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hristin\Desktop\Vereinsbuchhaltung Website\"/>
    </mc:Choice>
  </mc:AlternateContent>
  <bookViews>
    <workbookView xWindow="0" yWindow="0" windowWidth="16815" windowHeight="8145" tabRatio="789" activeTab="3"/>
  </bookViews>
  <sheets>
    <sheet name="Hilfelinks" sheetId="13" r:id="rId1"/>
    <sheet name="Kontenplan" sheetId="1" r:id="rId2"/>
    <sheet name="Projektliste" sheetId="10" r:id="rId3"/>
    <sheet name="Journal" sheetId="2" r:id="rId4"/>
  </sheets>
  <definedNames>
    <definedName name="_xlnm._FilterDatabase" localSheetId="3" hidden="1">Journal!$B$6:$AQ$2008</definedName>
    <definedName name="_xlnm.Print_Area" localSheetId="0">Hilfelinks!$A$1:$A$34,Hilfelinks!$C$1:$E$34,Hilfelinks!$E$38</definedName>
    <definedName name="_xlnm.Print_Area" localSheetId="3">Journal!$D$1:$J$2006</definedName>
    <definedName name="_xlnm.Print_Area" localSheetId="1">Kontenplan!$D$9:$F$277</definedName>
    <definedName name="_xlnm.Print_Area" localSheetId="2">Projektliste!$C$2:$E$43</definedName>
    <definedName name="_xlnm.Print_Titles" localSheetId="3">Journal!$3:$4</definedName>
    <definedName name="_xlnm.Print_Titles" localSheetId="1">Kontenplan!$2:$8</definedName>
    <definedName name="_xlnm.Print_Titles" localSheetId="2">Projektliste!$2:$3</definedName>
  </definedNames>
  <calcPr calcId="152511" fullCalcOnLoad="1"/>
</workbook>
</file>

<file path=xl/calcChain.xml><?xml version="1.0" encoding="utf-8"?>
<calcChain xmlns="http://schemas.openxmlformats.org/spreadsheetml/2006/main">
  <c r="D2" i="1" l="1"/>
  <c r="N8" i="2"/>
  <c r="N2006" i="2"/>
  <c r="N2005" i="2"/>
  <c r="N2004" i="2"/>
  <c r="N2003" i="2"/>
  <c r="N2002" i="2"/>
  <c r="N2001" i="2"/>
  <c r="N2000" i="2"/>
  <c r="N1999" i="2"/>
  <c r="N1998" i="2"/>
  <c r="N1997" i="2"/>
  <c r="N1996" i="2"/>
  <c r="N1995" i="2"/>
  <c r="N1994" i="2"/>
  <c r="N1993" i="2"/>
  <c r="N1992" i="2"/>
  <c r="N1991" i="2"/>
  <c r="N1990" i="2"/>
  <c r="N1989" i="2"/>
  <c r="N1988" i="2"/>
  <c r="N1987" i="2"/>
  <c r="N1986" i="2"/>
  <c r="N1985" i="2"/>
  <c r="N1984" i="2"/>
  <c r="N1983" i="2"/>
  <c r="N1982" i="2"/>
  <c r="N1981" i="2"/>
  <c r="N1980" i="2"/>
  <c r="N1979" i="2"/>
  <c r="N1978" i="2"/>
  <c r="N1977" i="2"/>
  <c r="N1976" i="2"/>
  <c r="N1975" i="2"/>
  <c r="N1974" i="2"/>
  <c r="N1973" i="2"/>
  <c r="N1972" i="2"/>
  <c r="N1971" i="2"/>
  <c r="N1970" i="2"/>
  <c r="N1969" i="2"/>
  <c r="N1968" i="2"/>
  <c r="N1967" i="2"/>
  <c r="N1966" i="2"/>
  <c r="N1965" i="2"/>
  <c r="N1964" i="2"/>
  <c r="N1963" i="2"/>
  <c r="N1962" i="2"/>
  <c r="N1961" i="2"/>
  <c r="N1960" i="2"/>
  <c r="N1959" i="2"/>
  <c r="N1958" i="2"/>
  <c r="N1957" i="2"/>
  <c r="N1956" i="2"/>
  <c r="N1955" i="2"/>
  <c r="N1954" i="2"/>
  <c r="N1953" i="2"/>
  <c r="N1952" i="2"/>
  <c r="N1951" i="2"/>
  <c r="N1950" i="2"/>
  <c r="N1949" i="2"/>
  <c r="N1948" i="2"/>
  <c r="N1947" i="2"/>
  <c r="N1946" i="2"/>
  <c r="N1945" i="2"/>
  <c r="N1944" i="2"/>
  <c r="N1943" i="2"/>
  <c r="N1942" i="2"/>
  <c r="N1941" i="2"/>
  <c r="N1940" i="2"/>
  <c r="N1939" i="2"/>
  <c r="N1938" i="2"/>
  <c r="N1937" i="2"/>
  <c r="N1936" i="2"/>
  <c r="N1935" i="2"/>
  <c r="N1934" i="2"/>
  <c r="N1933" i="2"/>
  <c r="N1932" i="2"/>
  <c r="N1931" i="2"/>
  <c r="N1930" i="2"/>
  <c r="N1929" i="2"/>
  <c r="N1928" i="2"/>
  <c r="N1927" i="2"/>
  <c r="N1926" i="2"/>
  <c r="N1925" i="2"/>
  <c r="N1924" i="2"/>
  <c r="N1923" i="2"/>
  <c r="N1922" i="2"/>
  <c r="N1921" i="2"/>
  <c r="N1920" i="2"/>
  <c r="N1919" i="2"/>
  <c r="N1918" i="2"/>
  <c r="N1917" i="2"/>
  <c r="N1916" i="2"/>
  <c r="N1915" i="2"/>
  <c r="N1914" i="2"/>
  <c r="N1913" i="2"/>
  <c r="N1912" i="2"/>
  <c r="N1911" i="2"/>
  <c r="N1910" i="2"/>
  <c r="N1909" i="2"/>
  <c r="N1908" i="2"/>
  <c r="N1907" i="2"/>
  <c r="N1906" i="2"/>
  <c r="N1905" i="2"/>
  <c r="N1904" i="2"/>
  <c r="N1903" i="2"/>
  <c r="N1902" i="2"/>
  <c r="N1901" i="2"/>
  <c r="N1900" i="2"/>
  <c r="N1899" i="2"/>
  <c r="N1898" i="2"/>
  <c r="N1897" i="2"/>
  <c r="N1896" i="2"/>
  <c r="N1895" i="2"/>
  <c r="N1894" i="2"/>
  <c r="N1893" i="2"/>
  <c r="N1892" i="2"/>
  <c r="N1891" i="2"/>
  <c r="N1890" i="2"/>
  <c r="N1889" i="2"/>
  <c r="N1888" i="2"/>
  <c r="N1887" i="2"/>
  <c r="N1886" i="2"/>
  <c r="N1885" i="2"/>
  <c r="N1884" i="2"/>
  <c r="N1883" i="2"/>
  <c r="N1882" i="2"/>
  <c r="N1881" i="2"/>
  <c r="N1880" i="2"/>
  <c r="N1879" i="2"/>
  <c r="N1878" i="2"/>
  <c r="N1877" i="2"/>
  <c r="N1876" i="2"/>
  <c r="N1875" i="2"/>
  <c r="N1874" i="2"/>
  <c r="N1873" i="2"/>
  <c r="N1872" i="2"/>
  <c r="N1871" i="2"/>
  <c r="N1870" i="2"/>
  <c r="N1869" i="2"/>
  <c r="N1868" i="2"/>
  <c r="N1867" i="2"/>
  <c r="N1866" i="2"/>
  <c r="N1865" i="2"/>
  <c r="N1864" i="2"/>
  <c r="N1863" i="2"/>
  <c r="N1862" i="2"/>
  <c r="N1861" i="2"/>
  <c r="N1860" i="2"/>
  <c r="N1859" i="2"/>
  <c r="N1858" i="2"/>
  <c r="N1857" i="2"/>
  <c r="N1856" i="2"/>
  <c r="N1855" i="2"/>
  <c r="N1854" i="2"/>
  <c r="N1853" i="2"/>
  <c r="N1852" i="2"/>
  <c r="N1851" i="2"/>
  <c r="N1850" i="2"/>
  <c r="N1849" i="2"/>
  <c r="N1848" i="2"/>
  <c r="N1847" i="2"/>
  <c r="N1846" i="2"/>
  <c r="N1845" i="2"/>
  <c r="N1844" i="2"/>
  <c r="N1843" i="2"/>
  <c r="N1842" i="2"/>
  <c r="N1841" i="2"/>
  <c r="N1840" i="2"/>
  <c r="N1839" i="2"/>
  <c r="N1838" i="2"/>
  <c r="N1837" i="2"/>
  <c r="N1836" i="2"/>
  <c r="N1835" i="2"/>
  <c r="N1834" i="2"/>
  <c r="N1833" i="2"/>
  <c r="N1832" i="2"/>
  <c r="N1831" i="2"/>
  <c r="N1830" i="2"/>
  <c r="N1829" i="2"/>
  <c r="N1828" i="2"/>
  <c r="N1827" i="2"/>
  <c r="N1826" i="2"/>
  <c r="N1825" i="2"/>
  <c r="N1824" i="2"/>
  <c r="N1823" i="2"/>
  <c r="N1822" i="2"/>
  <c r="N1821" i="2"/>
  <c r="N1820" i="2"/>
  <c r="N1819" i="2"/>
  <c r="N1818" i="2"/>
  <c r="N1817" i="2"/>
  <c r="N1816" i="2"/>
  <c r="N1815" i="2"/>
  <c r="N1814" i="2"/>
  <c r="N1813" i="2"/>
  <c r="N1812" i="2"/>
  <c r="N1811" i="2"/>
  <c r="N1810" i="2"/>
  <c r="N1809" i="2"/>
  <c r="N1808" i="2"/>
  <c r="N1807" i="2"/>
  <c r="N1806" i="2"/>
  <c r="N1805" i="2"/>
  <c r="N1804" i="2"/>
  <c r="N1803" i="2"/>
  <c r="N1802" i="2"/>
  <c r="N1801" i="2"/>
  <c r="N1800" i="2"/>
  <c r="N1799" i="2"/>
  <c r="N1798" i="2"/>
  <c r="N1797" i="2"/>
  <c r="N1796" i="2"/>
  <c r="N1795" i="2"/>
  <c r="N1794" i="2"/>
  <c r="N1793" i="2"/>
  <c r="N1792" i="2"/>
  <c r="N1791" i="2"/>
  <c r="N1790" i="2"/>
  <c r="N1789" i="2"/>
  <c r="N1788" i="2"/>
  <c r="N1787" i="2"/>
  <c r="N1786" i="2"/>
  <c r="N1785" i="2"/>
  <c r="N1784" i="2"/>
  <c r="N1783" i="2"/>
  <c r="N1782" i="2"/>
  <c r="N1781" i="2"/>
  <c r="N1780" i="2"/>
  <c r="N1779" i="2"/>
  <c r="N1778" i="2"/>
  <c r="N1777" i="2"/>
  <c r="N1776" i="2"/>
  <c r="N1775" i="2"/>
  <c r="N1774" i="2"/>
  <c r="N1773" i="2"/>
  <c r="N1772" i="2"/>
  <c r="N1771" i="2"/>
  <c r="N1770" i="2"/>
  <c r="N1769" i="2"/>
  <c r="N1768" i="2"/>
  <c r="N1767" i="2"/>
  <c r="N1766" i="2"/>
  <c r="N1765" i="2"/>
  <c r="N1764" i="2"/>
  <c r="N1763" i="2"/>
  <c r="N1762" i="2"/>
  <c r="N1761" i="2"/>
  <c r="N1760" i="2"/>
  <c r="N1759" i="2"/>
  <c r="N1758" i="2"/>
  <c r="N1757" i="2"/>
  <c r="N1756" i="2"/>
  <c r="N1755" i="2"/>
  <c r="N1754" i="2"/>
  <c r="N1753" i="2"/>
  <c r="N1752" i="2"/>
  <c r="N1751" i="2"/>
  <c r="N1750" i="2"/>
  <c r="N1749" i="2"/>
  <c r="N1748" i="2"/>
  <c r="N1747" i="2"/>
  <c r="N1746" i="2"/>
  <c r="N1745" i="2"/>
  <c r="N1744" i="2"/>
  <c r="N1743" i="2"/>
  <c r="N1742" i="2"/>
  <c r="N1741" i="2"/>
  <c r="N1740" i="2"/>
  <c r="N1739" i="2"/>
  <c r="N1738" i="2"/>
  <c r="N1737" i="2"/>
  <c r="N1736" i="2"/>
  <c r="N1735" i="2"/>
  <c r="N1734" i="2"/>
  <c r="N1733" i="2"/>
  <c r="N1732" i="2"/>
  <c r="N1731" i="2"/>
  <c r="N1730" i="2"/>
  <c r="N1729" i="2"/>
  <c r="N1728" i="2"/>
  <c r="N1727" i="2"/>
  <c r="N1726" i="2"/>
  <c r="N1725" i="2"/>
  <c r="N1724" i="2"/>
  <c r="N1723" i="2"/>
  <c r="N1722" i="2"/>
  <c r="N1721" i="2"/>
  <c r="N1720" i="2"/>
  <c r="N1719" i="2"/>
  <c r="N1718" i="2"/>
  <c r="N1717" i="2"/>
  <c r="N1716" i="2"/>
  <c r="N1715" i="2"/>
  <c r="N1714" i="2"/>
  <c r="N1713" i="2"/>
  <c r="N1712" i="2"/>
  <c r="N1711" i="2"/>
  <c r="N1710" i="2"/>
  <c r="N1709" i="2"/>
  <c r="N1708" i="2"/>
  <c r="N1707" i="2"/>
  <c r="N1706" i="2"/>
  <c r="N1705" i="2"/>
  <c r="N1704" i="2"/>
  <c r="N1703" i="2"/>
  <c r="N1702" i="2"/>
  <c r="N1701" i="2"/>
  <c r="N1700" i="2"/>
  <c r="N1699" i="2"/>
  <c r="N1698" i="2"/>
  <c r="N1697" i="2"/>
  <c r="N1696" i="2"/>
  <c r="N1695" i="2"/>
  <c r="N1694" i="2"/>
  <c r="N1693" i="2"/>
  <c r="N1692" i="2"/>
  <c r="N1691" i="2"/>
  <c r="N1690" i="2"/>
  <c r="N1689" i="2"/>
  <c r="N1688" i="2"/>
  <c r="N1687" i="2"/>
  <c r="N1686" i="2"/>
  <c r="N1685" i="2"/>
  <c r="N1684" i="2"/>
  <c r="N1683" i="2"/>
  <c r="N1682" i="2"/>
  <c r="N1681" i="2"/>
  <c r="N1680" i="2"/>
  <c r="N1679" i="2"/>
  <c r="N1678" i="2"/>
  <c r="N1677" i="2"/>
  <c r="N1676" i="2"/>
  <c r="N1675" i="2"/>
  <c r="N1674" i="2"/>
  <c r="N1673" i="2"/>
  <c r="N1672" i="2"/>
  <c r="N1671" i="2"/>
  <c r="N1670" i="2"/>
  <c r="N1669" i="2"/>
  <c r="N1668" i="2"/>
  <c r="N1667" i="2"/>
  <c r="N1666" i="2"/>
  <c r="N1665" i="2"/>
  <c r="N1664" i="2"/>
  <c r="N1663" i="2"/>
  <c r="N1662" i="2"/>
  <c r="N1661" i="2"/>
  <c r="N1660" i="2"/>
  <c r="N1659" i="2"/>
  <c r="N1658" i="2"/>
  <c r="N1657" i="2"/>
  <c r="N1656" i="2"/>
  <c r="N1655" i="2"/>
  <c r="N1654" i="2"/>
  <c r="N1653" i="2"/>
  <c r="N1652" i="2"/>
  <c r="N1651" i="2"/>
  <c r="N1650" i="2"/>
  <c r="N1649" i="2"/>
  <c r="N1648" i="2"/>
  <c r="N1647" i="2"/>
  <c r="N1646" i="2"/>
  <c r="N1645" i="2"/>
  <c r="N1644" i="2"/>
  <c r="N1643" i="2"/>
  <c r="N1642" i="2"/>
  <c r="N1641" i="2"/>
  <c r="N1640" i="2"/>
  <c r="N1639" i="2"/>
  <c r="N1638" i="2"/>
  <c r="N1637" i="2"/>
  <c r="N1636" i="2"/>
  <c r="N1635" i="2"/>
  <c r="N1634" i="2"/>
  <c r="N1633" i="2"/>
  <c r="N1632" i="2"/>
  <c r="N1631" i="2"/>
  <c r="N1630" i="2"/>
  <c r="N1629" i="2"/>
  <c r="N1628" i="2"/>
  <c r="N1627" i="2"/>
  <c r="N1626" i="2"/>
  <c r="N1625" i="2"/>
  <c r="N1624" i="2"/>
  <c r="N1623" i="2"/>
  <c r="N1622" i="2"/>
  <c r="N1621" i="2"/>
  <c r="N1620" i="2"/>
  <c r="N1619" i="2"/>
  <c r="N1618" i="2"/>
  <c r="N1617" i="2"/>
  <c r="N1616" i="2"/>
  <c r="N1615" i="2"/>
  <c r="N1614" i="2"/>
  <c r="N1613" i="2"/>
  <c r="N1612" i="2"/>
  <c r="N1611" i="2"/>
  <c r="N1610" i="2"/>
  <c r="N1609" i="2"/>
  <c r="N1608" i="2"/>
  <c r="N1607" i="2"/>
  <c r="N1606" i="2"/>
  <c r="N1605" i="2"/>
  <c r="N1604" i="2"/>
  <c r="N1603" i="2"/>
  <c r="N1602" i="2"/>
  <c r="N1601" i="2"/>
  <c r="N1600" i="2"/>
  <c r="N1599" i="2"/>
  <c r="N1598" i="2"/>
  <c r="N1597" i="2"/>
  <c r="N1596" i="2"/>
  <c r="N1595" i="2"/>
  <c r="N1594" i="2"/>
  <c r="N1593" i="2"/>
  <c r="N1592" i="2"/>
  <c r="N1591" i="2"/>
  <c r="N1590" i="2"/>
  <c r="N1589" i="2"/>
  <c r="N1588" i="2"/>
  <c r="N1587" i="2"/>
  <c r="N1586" i="2"/>
  <c r="N1585" i="2"/>
  <c r="N1584" i="2"/>
  <c r="N1583" i="2"/>
  <c r="N1582" i="2"/>
  <c r="N1581" i="2"/>
  <c r="N1580" i="2"/>
  <c r="N1579" i="2"/>
  <c r="N1578" i="2"/>
  <c r="N1577" i="2"/>
  <c r="N1576" i="2"/>
  <c r="N1575" i="2"/>
  <c r="N1574" i="2"/>
  <c r="N1573" i="2"/>
  <c r="N1572" i="2"/>
  <c r="N1571" i="2"/>
  <c r="N1570" i="2"/>
  <c r="N1569" i="2"/>
  <c r="N1568" i="2"/>
  <c r="N1567" i="2"/>
  <c r="N1566" i="2"/>
  <c r="N1565" i="2"/>
  <c r="N1564" i="2"/>
  <c r="N1563" i="2"/>
  <c r="N1562" i="2"/>
  <c r="N1561" i="2"/>
  <c r="N1560" i="2"/>
  <c r="N1559" i="2"/>
  <c r="N1558" i="2"/>
  <c r="N1557" i="2"/>
  <c r="N1556" i="2"/>
  <c r="N1555" i="2"/>
  <c r="N1554" i="2"/>
  <c r="N1553" i="2"/>
  <c r="N1552" i="2"/>
  <c r="N1551" i="2"/>
  <c r="N1550" i="2"/>
  <c r="N1549" i="2"/>
  <c r="N1548" i="2"/>
  <c r="N1547" i="2"/>
  <c r="N1546" i="2"/>
  <c r="N1545" i="2"/>
  <c r="N1544" i="2"/>
  <c r="N1543" i="2"/>
  <c r="N1542" i="2"/>
  <c r="N1541" i="2"/>
  <c r="N1540" i="2"/>
  <c r="N1539" i="2"/>
  <c r="N1538" i="2"/>
  <c r="N1537" i="2"/>
  <c r="N1536" i="2"/>
  <c r="N1535" i="2"/>
  <c r="N1534" i="2"/>
  <c r="N1533" i="2"/>
  <c r="N1532" i="2"/>
  <c r="N1531" i="2"/>
  <c r="N1530" i="2"/>
  <c r="N1529" i="2"/>
  <c r="N1528" i="2"/>
  <c r="N1527" i="2"/>
  <c r="N1526" i="2"/>
  <c r="N1525" i="2"/>
  <c r="N1524" i="2"/>
  <c r="N1523" i="2"/>
  <c r="N1522" i="2"/>
  <c r="N1521" i="2"/>
  <c r="N1520" i="2"/>
  <c r="N1519" i="2"/>
  <c r="N1518" i="2"/>
  <c r="N1517" i="2"/>
  <c r="N1516" i="2"/>
  <c r="N1515" i="2"/>
  <c r="N1514" i="2"/>
  <c r="N1513" i="2"/>
  <c r="N1512" i="2"/>
  <c r="N1511" i="2"/>
  <c r="N1510" i="2"/>
  <c r="N1509" i="2"/>
  <c r="N1508" i="2"/>
  <c r="N1507" i="2"/>
  <c r="N1506" i="2"/>
  <c r="N1505" i="2"/>
  <c r="N1504" i="2"/>
  <c r="N1503" i="2"/>
  <c r="N1502" i="2"/>
  <c r="N1501" i="2"/>
  <c r="N1500" i="2"/>
  <c r="N1499" i="2"/>
  <c r="N1498" i="2"/>
  <c r="N1497" i="2"/>
  <c r="N1496" i="2"/>
  <c r="N1495" i="2"/>
  <c r="N1494" i="2"/>
  <c r="N1493" i="2"/>
  <c r="N1492" i="2"/>
  <c r="N1491" i="2"/>
  <c r="N1490" i="2"/>
  <c r="N1489" i="2"/>
  <c r="N1488" i="2"/>
  <c r="N1487" i="2"/>
  <c r="N1486" i="2"/>
  <c r="N1485" i="2"/>
  <c r="N1484" i="2"/>
  <c r="N1483" i="2"/>
  <c r="N1482" i="2"/>
  <c r="N1481" i="2"/>
  <c r="N1480" i="2"/>
  <c r="N1479" i="2"/>
  <c r="N1478" i="2"/>
  <c r="N1477" i="2"/>
  <c r="N1476" i="2"/>
  <c r="N1475" i="2"/>
  <c r="N1474" i="2"/>
  <c r="N1473" i="2"/>
  <c r="N1472" i="2"/>
  <c r="N1471" i="2"/>
  <c r="N1470" i="2"/>
  <c r="N1469" i="2"/>
  <c r="N1468" i="2"/>
  <c r="N1467" i="2"/>
  <c r="N1466" i="2"/>
  <c r="N1465" i="2"/>
  <c r="N1464" i="2"/>
  <c r="N1463" i="2"/>
  <c r="N1462" i="2"/>
  <c r="N1461" i="2"/>
  <c r="N1460" i="2"/>
  <c r="N1459" i="2"/>
  <c r="N1458" i="2"/>
  <c r="N1457" i="2"/>
  <c r="N1456" i="2"/>
  <c r="N1455" i="2"/>
  <c r="N1454" i="2"/>
  <c r="N1453" i="2"/>
  <c r="N1452" i="2"/>
  <c r="N1451" i="2"/>
  <c r="N1450" i="2"/>
  <c r="N1449" i="2"/>
  <c r="N1448" i="2"/>
  <c r="N1447" i="2"/>
  <c r="N1446" i="2"/>
  <c r="N1445" i="2"/>
  <c r="N1444" i="2"/>
  <c r="N1443" i="2"/>
  <c r="N1442" i="2"/>
  <c r="N1441" i="2"/>
  <c r="N1440" i="2"/>
  <c r="N1439" i="2"/>
  <c r="N1438" i="2"/>
  <c r="N1437" i="2"/>
  <c r="N1436" i="2"/>
  <c r="N1435" i="2"/>
  <c r="N1434" i="2"/>
  <c r="N1433" i="2"/>
  <c r="N1432" i="2"/>
  <c r="N1431" i="2"/>
  <c r="N1430" i="2"/>
  <c r="N1429" i="2"/>
  <c r="N1428" i="2"/>
  <c r="N1427" i="2"/>
  <c r="N1426" i="2"/>
  <c r="N1425" i="2"/>
  <c r="N1424" i="2"/>
  <c r="N1423" i="2"/>
  <c r="N1422" i="2"/>
  <c r="N1421" i="2"/>
  <c r="N1420" i="2"/>
  <c r="N1419" i="2"/>
  <c r="N1418" i="2"/>
  <c r="N1417" i="2"/>
  <c r="N1416" i="2"/>
  <c r="N1415" i="2"/>
  <c r="N1414" i="2"/>
  <c r="N1413" i="2"/>
  <c r="N1412" i="2"/>
  <c r="N1411" i="2"/>
  <c r="N1410" i="2"/>
  <c r="N1409" i="2"/>
  <c r="N1408" i="2"/>
  <c r="N1407" i="2"/>
  <c r="N1406" i="2"/>
  <c r="N1405" i="2"/>
  <c r="N1404" i="2"/>
  <c r="N1403" i="2"/>
  <c r="N1402" i="2"/>
  <c r="N1401" i="2"/>
  <c r="N1400" i="2"/>
  <c r="N1399" i="2"/>
  <c r="N1398" i="2"/>
  <c r="N1397" i="2"/>
  <c r="N1396" i="2"/>
  <c r="N1395" i="2"/>
  <c r="N1394" i="2"/>
  <c r="N1393" i="2"/>
  <c r="N1392" i="2"/>
  <c r="N1391" i="2"/>
  <c r="N1390" i="2"/>
  <c r="N1389" i="2"/>
  <c r="N1388" i="2"/>
  <c r="N1387" i="2"/>
  <c r="N1386" i="2"/>
  <c r="N1385" i="2"/>
  <c r="N1384" i="2"/>
  <c r="N1383" i="2"/>
  <c r="N1382" i="2"/>
  <c r="N1381" i="2"/>
  <c r="N1380" i="2"/>
  <c r="N1379" i="2"/>
  <c r="N1378" i="2"/>
  <c r="N1377" i="2"/>
  <c r="N1376" i="2"/>
  <c r="N1375" i="2"/>
  <c r="N1374" i="2"/>
  <c r="N1373" i="2"/>
  <c r="N1372" i="2"/>
  <c r="N1371" i="2"/>
  <c r="N1370" i="2"/>
  <c r="N1369" i="2"/>
  <c r="N1368" i="2"/>
  <c r="N1367" i="2"/>
  <c r="N1366" i="2"/>
  <c r="N1365" i="2"/>
  <c r="N1364" i="2"/>
  <c r="N1363" i="2"/>
  <c r="N1362" i="2"/>
  <c r="N1361" i="2"/>
  <c r="N1360" i="2"/>
  <c r="N1359" i="2"/>
  <c r="N1358" i="2"/>
  <c r="N1357" i="2"/>
  <c r="N1356" i="2"/>
  <c r="N1355" i="2"/>
  <c r="N1354" i="2"/>
  <c r="N1353" i="2"/>
  <c r="N1352" i="2"/>
  <c r="N1351" i="2"/>
  <c r="N1350" i="2"/>
  <c r="N1349" i="2"/>
  <c r="N1348" i="2"/>
  <c r="N1347" i="2"/>
  <c r="N1346" i="2"/>
  <c r="N1345" i="2"/>
  <c r="N1344" i="2"/>
  <c r="N1343" i="2"/>
  <c r="N1342" i="2"/>
  <c r="N1341" i="2"/>
  <c r="N1340" i="2"/>
  <c r="N1339" i="2"/>
  <c r="N1338" i="2"/>
  <c r="N1337" i="2"/>
  <c r="N1336" i="2"/>
  <c r="N1335" i="2"/>
  <c r="N1334" i="2"/>
  <c r="N1333" i="2"/>
  <c r="N1332" i="2"/>
  <c r="N1331" i="2"/>
  <c r="N1330" i="2"/>
  <c r="N1329" i="2"/>
  <c r="N1328" i="2"/>
  <c r="N1327" i="2"/>
  <c r="N1326" i="2"/>
  <c r="N1325" i="2"/>
  <c r="N1324" i="2"/>
  <c r="N1323" i="2"/>
  <c r="N1322" i="2"/>
  <c r="N1321" i="2"/>
  <c r="N1320" i="2"/>
  <c r="N1319" i="2"/>
  <c r="N1318" i="2"/>
  <c r="N1317" i="2"/>
  <c r="N1316" i="2"/>
  <c r="N1315" i="2"/>
  <c r="N1314" i="2"/>
  <c r="N1313" i="2"/>
  <c r="N1312" i="2"/>
  <c r="N1311" i="2"/>
  <c r="N1310" i="2"/>
  <c r="N1309" i="2"/>
  <c r="N1308" i="2"/>
  <c r="N1307" i="2"/>
  <c r="N1306" i="2"/>
  <c r="N1305" i="2"/>
  <c r="N1304" i="2"/>
  <c r="N1303" i="2"/>
  <c r="N1302" i="2"/>
  <c r="N1301" i="2"/>
  <c r="N1300" i="2"/>
  <c r="N1299" i="2"/>
  <c r="N1298" i="2"/>
  <c r="N1297" i="2"/>
  <c r="N1296" i="2"/>
  <c r="N1295" i="2"/>
  <c r="N1294" i="2"/>
  <c r="N1293" i="2"/>
  <c r="N1292" i="2"/>
  <c r="N1291" i="2"/>
  <c r="N1290" i="2"/>
  <c r="N1289" i="2"/>
  <c r="N1288" i="2"/>
  <c r="N1287" i="2"/>
  <c r="N1286" i="2"/>
  <c r="N1285" i="2"/>
  <c r="N1284" i="2"/>
  <c r="N1283" i="2"/>
  <c r="N1282" i="2"/>
  <c r="N1281" i="2"/>
  <c r="N1280" i="2"/>
  <c r="N1279" i="2"/>
  <c r="N1278" i="2"/>
  <c r="N1277" i="2"/>
  <c r="N1276" i="2"/>
  <c r="N1275" i="2"/>
  <c r="N1274" i="2"/>
  <c r="N1273" i="2"/>
  <c r="N1272" i="2"/>
  <c r="N1271" i="2"/>
  <c r="N1270" i="2"/>
  <c r="N1269" i="2"/>
  <c r="N1268" i="2"/>
  <c r="N1267" i="2"/>
  <c r="N1266" i="2"/>
  <c r="N1265" i="2"/>
  <c r="N1264" i="2"/>
  <c r="N1263" i="2"/>
  <c r="N1262" i="2"/>
  <c r="N1261" i="2"/>
  <c r="N1260" i="2"/>
  <c r="N1259" i="2"/>
  <c r="N1258" i="2"/>
  <c r="N1257" i="2"/>
  <c r="N1256" i="2"/>
  <c r="N1255" i="2"/>
  <c r="N1254" i="2"/>
  <c r="N1253" i="2"/>
  <c r="N1252" i="2"/>
  <c r="N1251" i="2"/>
  <c r="N1250" i="2"/>
  <c r="N1249" i="2"/>
  <c r="N1248" i="2"/>
  <c r="N1247" i="2"/>
  <c r="N1246" i="2"/>
  <c r="N1245" i="2"/>
  <c r="N1244" i="2"/>
  <c r="N1243" i="2"/>
  <c r="N1242" i="2"/>
  <c r="N1241" i="2"/>
  <c r="N1240" i="2"/>
  <c r="N1239" i="2"/>
  <c r="N1238" i="2"/>
  <c r="N1237" i="2"/>
  <c r="N1236" i="2"/>
  <c r="N1235" i="2"/>
  <c r="N1234" i="2"/>
  <c r="N1233" i="2"/>
  <c r="N1232" i="2"/>
  <c r="N1231" i="2"/>
  <c r="N1230" i="2"/>
  <c r="N1229" i="2"/>
  <c r="N1228" i="2"/>
  <c r="N1227" i="2"/>
  <c r="N1226" i="2"/>
  <c r="N1225" i="2"/>
  <c r="N1224" i="2"/>
  <c r="N1223" i="2"/>
  <c r="N1222" i="2"/>
  <c r="N1221" i="2"/>
  <c r="N1220" i="2"/>
  <c r="N1219" i="2"/>
  <c r="N1218" i="2"/>
  <c r="N1217" i="2"/>
  <c r="N1216" i="2"/>
  <c r="N1215" i="2"/>
  <c r="N1214" i="2"/>
  <c r="N1213" i="2"/>
  <c r="N1212" i="2"/>
  <c r="N1211" i="2"/>
  <c r="N1210" i="2"/>
  <c r="N1209" i="2"/>
  <c r="N1208" i="2"/>
  <c r="N1207" i="2"/>
  <c r="N1206" i="2"/>
  <c r="N1205" i="2"/>
  <c r="N1204" i="2"/>
  <c r="N1203" i="2"/>
  <c r="N1202" i="2"/>
  <c r="N1201" i="2"/>
  <c r="N1200" i="2"/>
  <c r="N1199" i="2"/>
  <c r="N1198" i="2"/>
  <c r="N1197" i="2"/>
  <c r="N1196" i="2"/>
  <c r="N1195" i="2"/>
  <c r="N1194" i="2"/>
  <c r="N1193" i="2"/>
  <c r="N1192" i="2"/>
  <c r="N1191" i="2"/>
  <c r="N1190" i="2"/>
  <c r="N1189" i="2"/>
  <c r="N1188" i="2"/>
  <c r="N1187" i="2"/>
  <c r="N1186" i="2"/>
  <c r="N1185" i="2"/>
  <c r="N1184" i="2"/>
  <c r="N1183" i="2"/>
  <c r="N1182" i="2"/>
  <c r="N1181" i="2"/>
  <c r="N1180" i="2"/>
  <c r="N1179" i="2"/>
  <c r="N1178" i="2"/>
  <c r="N1177" i="2"/>
  <c r="N1176" i="2"/>
  <c r="N1175" i="2"/>
  <c r="N1174" i="2"/>
  <c r="N1173" i="2"/>
  <c r="N1172" i="2"/>
  <c r="N1171" i="2"/>
  <c r="N1170" i="2"/>
  <c r="N1169" i="2"/>
  <c r="N1168" i="2"/>
  <c r="N1167" i="2"/>
  <c r="N1166" i="2"/>
  <c r="N1165" i="2"/>
  <c r="N1164" i="2"/>
  <c r="N1163" i="2"/>
  <c r="N1162" i="2"/>
  <c r="N1161" i="2"/>
  <c r="N1160" i="2"/>
  <c r="N1159" i="2"/>
  <c r="N1158" i="2"/>
  <c r="N1157" i="2"/>
  <c r="N1156" i="2"/>
  <c r="N1155" i="2"/>
  <c r="N1154" i="2"/>
  <c r="N1153" i="2"/>
  <c r="N1152" i="2"/>
  <c r="N1151" i="2"/>
  <c r="N1150" i="2"/>
  <c r="N1149" i="2"/>
  <c r="N1148" i="2"/>
  <c r="N1147" i="2"/>
  <c r="N1146" i="2"/>
  <c r="N1145" i="2"/>
  <c r="N1144" i="2"/>
  <c r="N1143" i="2"/>
  <c r="N1142" i="2"/>
  <c r="N1141" i="2"/>
  <c r="N1140" i="2"/>
  <c r="N1139" i="2"/>
  <c r="N1138" i="2"/>
  <c r="N1137" i="2"/>
  <c r="N1136" i="2"/>
  <c r="N1135" i="2"/>
  <c r="N1134" i="2"/>
  <c r="N1133" i="2"/>
  <c r="N1132" i="2"/>
  <c r="N1131" i="2"/>
  <c r="N1130" i="2"/>
  <c r="N1129" i="2"/>
  <c r="N1128" i="2"/>
  <c r="N1127" i="2"/>
  <c r="N1126" i="2"/>
  <c r="N1125" i="2"/>
  <c r="N1124" i="2"/>
  <c r="N1123" i="2"/>
  <c r="N1122" i="2"/>
  <c r="N1121" i="2"/>
  <c r="N1120" i="2"/>
  <c r="N1119" i="2"/>
  <c r="N1118" i="2"/>
  <c r="N1117" i="2"/>
  <c r="N1116" i="2"/>
  <c r="N1115" i="2"/>
  <c r="N1114" i="2"/>
  <c r="N1113" i="2"/>
  <c r="N1112" i="2"/>
  <c r="N1111" i="2"/>
  <c r="N1110" i="2"/>
  <c r="N1109" i="2"/>
  <c r="N1108" i="2"/>
  <c r="N1107" i="2"/>
  <c r="N1106" i="2"/>
  <c r="N1105" i="2"/>
  <c r="N1104" i="2"/>
  <c r="N1103" i="2"/>
  <c r="N1102" i="2"/>
  <c r="N1101" i="2"/>
  <c r="N1100" i="2"/>
  <c r="N1099" i="2"/>
  <c r="N1098" i="2"/>
  <c r="N1097" i="2"/>
  <c r="N1096" i="2"/>
  <c r="N1095" i="2"/>
  <c r="N1094" i="2"/>
  <c r="N1093" i="2"/>
  <c r="N1092" i="2"/>
  <c r="N1091" i="2"/>
  <c r="N1090" i="2"/>
  <c r="N1089" i="2"/>
  <c r="N1088" i="2"/>
  <c r="N1087" i="2"/>
  <c r="N1086" i="2"/>
  <c r="N1085" i="2"/>
  <c r="N1084" i="2"/>
  <c r="N1083" i="2"/>
  <c r="N1082" i="2"/>
  <c r="N1081" i="2"/>
  <c r="N1080" i="2"/>
  <c r="N1079" i="2"/>
  <c r="N1078" i="2"/>
  <c r="N1077" i="2"/>
  <c r="N1076" i="2"/>
  <c r="N1075" i="2"/>
  <c r="N1074" i="2"/>
  <c r="N1073" i="2"/>
  <c r="N1072" i="2"/>
  <c r="N1071" i="2"/>
  <c r="N1070" i="2"/>
  <c r="N1069" i="2"/>
  <c r="N1068" i="2"/>
  <c r="N1067" i="2"/>
  <c r="N1066" i="2"/>
  <c r="N1065" i="2"/>
  <c r="N1064" i="2"/>
  <c r="N1063" i="2"/>
  <c r="N1062" i="2"/>
  <c r="N1061" i="2"/>
  <c r="N1060" i="2"/>
  <c r="N1059" i="2"/>
  <c r="N1058" i="2"/>
  <c r="N1057" i="2"/>
  <c r="N1056" i="2"/>
  <c r="N1055" i="2"/>
  <c r="N1054" i="2"/>
  <c r="N1053" i="2"/>
  <c r="N1052" i="2"/>
  <c r="N1051" i="2"/>
  <c r="N1050" i="2"/>
  <c r="N1049" i="2"/>
  <c r="N1048" i="2"/>
  <c r="N1047" i="2"/>
  <c r="N1046" i="2"/>
  <c r="N1045" i="2"/>
  <c r="N1044" i="2"/>
  <c r="N1043" i="2"/>
  <c r="N1042" i="2"/>
  <c r="N1041" i="2"/>
  <c r="N1040" i="2"/>
  <c r="N1039" i="2"/>
  <c r="N1038" i="2"/>
  <c r="N1037" i="2"/>
  <c r="N1036" i="2"/>
  <c r="N1035" i="2"/>
  <c r="N1034" i="2"/>
  <c r="N1033" i="2"/>
  <c r="N1032" i="2"/>
  <c r="N1031" i="2"/>
  <c r="N1030" i="2"/>
  <c r="N1029" i="2"/>
  <c r="N1028" i="2"/>
  <c r="N1027" i="2"/>
  <c r="N1026" i="2"/>
  <c r="N1025" i="2"/>
  <c r="N1024" i="2"/>
  <c r="N1023" i="2"/>
  <c r="N1022" i="2"/>
  <c r="N1021" i="2"/>
  <c r="N1020" i="2"/>
  <c r="N1019" i="2"/>
  <c r="N1018" i="2"/>
  <c r="N1017" i="2"/>
  <c r="N1016" i="2"/>
  <c r="N1015" i="2"/>
  <c r="N1014" i="2"/>
  <c r="N1013" i="2"/>
  <c r="N1012" i="2"/>
  <c r="N1011" i="2"/>
  <c r="N1010" i="2"/>
  <c r="N1009" i="2"/>
  <c r="N1008" i="2"/>
  <c r="N1007" i="2"/>
  <c r="N1006" i="2"/>
  <c r="N1005" i="2"/>
  <c r="N1004" i="2"/>
  <c r="N1003" i="2"/>
  <c r="N1002" i="2"/>
  <c r="N1001" i="2"/>
  <c r="N1000" i="2"/>
  <c r="N999" i="2"/>
  <c r="N998" i="2"/>
  <c r="N997" i="2"/>
  <c r="N996" i="2"/>
  <c r="N995" i="2"/>
  <c r="N994" i="2"/>
  <c r="N993" i="2"/>
  <c r="N992" i="2"/>
  <c r="N991" i="2"/>
  <c r="N990" i="2"/>
  <c r="N989" i="2"/>
  <c r="N988" i="2"/>
  <c r="N987" i="2"/>
  <c r="N986" i="2"/>
  <c r="N985" i="2"/>
  <c r="N984" i="2"/>
  <c r="N983" i="2"/>
  <c r="N982" i="2"/>
  <c r="N981" i="2"/>
  <c r="N980" i="2"/>
  <c r="N979" i="2"/>
  <c r="N978" i="2"/>
  <c r="N977" i="2"/>
  <c r="N976" i="2"/>
  <c r="N975" i="2"/>
  <c r="N974" i="2"/>
  <c r="N973" i="2"/>
  <c r="N972" i="2"/>
  <c r="N971" i="2"/>
  <c r="N970" i="2"/>
  <c r="N969" i="2"/>
  <c r="N968" i="2"/>
  <c r="N967" i="2"/>
  <c r="N966" i="2"/>
  <c r="N965" i="2"/>
  <c r="N964" i="2"/>
  <c r="N963" i="2"/>
  <c r="N962" i="2"/>
  <c r="N961" i="2"/>
  <c r="N960" i="2"/>
  <c r="N959" i="2"/>
  <c r="N958" i="2"/>
  <c r="N957" i="2"/>
  <c r="N956" i="2"/>
  <c r="N955" i="2"/>
  <c r="N954" i="2"/>
  <c r="N953" i="2"/>
  <c r="N952" i="2"/>
  <c r="N951" i="2"/>
  <c r="N950" i="2"/>
  <c r="N949" i="2"/>
  <c r="N948" i="2"/>
  <c r="N947" i="2"/>
  <c r="N946" i="2"/>
  <c r="N945" i="2"/>
  <c r="N944" i="2"/>
  <c r="N943" i="2"/>
  <c r="N942" i="2"/>
  <c r="N941" i="2"/>
  <c r="N940" i="2"/>
  <c r="N939" i="2"/>
  <c r="N938" i="2"/>
  <c r="N937" i="2"/>
  <c r="N936" i="2"/>
  <c r="N935" i="2"/>
  <c r="N934" i="2"/>
  <c r="N933" i="2"/>
  <c r="N932" i="2"/>
  <c r="N931" i="2"/>
  <c r="N930" i="2"/>
  <c r="N929" i="2"/>
  <c r="N928" i="2"/>
  <c r="N927" i="2"/>
  <c r="N926" i="2"/>
  <c r="N925" i="2"/>
  <c r="N924" i="2"/>
  <c r="N923" i="2"/>
  <c r="N922" i="2"/>
  <c r="N921" i="2"/>
  <c r="N920" i="2"/>
  <c r="N919" i="2"/>
  <c r="N918" i="2"/>
  <c r="N917" i="2"/>
  <c r="N916" i="2"/>
  <c r="N915" i="2"/>
  <c r="N914" i="2"/>
  <c r="N913" i="2"/>
  <c r="N912" i="2"/>
  <c r="N911" i="2"/>
  <c r="N910" i="2"/>
  <c r="N909" i="2"/>
  <c r="N908" i="2"/>
  <c r="N907" i="2"/>
  <c r="N906" i="2"/>
  <c r="N905" i="2"/>
  <c r="N904" i="2"/>
  <c r="N903" i="2"/>
  <c r="N902" i="2"/>
  <c r="N901" i="2"/>
  <c r="N900" i="2"/>
  <c r="N899" i="2"/>
  <c r="N898" i="2"/>
  <c r="N897" i="2"/>
  <c r="N896" i="2"/>
  <c r="N895" i="2"/>
  <c r="N894" i="2"/>
  <c r="N893" i="2"/>
  <c r="N892" i="2"/>
  <c r="N891" i="2"/>
  <c r="N890" i="2"/>
  <c r="N889" i="2"/>
  <c r="N888" i="2"/>
  <c r="N887" i="2"/>
  <c r="N886" i="2"/>
  <c r="N885" i="2"/>
  <c r="N884" i="2"/>
  <c r="N883" i="2"/>
  <c r="N882" i="2"/>
  <c r="N881" i="2"/>
  <c r="N880" i="2"/>
  <c r="N879" i="2"/>
  <c r="N878" i="2"/>
  <c r="N877" i="2"/>
  <c r="N876" i="2"/>
  <c r="N875" i="2"/>
  <c r="N874" i="2"/>
  <c r="N873" i="2"/>
  <c r="N705" i="2"/>
  <c r="N704" i="2"/>
  <c r="N703" i="2"/>
  <c r="N702" i="2"/>
  <c r="N701" i="2"/>
  <c r="N700" i="2"/>
  <c r="N699" i="2"/>
  <c r="N698" i="2"/>
  <c r="N697" i="2"/>
  <c r="N696" i="2"/>
  <c r="N695" i="2"/>
  <c r="N694" i="2"/>
  <c r="N693" i="2"/>
  <c r="N692" i="2"/>
  <c r="N691" i="2"/>
  <c r="N690" i="2"/>
  <c r="N689" i="2"/>
  <c r="N688" i="2"/>
  <c r="N687" i="2"/>
  <c r="N686" i="2"/>
  <c r="N685" i="2"/>
  <c r="N684" i="2"/>
  <c r="N683" i="2"/>
  <c r="N682" i="2"/>
  <c r="N681" i="2"/>
  <c r="N680" i="2"/>
  <c r="N679" i="2"/>
  <c r="N678" i="2"/>
  <c r="N677" i="2"/>
  <c r="N676" i="2"/>
  <c r="N675" i="2"/>
  <c r="N674" i="2"/>
  <c r="N673" i="2"/>
  <c r="N672" i="2"/>
  <c r="N671" i="2"/>
  <c r="N670" i="2"/>
  <c r="N669" i="2"/>
  <c r="N668" i="2"/>
  <c r="N667" i="2"/>
  <c r="N666" i="2"/>
  <c r="N665" i="2"/>
  <c r="N664" i="2"/>
  <c r="N663" i="2"/>
  <c r="N662" i="2"/>
  <c r="N661" i="2"/>
  <c r="N660" i="2"/>
  <c r="N659" i="2"/>
  <c r="N658" i="2"/>
  <c r="N657" i="2"/>
  <c r="N656" i="2"/>
  <c r="N655" i="2"/>
  <c r="N654" i="2"/>
  <c r="N653" i="2"/>
  <c r="N652" i="2"/>
  <c r="N651" i="2"/>
  <c r="N650" i="2"/>
  <c r="N649" i="2"/>
  <c r="N648" i="2"/>
  <c r="N647" i="2"/>
  <c r="N646" i="2"/>
  <c r="N645" i="2"/>
  <c r="N644" i="2"/>
  <c r="N643" i="2"/>
  <c r="N642" i="2"/>
  <c r="N641" i="2"/>
  <c r="N640" i="2"/>
  <c r="N639" i="2"/>
  <c r="N638" i="2"/>
  <c r="N637" i="2"/>
  <c r="N636" i="2"/>
  <c r="N635" i="2"/>
  <c r="N634" i="2"/>
  <c r="N633" i="2"/>
  <c r="N632" i="2"/>
  <c r="N631" i="2"/>
  <c r="N630" i="2"/>
  <c r="N629" i="2"/>
  <c r="N628" i="2"/>
  <c r="N627" i="2"/>
  <c r="N626" i="2"/>
  <c r="N625" i="2"/>
  <c r="N624" i="2"/>
  <c r="N623" i="2"/>
  <c r="N622" i="2"/>
  <c r="N621" i="2"/>
  <c r="N620" i="2"/>
  <c r="N619" i="2"/>
  <c r="N618" i="2"/>
  <c r="N617" i="2"/>
  <c r="N616" i="2"/>
  <c r="N615" i="2"/>
  <c r="N614" i="2"/>
  <c r="N613" i="2"/>
  <c r="N612" i="2"/>
  <c r="N611" i="2"/>
  <c r="N610" i="2"/>
  <c r="N609" i="2"/>
  <c r="N608" i="2"/>
  <c r="N607" i="2"/>
  <c r="N606" i="2"/>
  <c r="N605" i="2"/>
  <c r="N604" i="2"/>
  <c r="N603" i="2"/>
  <c r="N602" i="2"/>
  <c r="N601" i="2"/>
  <c r="N600" i="2"/>
  <c r="N599" i="2"/>
  <c r="N598" i="2"/>
  <c r="N597" i="2"/>
  <c r="N596" i="2"/>
  <c r="N595" i="2"/>
  <c r="N594" i="2"/>
  <c r="N593" i="2"/>
  <c r="N592" i="2"/>
  <c r="N591" i="2"/>
  <c r="N590" i="2"/>
  <c r="N589" i="2"/>
  <c r="N588" i="2"/>
  <c r="N587" i="2"/>
  <c r="N586" i="2"/>
  <c r="N585" i="2"/>
  <c r="N584" i="2"/>
  <c r="N583" i="2"/>
  <c r="N582" i="2"/>
  <c r="N581" i="2"/>
  <c r="N580" i="2"/>
  <c r="N579" i="2"/>
  <c r="N578" i="2"/>
  <c r="N577" i="2"/>
  <c r="N576" i="2"/>
  <c r="N575" i="2"/>
  <c r="N574" i="2"/>
  <c r="N573" i="2"/>
  <c r="N572" i="2"/>
  <c r="N571" i="2"/>
  <c r="N570" i="2"/>
  <c r="N569" i="2"/>
  <c r="N568" i="2"/>
  <c r="N567" i="2"/>
  <c r="N566" i="2"/>
  <c r="N565" i="2"/>
  <c r="N564" i="2"/>
  <c r="N563" i="2"/>
  <c r="N562" i="2"/>
  <c r="N561" i="2"/>
  <c r="N560" i="2"/>
  <c r="N559" i="2"/>
  <c r="N558" i="2"/>
  <c r="N557" i="2"/>
  <c r="N556" i="2"/>
  <c r="N555" i="2"/>
  <c r="N554" i="2"/>
  <c r="N553" i="2"/>
  <c r="N552" i="2"/>
  <c r="N551" i="2"/>
  <c r="N550" i="2"/>
  <c r="N549" i="2"/>
  <c r="N548" i="2"/>
  <c r="N547" i="2"/>
  <c r="N546" i="2"/>
  <c r="N545" i="2"/>
  <c r="N544" i="2"/>
  <c r="N543" i="2"/>
  <c r="N542" i="2"/>
  <c r="N541" i="2"/>
  <c r="N540" i="2"/>
  <c r="N539" i="2"/>
  <c r="N538" i="2"/>
  <c r="N537" i="2"/>
  <c r="N536" i="2"/>
  <c r="N535" i="2"/>
  <c r="N534" i="2"/>
  <c r="N533" i="2"/>
  <c r="N532" i="2"/>
  <c r="N531" i="2"/>
  <c r="N530" i="2"/>
  <c r="N529" i="2"/>
  <c r="N528" i="2"/>
  <c r="N527" i="2"/>
  <c r="N526" i="2"/>
  <c r="N525" i="2"/>
  <c r="N524" i="2"/>
  <c r="N523" i="2"/>
  <c r="N522" i="2"/>
  <c r="N521" i="2"/>
  <c r="N520" i="2"/>
  <c r="N519" i="2"/>
  <c r="N518" i="2"/>
  <c r="N517" i="2"/>
  <c r="N516" i="2"/>
  <c r="N515" i="2"/>
  <c r="N514" i="2"/>
  <c r="N513" i="2"/>
  <c r="N512" i="2"/>
  <c r="N511" i="2"/>
  <c r="N510" i="2"/>
  <c r="N509" i="2"/>
  <c r="N508" i="2"/>
  <c r="N507" i="2"/>
  <c r="N506" i="2"/>
  <c r="N505" i="2"/>
  <c r="N504" i="2"/>
  <c r="N503" i="2"/>
  <c r="N502" i="2"/>
  <c r="N501" i="2"/>
  <c r="N500" i="2"/>
  <c r="N499" i="2"/>
  <c r="N498" i="2"/>
  <c r="N497" i="2"/>
  <c r="N496" i="2"/>
  <c r="N495" i="2"/>
  <c r="N494" i="2"/>
  <c r="N493" i="2"/>
  <c r="N492" i="2"/>
  <c r="N491" i="2"/>
  <c r="N490" i="2"/>
  <c r="N489" i="2"/>
  <c r="N488" i="2"/>
  <c r="N487" i="2"/>
  <c r="N486" i="2"/>
  <c r="N485" i="2"/>
  <c r="N484" i="2"/>
  <c r="N483" i="2"/>
  <c r="N482" i="2"/>
  <c r="N481" i="2"/>
  <c r="N480" i="2"/>
  <c r="N479" i="2"/>
  <c r="N478" i="2"/>
  <c r="N477" i="2"/>
  <c r="N476" i="2"/>
  <c r="N475" i="2"/>
  <c r="N474" i="2"/>
  <c r="N473" i="2"/>
  <c r="N472" i="2"/>
  <c r="N471" i="2"/>
  <c r="N470" i="2"/>
  <c r="N469" i="2"/>
  <c r="N468" i="2"/>
  <c r="N467" i="2"/>
  <c r="N466" i="2"/>
  <c r="N465" i="2"/>
  <c r="N464" i="2"/>
  <c r="N463" i="2"/>
  <c r="N462" i="2"/>
  <c r="N461" i="2"/>
  <c r="N460" i="2"/>
  <c r="N459" i="2"/>
  <c r="N458" i="2"/>
  <c r="N457" i="2"/>
  <c r="N456" i="2"/>
  <c r="N455" i="2"/>
  <c r="N454" i="2"/>
  <c r="N453" i="2"/>
  <c r="N452" i="2"/>
  <c r="N451" i="2"/>
  <c r="N450" i="2"/>
  <c r="N449" i="2"/>
  <c r="N448" i="2"/>
  <c r="N447" i="2"/>
  <c r="N446" i="2"/>
  <c r="N445" i="2"/>
  <c r="N444" i="2"/>
  <c r="N443" i="2"/>
  <c r="N442" i="2"/>
  <c r="N441" i="2"/>
  <c r="N440" i="2"/>
  <c r="N439" i="2"/>
  <c r="N438" i="2"/>
  <c r="N437" i="2"/>
  <c r="N436" i="2"/>
  <c r="N435" i="2"/>
  <c r="N434" i="2"/>
  <c r="N433" i="2"/>
  <c r="N432" i="2"/>
  <c r="N431" i="2"/>
  <c r="N430" i="2"/>
  <c r="N429" i="2"/>
  <c r="N428" i="2"/>
  <c r="N427" i="2"/>
  <c r="N426" i="2"/>
  <c r="N425" i="2"/>
  <c r="N424" i="2"/>
  <c r="N423" i="2"/>
  <c r="N422" i="2"/>
  <c r="N421" i="2"/>
  <c r="N420" i="2"/>
  <c r="N419" i="2"/>
  <c r="N418" i="2"/>
  <c r="N417" i="2"/>
  <c r="N416" i="2"/>
  <c r="N415" i="2"/>
  <c r="N414" i="2"/>
  <c r="N413" i="2"/>
  <c r="N412" i="2"/>
  <c r="N411" i="2"/>
  <c r="N410" i="2"/>
  <c r="N409" i="2"/>
  <c r="N408" i="2"/>
  <c r="N407" i="2"/>
  <c r="N406" i="2"/>
  <c r="N405" i="2"/>
  <c r="N404" i="2"/>
  <c r="N403" i="2"/>
  <c r="N402" i="2"/>
  <c r="N401" i="2"/>
  <c r="N400" i="2"/>
  <c r="N399" i="2"/>
  <c r="N398" i="2"/>
  <c r="N397" i="2"/>
  <c r="N396" i="2"/>
  <c r="N395" i="2"/>
  <c r="N394" i="2"/>
  <c r="N393" i="2"/>
  <c r="N392" i="2"/>
  <c r="N391" i="2"/>
  <c r="N390" i="2"/>
  <c r="N389" i="2"/>
  <c r="N388" i="2"/>
  <c r="N387" i="2"/>
  <c r="N386" i="2"/>
  <c r="N385" i="2"/>
  <c r="N384" i="2"/>
  <c r="N383" i="2"/>
  <c r="N382" i="2"/>
  <c r="N381" i="2"/>
  <c r="N380" i="2"/>
  <c r="N379" i="2"/>
  <c r="N378" i="2"/>
  <c r="N377" i="2"/>
  <c r="N376" i="2"/>
  <c r="N375" i="2"/>
  <c r="N374" i="2"/>
  <c r="N373" i="2"/>
  <c r="N372" i="2"/>
  <c r="N371" i="2"/>
  <c r="N370" i="2"/>
  <c r="N369" i="2"/>
  <c r="N368" i="2"/>
  <c r="N367" i="2"/>
  <c r="N366" i="2"/>
  <c r="N365" i="2"/>
  <c r="N364" i="2"/>
  <c r="N363" i="2"/>
  <c r="N362" i="2"/>
  <c r="N361" i="2"/>
  <c r="N360" i="2"/>
  <c r="N359" i="2"/>
  <c r="N358" i="2"/>
  <c r="N357" i="2"/>
  <c r="N356" i="2"/>
  <c r="N355" i="2"/>
  <c r="N354" i="2"/>
  <c r="N353" i="2"/>
  <c r="N352" i="2"/>
  <c r="N351" i="2"/>
  <c r="N350" i="2"/>
  <c r="N349" i="2"/>
  <c r="N348" i="2"/>
  <c r="N347" i="2"/>
  <c r="N346" i="2"/>
  <c r="N345" i="2"/>
  <c r="N344" i="2"/>
  <c r="N343" i="2"/>
  <c r="N342" i="2"/>
  <c r="N341" i="2"/>
  <c r="N340" i="2"/>
  <c r="N339" i="2"/>
  <c r="N338" i="2"/>
  <c r="N337" i="2"/>
  <c r="N336" i="2"/>
  <c r="N335" i="2"/>
  <c r="N334" i="2"/>
  <c r="N333" i="2"/>
  <c r="N332" i="2"/>
  <c r="N331" i="2"/>
  <c r="N330" i="2"/>
  <c r="N329" i="2"/>
  <c r="N328" i="2"/>
  <c r="N327" i="2"/>
  <c r="N326" i="2"/>
  <c r="N325" i="2"/>
  <c r="N324" i="2"/>
  <c r="N323" i="2"/>
  <c r="N322" i="2"/>
  <c r="N321" i="2"/>
  <c r="N320" i="2"/>
  <c r="N319" i="2"/>
  <c r="N318" i="2"/>
  <c r="N317" i="2"/>
  <c r="N316" i="2"/>
  <c r="N315" i="2"/>
  <c r="N314" i="2"/>
  <c r="N313" i="2"/>
  <c r="N312" i="2"/>
  <c r="N311" i="2"/>
  <c r="N310" i="2"/>
  <c r="N309" i="2"/>
  <c r="N308" i="2"/>
  <c r="N307" i="2"/>
  <c r="N306" i="2"/>
  <c r="N305" i="2"/>
  <c r="N304" i="2"/>
  <c r="N303" i="2"/>
  <c r="N302" i="2"/>
  <c r="N301" i="2"/>
  <c r="N300" i="2"/>
  <c r="N299" i="2"/>
  <c r="N298" i="2"/>
  <c r="N297" i="2"/>
  <c r="N296" i="2"/>
  <c r="N295" i="2"/>
  <c r="N294" i="2"/>
  <c r="N293" i="2"/>
  <c r="N292" i="2"/>
  <c r="N291" i="2"/>
  <c r="N290" i="2"/>
  <c r="N289" i="2"/>
  <c r="N288" i="2"/>
  <c r="N287" i="2"/>
  <c r="N286" i="2"/>
  <c r="N285" i="2"/>
  <c r="N284" i="2"/>
  <c r="N283" i="2"/>
  <c r="N282" i="2"/>
  <c r="N281" i="2"/>
  <c r="N280" i="2"/>
  <c r="N279" i="2"/>
  <c r="N278" i="2"/>
  <c r="N277" i="2"/>
  <c r="N276" i="2"/>
  <c r="N275" i="2"/>
  <c r="N274" i="2"/>
  <c r="N273" i="2"/>
  <c r="N272" i="2"/>
  <c r="N271" i="2"/>
  <c r="N270" i="2"/>
  <c r="N269" i="2"/>
  <c r="N268" i="2"/>
  <c r="N267" i="2"/>
  <c r="N266" i="2"/>
  <c r="N265" i="2"/>
  <c r="N264" i="2"/>
  <c r="N263" i="2"/>
  <c r="N262" i="2"/>
  <c r="N261" i="2"/>
  <c r="N260" i="2"/>
  <c r="N259" i="2"/>
  <c r="N258" i="2"/>
  <c r="N257" i="2"/>
  <c r="N256" i="2"/>
  <c r="N255" i="2"/>
  <c r="N254" i="2"/>
  <c r="N253" i="2"/>
  <c r="N252" i="2"/>
  <c r="N251" i="2"/>
  <c r="N250" i="2"/>
  <c r="N249" i="2"/>
  <c r="N248" i="2"/>
  <c r="N247" i="2"/>
  <c r="N246" i="2"/>
  <c r="N245" i="2"/>
  <c r="N244" i="2"/>
  <c r="N243" i="2"/>
  <c r="N242" i="2"/>
  <c r="N241" i="2"/>
  <c r="N240" i="2"/>
  <c r="N239" i="2"/>
  <c r="N238" i="2"/>
  <c r="N237" i="2"/>
  <c r="N236" i="2"/>
  <c r="N235" i="2"/>
  <c r="N234" i="2"/>
  <c r="N233" i="2"/>
  <c r="N232" i="2"/>
  <c r="N231" i="2"/>
  <c r="N230" i="2"/>
  <c r="N229" i="2"/>
  <c r="N228" i="2"/>
  <c r="N227" i="2"/>
  <c r="N226" i="2"/>
  <c r="N225" i="2"/>
  <c r="N224" i="2"/>
  <c r="N223" i="2"/>
  <c r="N222" i="2"/>
  <c r="N221" i="2"/>
  <c r="N220" i="2"/>
  <c r="N219" i="2"/>
  <c r="N218" i="2"/>
  <c r="N217" i="2"/>
  <c r="N216" i="2"/>
  <c r="N215" i="2"/>
  <c r="N214" i="2"/>
  <c r="N213" i="2"/>
  <c r="N212" i="2"/>
  <c r="N211" i="2"/>
  <c r="N210" i="2"/>
  <c r="N209" i="2"/>
  <c r="N208" i="2"/>
  <c r="N207" i="2"/>
  <c r="N206" i="2"/>
  <c r="N205" i="2"/>
  <c r="N204" i="2"/>
  <c r="N203" i="2"/>
  <c r="N202" i="2"/>
  <c r="N201" i="2"/>
  <c r="N200" i="2"/>
  <c r="N199" i="2"/>
  <c r="N198" i="2"/>
  <c r="N197" i="2"/>
  <c r="N196" i="2"/>
  <c r="N195" i="2"/>
  <c r="N194" i="2"/>
  <c r="N193" i="2"/>
  <c r="N192" i="2"/>
  <c r="N191" i="2"/>
  <c r="N190" i="2"/>
  <c r="N189" i="2"/>
  <c r="N188" i="2"/>
  <c r="N187" i="2"/>
  <c r="N186" i="2"/>
  <c r="N185" i="2"/>
  <c r="N184" i="2"/>
  <c r="N183" i="2"/>
  <c r="N182" i="2"/>
  <c r="N181" i="2"/>
  <c r="N180" i="2"/>
  <c r="N179" i="2"/>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90" i="2"/>
  <c r="I108" i="1"/>
  <c r="I109"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59" i="1"/>
  <c r="I58" i="1"/>
  <c r="I57" i="1"/>
  <c r="I56" i="1"/>
  <c r="I55" i="1"/>
  <c r="I54" i="1"/>
  <c r="I5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A12" i="1"/>
  <c r="A13" i="1" s="1"/>
  <c r="A14" i="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10" i="1"/>
  <c r="A11" i="1" s="1"/>
  <c r="O12" i="2"/>
  <c r="K12" i="2"/>
  <c r="O150" i="2"/>
  <c r="O149" i="2"/>
  <c r="O148" i="2"/>
  <c r="O147" i="2"/>
  <c r="O146" i="2"/>
  <c r="O145" i="2"/>
  <c r="O144" i="2"/>
  <c r="O143" i="2"/>
  <c r="K143" i="2" s="1"/>
  <c r="O142" i="2"/>
  <c r="O141" i="2"/>
  <c r="O140" i="2"/>
  <c r="O139" i="2"/>
  <c r="O138" i="2"/>
  <c r="O137" i="2"/>
  <c r="O136" i="2"/>
  <c r="O135" i="2"/>
  <c r="K135" i="2" s="1"/>
  <c r="O134" i="2"/>
  <c r="O133" i="2"/>
  <c r="O132" i="2"/>
  <c r="K132" i="2" s="1"/>
  <c r="O131" i="2"/>
  <c r="O130" i="2"/>
  <c r="O129" i="2"/>
  <c r="O128" i="2"/>
  <c r="O127" i="2"/>
  <c r="O126" i="2"/>
  <c r="O125" i="2"/>
  <c r="K125" i="2"/>
  <c r="O124" i="2"/>
  <c r="K124" i="2" s="1"/>
  <c r="O123" i="2"/>
  <c r="O122" i="2"/>
  <c r="O121" i="2"/>
  <c r="O120" i="2"/>
  <c r="O119" i="2"/>
  <c r="O118" i="2"/>
  <c r="O117" i="2"/>
  <c r="O116" i="2"/>
  <c r="K116" i="2" s="1"/>
  <c r="O115" i="2"/>
  <c r="O114" i="2"/>
  <c r="O113" i="2"/>
  <c r="O112" i="2"/>
  <c r="O111" i="2"/>
  <c r="O110" i="2"/>
  <c r="O109" i="2"/>
  <c r="O108" i="2"/>
  <c r="O107" i="2"/>
  <c r="O106" i="2"/>
  <c r="O105" i="2"/>
  <c r="O104" i="2"/>
  <c r="O103" i="2"/>
  <c r="O102" i="2"/>
  <c r="K102" i="2" s="1"/>
  <c r="O101" i="2"/>
  <c r="K101" i="2" s="1"/>
  <c r="O100" i="2"/>
  <c r="O99" i="2"/>
  <c r="O98" i="2"/>
  <c r="O97" i="2"/>
  <c r="O96" i="2"/>
  <c r="O95" i="2"/>
  <c r="O94" i="2"/>
  <c r="O93" i="2"/>
  <c r="O92" i="2"/>
  <c r="O91" i="2"/>
  <c r="O90" i="2"/>
  <c r="K90" i="2" s="1"/>
  <c r="O89" i="2"/>
  <c r="K89" i="2" s="1"/>
  <c r="O88" i="2"/>
  <c r="O87" i="2"/>
  <c r="O86" i="2"/>
  <c r="O85" i="2"/>
  <c r="O84" i="2"/>
  <c r="K84" i="2" s="1"/>
  <c r="O83" i="2"/>
  <c r="O82" i="2"/>
  <c r="O81" i="2"/>
  <c r="O80" i="2"/>
  <c r="O79" i="2"/>
  <c r="O78" i="2"/>
  <c r="O77" i="2"/>
  <c r="O76" i="2"/>
  <c r="K76" i="2" s="1"/>
  <c r="O75" i="2"/>
  <c r="K75" i="2"/>
  <c r="O74" i="2"/>
  <c r="O73" i="2"/>
  <c r="K73" i="2" s="1"/>
  <c r="O72" i="2"/>
  <c r="O71" i="2"/>
  <c r="O70" i="2"/>
  <c r="O69" i="2"/>
  <c r="O68" i="2"/>
  <c r="O67" i="2"/>
  <c r="O66" i="2"/>
  <c r="O65" i="2"/>
  <c r="O64" i="2"/>
  <c r="O63" i="2"/>
  <c r="O62" i="2"/>
  <c r="O61" i="2"/>
  <c r="O60" i="2"/>
  <c r="O59" i="2"/>
  <c r="O58" i="2"/>
  <c r="O57" i="2"/>
  <c r="O56" i="2"/>
  <c r="O55" i="2"/>
  <c r="O54" i="2"/>
  <c r="K54" i="2" s="1"/>
  <c r="O53" i="2"/>
  <c r="O52" i="2"/>
  <c r="O51" i="2"/>
  <c r="O50" i="2"/>
  <c r="O49" i="2"/>
  <c r="O48" i="2"/>
  <c r="K48" i="2" s="1"/>
  <c r="O47" i="2"/>
  <c r="O46" i="2"/>
  <c r="O45" i="2"/>
  <c r="O44" i="2"/>
  <c r="K44" i="2" s="1"/>
  <c r="O43" i="2"/>
  <c r="O42" i="2"/>
  <c r="O41" i="2"/>
  <c r="O40" i="2"/>
  <c r="O39" i="2"/>
  <c r="O38" i="2"/>
  <c r="K38" i="2" s="1"/>
  <c r="O37" i="2"/>
  <c r="O36" i="2"/>
  <c r="O35" i="2"/>
  <c r="O34" i="2"/>
  <c r="O33" i="2"/>
  <c r="O32" i="2"/>
  <c r="O31" i="2"/>
  <c r="O30" i="2"/>
  <c r="O29" i="2"/>
  <c r="O28" i="2"/>
  <c r="O27" i="2"/>
  <c r="O26" i="2"/>
  <c r="O25" i="2"/>
  <c r="O24" i="2"/>
  <c r="K24" i="2" s="1"/>
  <c r="O23" i="2"/>
  <c r="O22" i="2"/>
  <c r="O21" i="2"/>
  <c r="O20" i="2"/>
  <c r="O19" i="2"/>
  <c r="O18" i="2"/>
  <c r="O17" i="2"/>
  <c r="O16" i="2"/>
  <c r="K16" i="2" s="1"/>
  <c r="O15" i="2"/>
  <c r="K15" i="2" s="1"/>
  <c r="O14" i="2"/>
  <c r="K14" i="2"/>
  <c r="O13" i="2"/>
  <c r="K13" i="2" s="1"/>
  <c r="O11" i="2"/>
  <c r="K11" i="2"/>
  <c r="O10" i="2"/>
  <c r="O9" i="2"/>
  <c r="K9" i="2"/>
  <c r="O8" i="2"/>
  <c r="K8" i="2" s="1"/>
  <c r="O151" i="2"/>
  <c r="M200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558" i="2"/>
  <c r="C559" i="2"/>
  <c r="C560" i="2"/>
  <c r="C561" i="2"/>
  <c r="C562" i="2"/>
  <c r="C563" i="2"/>
  <c r="C564" i="2"/>
  <c r="C565" i="2"/>
  <c r="C566" i="2"/>
  <c r="C567" i="2"/>
  <c r="C568" i="2"/>
  <c r="C569" i="2"/>
  <c r="C570" i="2"/>
  <c r="C571" i="2"/>
  <c r="C572" i="2"/>
  <c r="C573" i="2"/>
  <c r="C574" i="2"/>
  <c r="C575" i="2"/>
  <c r="C576" i="2"/>
  <c r="C577" i="2"/>
  <c r="C578" i="2"/>
  <c r="C579" i="2"/>
  <c r="C580" i="2"/>
  <c r="C581" i="2"/>
  <c r="C582" i="2"/>
  <c r="C583" i="2"/>
  <c r="C584" i="2"/>
  <c r="C585" i="2"/>
  <c r="C586" i="2"/>
  <c r="C587" i="2"/>
  <c r="C588" i="2"/>
  <c r="C589" i="2"/>
  <c r="C590" i="2"/>
  <c r="C591" i="2"/>
  <c r="C592" i="2"/>
  <c r="C593" i="2"/>
  <c r="C594" i="2"/>
  <c r="C595" i="2"/>
  <c r="C596" i="2"/>
  <c r="C597" i="2"/>
  <c r="C598" i="2"/>
  <c r="C599" i="2"/>
  <c r="C600" i="2"/>
  <c r="C601" i="2"/>
  <c r="C602" i="2"/>
  <c r="C603" i="2"/>
  <c r="C604" i="2"/>
  <c r="C605" i="2"/>
  <c r="C606" i="2"/>
  <c r="C607" i="2"/>
  <c r="C608" i="2"/>
  <c r="C609" i="2"/>
  <c r="C610" i="2"/>
  <c r="C611" i="2"/>
  <c r="C612" i="2"/>
  <c r="C613" i="2"/>
  <c r="C614" i="2"/>
  <c r="C615" i="2"/>
  <c r="C616" i="2"/>
  <c r="C617" i="2"/>
  <c r="C618" i="2"/>
  <c r="C619" i="2"/>
  <c r="C620" i="2"/>
  <c r="C621" i="2"/>
  <c r="C622" i="2"/>
  <c r="C623" i="2"/>
  <c r="C624" i="2"/>
  <c r="C625" i="2"/>
  <c r="C626" i="2"/>
  <c r="C627" i="2"/>
  <c r="C628" i="2"/>
  <c r="C629" i="2"/>
  <c r="C630" i="2"/>
  <c r="C631" i="2"/>
  <c r="C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L2006" i="2"/>
  <c r="O7" i="2"/>
  <c r="M8" i="2"/>
  <c r="L8" i="2"/>
  <c r="N7" i="2"/>
  <c r="M7" i="2"/>
  <c r="L7" i="2"/>
  <c r="F5" i="10"/>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B2" i="2"/>
  <c r="B3" i="2"/>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B1" i="2"/>
  <c r="N96" i="10"/>
  <c r="N95" i="10"/>
  <c r="N94" i="10"/>
  <c r="N93" i="10"/>
  <c r="N92" i="10"/>
  <c r="N91" i="10"/>
  <c r="N90" i="10"/>
  <c r="N89" i="10"/>
  <c r="N88" i="10"/>
  <c r="N87" i="10"/>
  <c r="N86" i="10"/>
  <c r="N85" i="10"/>
  <c r="N84" i="10"/>
  <c r="N83" i="10"/>
  <c r="N82" i="10"/>
  <c r="N81" i="10"/>
  <c r="N80" i="10"/>
  <c r="N79" i="10"/>
  <c r="N78" i="10"/>
  <c r="N77" i="10"/>
  <c r="N76" i="10"/>
  <c r="N75" i="10"/>
  <c r="N74" i="10"/>
  <c r="N73" i="10"/>
  <c r="N72" i="10"/>
  <c r="N71" i="10"/>
  <c r="N70" i="10"/>
  <c r="N69" i="10"/>
  <c r="N68" i="10"/>
  <c r="N67" i="10"/>
  <c r="N66" i="10"/>
  <c r="N65" i="10"/>
  <c r="N64" i="10"/>
  <c r="N63" i="10"/>
  <c r="N62" i="10"/>
  <c r="N61" i="10"/>
  <c r="N60" i="10"/>
  <c r="N59" i="10"/>
  <c r="N58" i="10"/>
  <c r="N57" i="10"/>
  <c r="N56" i="10"/>
  <c r="N55" i="10"/>
  <c r="N54" i="10"/>
  <c r="N53" i="10"/>
  <c r="N52" i="10"/>
  <c r="N51" i="10"/>
  <c r="N50" i="10"/>
  <c r="N49" i="10"/>
  <c r="N48" i="10"/>
  <c r="N47" i="10"/>
  <c r="N46" i="10"/>
  <c r="N45" i="10"/>
  <c r="N44" i="10"/>
  <c r="N43" i="10"/>
  <c r="N42" i="10"/>
  <c r="N41" i="10"/>
  <c r="N40" i="10"/>
  <c r="N39" i="10"/>
  <c r="N38" i="10"/>
  <c r="N37" i="10"/>
  <c r="N36" i="10"/>
  <c r="N35" i="10"/>
  <c r="N34" i="10"/>
  <c r="N33" i="10"/>
  <c r="N32" i="10"/>
  <c r="N31" i="10"/>
  <c r="N30" i="10"/>
  <c r="N29" i="10"/>
  <c r="N28" i="10"/>
  <c r="N27" i="10"/>
  <c r="N26" i="10"/>
  <c r="N25" i="10"/>
  <c r="N24" i="10"/>
  <c r="N23" i="10"/>
  <c r="N22" i="10"/>
  <c r="N21" i="10"/>
  <c r="N20" i="10"/>
  <c r="N19" i="10"/>
  <c r="N18" i="10"/>
  <c r="N17" i="10"/>
  <c r="N16" i="10"/>
  <c r="N15" i="10"/>
  <c r="N14" i="10"/>
  <c r="N13" i="10"/>
  <c r="N12" i="10"/>
  <c r="N11" i="10"/>
  <c r="N10" i="10"/>
  <c r="N9" i="10"/>
  <c r="N8" i="10"/>
  <c r="N7" i="10"/>
  <c r="N6" i="10"/>
  <c r="N5" i="10"/>
  <c r="B5" i="10"/>
  <c r="B6" i="10"/>
  <c r="B7" i="10" s="1"/>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B77" i="10" s="1"/>
  <c r="B78" i="10" s="1"/>
  <c r="B79" i="10" s="1"/>
  <c r="B80" i="10" s="1"/>
  <c r="B81" i="10" s="1"/>
  <c r="B82" i="10" s="1"/>
  <c r="B83" i="10" s="1"/>
  <c r="B84" i="10" s="1"/>
  <c r="B85" i="10" s="1"/>
  <c r="B86" i="10" s="1"/>
  <c r="B87" i="10" s="1"/>
  <c r="B88" i="10" s="1"/>
  <c r="B89" i="10" s="1"/>
  <c r="B90" i="10" s="1"/>
  <c r="B91" i="10" s="1"/>
  <c r="B92" i="10" s="1"/>
  <c r="B93" i="10" s="1"/>
  <c r="B94" i="10" s="1"/>
  <c r="B95" i="10" s="1"/>
  <c r="B96" i="10" s="1"/>
  <c r="T4" i="10"/>
  <c r="T5" i="10"/>
  <c r="T6" i="10"/>
  <c r="T7" i="10"/>
  <c r="T8" i="10"/>
  <c r="T9" i="10"/>
  <c r="T10" i="10"/>
  <c r="T11" i="10" s="1"/>
  <c r="T12" i="10" s="1"/>
  <c r="T13" i="10" s="1"/>
  <c r="T14" i="10" s="1"/>
  <c r="T15" i="10" s="1"/>
  <c r="T16" i="10" s="1"/>
  <c r="T17" i="10" s="1"/>
  <c r="T18" i="10" s="1"/>
  <c r="T19" i="10" s="1"/>
  <c r="T20" i="10" s="1"/>
  <c r="T21" i="10" s="1"/>
  <c r="T22" i="10" s="1"/>
  <c r="T23" i="10" s="1"/>
  <c r="T24" i="10" s="1"/>
  <c r="T25" i="10" s="1"/>
  <c r="T26" i="10" s="1"/>
  <c r="T27" i="10" s="1"/>
  <c r="T28" i="10" s="1"/>
  <c r="T29" i="10" s="1"/>
  <c r="T30" i="10" s="1"/>
  <c r="T31" i="10" s="1"/>
  <c r="T32" i="10" s="1"/>
  <c r="T33" i="10" s="1"/>
  <c r="T34" i="10" s="1"/>
  <c r="T35" i="10" s="1"/>
  <c r="T36" i="10" s="1"/>
  <c r="T37" i="10" s="1"/>
  <c r="T38" i="10" s="1"/>
  <c r="T39" i="10" s="1"/>
  <c r="T40" i="10" s="1"/>
  <c r="T41" i="10" s="1"/>
  <c r="T42" i="10" s="1"/>
  <c r="T43" i="10" s="1"/>
  <c r="T44" i="10" s="1"/>
  <c r="T45" i="10" s="1"/>
  <c r="T46" i="10" s="1"/>
  <c r="T47" i="10" s="1"/>
  <c r="T48" i="10" s="1"/>
  <c r="T49" i="10" s="1"/>
  <c r="T50" i="10" s="1"/>
  <c r="T51" i="10" s="1"/>
  <c r="N4" i="10"/>
  <c r="C2" i="10"/>
  <c r="T9" i="1"/>
  <c r="C279" i="1"/>
  <c r="C280" i="1"/>
  <c r="U9" i="1"/>
  <c r="R9" i="1"/>
  <c r="R10" i="1"/>
  <c r="S9" i="1"/>
  <c r="I10" i="1"/>
  <c r="I9" i="1"/>
  <c r="I26" i="1"/>
  <c r="I25" i="1"/>
  <c r="I24" i="1"/>
  <c r="I23" i="1"/>
  <c r="I22" i="1"/>
  <c r="I21" i="1"/>
  <c r="I20" i="1"/>
  <c r="I19" i="1"/>
  <c r="I18" i="1"/>
  <c r="I17" i="1"/>
  <c r="I16" i="1"/>
  <c r="I14" i="1"/>
  <c r="I13" i="1"/>
  <c r="I12" i="1"/>
  <c r="I11" i="1"/>
  <c r="I15" i="1"/>
  <c r="H9" i="1"/>
  <c r="H11" i="1"/>
  <c r="W9" i="1"/>
  <c r="W10" i="1"/>
  <c r="W11" i="1"/>
  <c r="W12" i="1"/>
  <c r="W13" i="1" s="1"/>
  <c r="W14" i="1" s="1"/>
  <c r="W15" i="1" s="1"/>
  <c r="W16" i="1" s="1"/>
  <c r="W17" i="1" s="1"/>
  <c r="W18" i="1" s="1"/>
  <c r="W19" i="1" s="1"/>
  <c r="W20" i="1" s="1"/>
  <c r="W21" i="1" s="1"/>
  <c r="W22" i="1" s="1"/>
  <c r="W23" i="1" s="1"/>
  <c r="W24" i="1" s="1"/>
  <c r="W25" i="1" s="1"/>
  <c r="W26" i="1" s="1"/>
  <c r="W27" i="1" s="1"/>
  <c r="W28" i="1" s="1"/>
  <c r="W29" i="1" s="1"/>
  <c r="W30" i="1" s="1"/>
  <c r="C282" i="1"/>
  <c r="C281" i="1"/>
  <c r="Q278" i="1"/>
  <c r="H278" i="1"/>
  <c r="B10" i="1"/>
  <c r="B11" i="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H277" i="1"/>
  <c r="H276" i="1"/>
  <c r="H275" i="1"/>
  <c r="H274" i="1"/>
  <c r="H273" i="1"/>
  <c r="H272" i="1"/>
  <c r="H231" i="1"/>
  <c r="H230" i="1"/>
  <c r="H229" i="1"/>
  <c r="H228" i="1"/>
  <c r="H227" i="1"/>
  <c r="H226" i="1"/>
  <c r="H87" i="1"/>
  <c r="H86" i="1"/>
  <c r="H85" i="1"/>
  <c r="H84" i="1"/>
  <c r="H83" i="1"/>
  <c r="H82" i="1"/>
  <c r="H81" i="1"/>
  <c r="H80" i="1"/>
  <c r="H79" i="1"/>
  <c r="H78" i="1"/>
  <c r="H77" i="1"/>
  <c r="H76" i="1"/>
  <c r="H75" i="1"/>
  <c r="H74" i="1"/>
  <c r="H73" i="1"/>
  <c r="H72" i="1"/>
  <c r="H71" i="1"/>
  <c r="H70" i="1"/>
  <c r="H69" i="1"/>
  <c r="H68" i="1"/>
  <c r="H67" i="1"/>
  <c r="H66" i="1"/>
  <c r="H65" i="1"/>
  <c r="H64" i="1"/>
  <c r="H63" i="1"/>
  <c r="H62" i="1"/>
  <c r="Q61" i="1"/>
  <c r="H61" i="1"/>
  <c r="H60" i="1"/>
  <c r="Q59" i="1"/>
  <c r="H59" i="1"/>
  <c r="Q58" i="1"/>
  <c r="H58" i="1"/>
  <c r="Q57" i="1"/>
  <c r="H57" i="1"/>
  <c r="Q56" i="1"/>
  <c r="H56" i="1"/>
  <c r="Q55" i="1"/>
  <c r="H55" i="1"/>
  <c r="Q54" i="1"/>
  <c r="H54" i="1"/>
  <c r="Q53" i="1"/>
  <c r="H53" i="1"/>
  <c r="Q52" i="1"/>
  <c r="H52" i="1"/>
  <c r="H51" i="1"/>
  <c r="H50" i="1"/>
  <c r="H49" i="1"/>
  <c r="H48" i="1"/>
  <c r="H47" i="1"/>
  <c r="H46" i="1"/>
  <c r="H45" i="1"/>
  <c r="H44" i="1"/>
  <c r="H43" i="1"/>
  <c r="H42" i="1"/>
  <c r="H41" i="1"/>
  <c r="H40" i="1"/>
  <c r="H39" i="1"/>
  <c r="H38" i="1"/>
  <c r="H37" i="1"/>
  <c r="H36" i="1"/>
  <c r="H35" i="1"/>
  <c r="H34" i="1"/>
  <c r="H33" i="1"/>
  <c r="H32" i="1"/>
  <c r="H31" i="1"/>
  <c r="H30" i="1"/>
  <c r="H29" i="1"/>
  <c r="H28" i="1"/>
  <c r="Q27" i="1"/>
  <c r="H27" i="1"/>
  <c r="Q26" i="1"/>
  <c r="H26" i="1"/>
  <c r="Q25" i="1"/>
  <c r="H25" i="1"/>
  <c r="Q24" i="1"/>
  <c r="H24" i="1"/>
  <c r="Q23" i="1"/>
  <c r="H23" i="1"/>
  <c r="Q22" i="1"/>
  <c r="H22" i="1"/>
  <c r="Q21" i="1"/>
  <c r="H21" i="1"/>
  <c r="Q20" i="1"/>
  <c r="H20" i="1"/>
  <c r="Q19" i="1"/>
  <c r="H19" i="1"/>
  <c r="Q18" i="1"/>
  <c r="H18" i="1"/>
  <c r="Q17" i="1"/>
  <c r="H17" i="1"/>
  <c r="Q16" i="1"/>
  <c r="H16" i="1"/>
  <c r="Q15" i="1"/>
  <c r="H15" i="1"/>
  <c r="Q14" i="1"/>
  <c r="H14" i="1"/>
  <c r="Q13" i="1"/>
  <c r="H13" i="1"/>
  <c r="Q12" i="1"/>
  <c r="H12" i="1"/>
  <c r="Q11" i="1"/>
  <c r="Q10" i="1"/>
  <c r="H10" i="1"/>
  <c r="Q9" i="1"/>
  <c r="F4" i="1"/>
  <c r="F3" i="1" s="1"/>
  <c r="T10" i="1"/>
  <c r="O2006" i="2"/>
  <c r="K2006" i="2"/>
  <c r="A278" i="1"/>
  <c r="U10" i="1"/>
  <c r="U11" i="1"/>
  <c r="U12" i="1"/>
  <c r="U13" i="1" s="1"/>
  <c r="T11" i="1"/>
  <c r="T12" i="1"/>
  <c r="R11" i="1"/>
  <c r="T52" i="10"/>
  <c r="T53" i="10"/>
  <c r="T54" i="10"/>
  <c r="T55" i="10"/>
  <c r="T56" i="10" s="1"/>
  <c r="T57" i="10" s="1"/>
  <c r="T58" i="10" s="1"/>
  <c r="T59" i="10" s="1"/>
  <c r="T60" i="10" s="1"/>
  <c r="T61" i="10" s="1"/>
  <c r="T62" i="10" s="1"/>
  <c r="T63" i="10" s="1"/>
  <c r="T64" i="10" s="1"/>
  <c r="T65" i="10" s="1"/>
  <c r="T66" i="10" s="1"/>
  <c r="T67" i="10" s="1"/>
  <c r="T68" i="10" s="1"/>
  <c r="T69" i="10" s="1"/>
  <c r="T70" i="10" s="1"/>
  <c r="T71" i="10" s="1"/>
  <c r="T72" i="10" s="1"/>
  <c r="T73" i="10" s="1"/>
  <c r="T74" i="10" s="1"/>
  <c r="T75" i="10" s="1"/>
  <c r="T76" i="10" s="1"/>
  <c r="T77" i="10" s="1"/>
  <c r="T78" i="10" s="1"/>
  <c r="T79" i="10" s="1"/>
  <c r="T80" i="10" s="1"/>
  <c r="T81" i="10" s="1"/>
  <c r="T82" i="10" s="1"/>
  <c r="T83" i="10" s="1"/>
  <c r="T84" i="10" s="1"/>
  <c r="T85" i="10" s="1"/>
  <c r="T86" i="10" s="1"/>
  <c r="T87" i="10" s="1"/>
  <c r="T88" i="10" s="1"/>
  <c r="T89" i="10" s="1"/>
  <c r="T90" i="10" s="1"/>
  <c r="T91" i="10" s="1"/>
  <c r="T92" i="10" s="1"/>
  <c r="T93" i="10" s="1"/>
  <c r="T94" i="10" s="1"/>
  <c r="T95" i="10" s="1"/>
  <c r="T96" i="10" s="1"/>
  <c r="S10" i="1"/>
  <c r="S11" i="1" s="1"/>
  <c r="O152" i="2"/>
  <c r="K152" i="2"/>
  <c r="O153" i="2"/>
  <c r="O154" i="2"/>
  <c r="O155" i="2"/>
  <c r="O156" i="2"/>
  <c r="O157" i="2"/>
  <c r="O158" i="2"/>
  <c r="O159" i="2"/>
  <c r="O160" i="2"/>
  <c r="O161" i="2"/>
  <c r="O162" i="2"/>
  <c r="O163" i="2"/>
  <c r="O164" i="2"/>
  <c r="O165" i="2"/>
  <c r="O166" i="2"/>
  <c r="K166" i="2"/>
  <c r="O167" i="2"/>
  <c r="O168" i="2"/>
  <c r="K168" i="2"/>
  <c r="O169" i="2"/>
  <c r="O170" i="2"/>
  <c r="O171" i="2"/>
  <c r="O172" i="2"/>
  <c r="K172" i="2"/>
  <c r="O173" i="2"/>
  <c r="O174" i="2"/>
  <c r="O175" i="2"/>
  <c r="O176" i="2"/>
  <c r="K176" i="2" s="1"/>
  <c r="O177" i="2"/>
  <c r="O178" i="2"/>
  <c r="O179" i="2"/>
  <c r="O180" i="2"/>
  <c r="O181" i="2"/>
  <c r="O182" i="2"/>
  <c r="K182" i="2" s="1"/>
  <c r="O183" i="2"/>
  <c r="O184" i="2"/>
  <c r="O185" i="2"/>
  <c r="O186" i="2"/>
  <c r="O187" i="2"/>
  <c r="O188" i="2"/>
  <c r="K188" i="2"/>
  <c r="O189" i="2"/>
  <c r="O190" i="2"/>
  <c r="O191" i="2"/>
  <c r="O192" i="2"/>
  <c r="K192" i="2"/>
  <c r="O193" i="2"/>
  <c r="O194" i="2"/>
  <c r="O195" i="2"/>
  <c r="O196" i="2"/>
  <c r="O197" i="2"/>
  <c r="O198" i="2"/>
  <c r="O199" i="2"/>
  <c r="O200" i="2"/>
  <c r="O201" i="2"/>
  <c r="O202" i="2"/>
  <c r="O203" i="2"/>
  <c r="O204" i="2"/>
  <c r="O205" i="2"/>
  <c r="O206" i="2"/>
  <c r="O207" i="2"/>
  <c r="O208" i="2"/>
  <c r="O209" i="2"/>
  <c r="O210" i="2"/>
  <c r="O211" i="2"/>
  <c r="O212" i="2"/>
  <c r="K212" i="2" s="1"/>
  <c r="O213" i="2"/>
  <c r="O214" i="2"/>
  <c r="K214" i="2"/>
  <c r="O215" i="2"/>
  <c r="O216" i="2"/>
  <c r="K216" i="2" s="1"/>
  <c r="O217" i="2"/>
  <c r="O218" i="2"/>
  <c r="O219" i="2"/>
  <c r="O220" i="2"/>
  <c r="O221" i="2"/>
  <c r="O222" i="2"/>
  <c r="K222" i="2"/>
  <c r="O223" i="2"/>
  <c r="O224" i="2"/>
  <c r="K224" i="2"/>
  <c r="O225" i="2"/>
  <c r="O226" i="2"/>
  <c r="O227" i="2"/>
  <c r="O228" i="2"/>
  <c r="O229" i="2"/>
  <c r="O230" i="2"/>
  <c r="O231" i="2"/>
  <c r="O232" i="2"/>
  <c r="O233" i="2"/>
  <c r="O234" i="2"/>
  <c r="K234" i="2"/>
  <c r="O235" i="2"/>
  <c r="O236" i="2"/>
  <c r="O237" i="2"/>
  <c r="O238" i="2"/>
  <c r="O239" i="2"/>
  <c r="O240" i="2"/>
  <c r="K240" i="2" s="1"/>
  <c r="O241" i="2"/>
  <c r="O242" i="2"/>
  <c r="O243" i="2"/>
  <c r="O244" i="2"/>
  <c r="O245" i="2"/>
  <c r="O246" i="2"/>
  <c r="O247" i="2"/>
  <c r="O248" i="2"/>
  <c r="K248" i="2"/>
  <c r="O249" i="2"/>
  <c r="O250" i="2"/>
  <c r="O251" i="2"/>
  <c r="O252" i="2"/>
  <c r="O253" i="2"/>
  <c r="O254" i="2"/>
  <c r="O255" i="2"/>
  <c r="O256" i="2"/>
  <c r="K256" i="2"/>
  <c r="O257" i="2"/>
  <c r="O258" i="2"/>
  <c r="O259" i="2"/>
  <c r="O260" i="2"/>
  <c r="O261" i="2"/>
  <c r="O262" i="2"/>
  <c r="K262" i="2"/>
  <c r="O263" i="2"/>
  <c r="O264" i="2"/>
  <c r="K264" i="2" s="1"/>
  <c r="O265" i="2"/>
  <c r="O266" i="2"/>
  <c r="O267" i="2"/>
  <c r="O268" i="2"/>
  <c r="O269" i="2"/>
  <c r="O270" i="2"/>
  <c r="K270" i="2" s="1"/>
  <c r="O271" i="2"/>
  <c r="O272" i="2"/>
  <c r="O273" i="2"/>
  <c r="O274" i="2"/>
  <c r="O275" i="2"/>
  <c r="O276" i="2"/>
  <c r="K276" i="2" s="1"/>
  <c r="O277" i="2"/>
  <c r="O278" i="2"/>
  <c r="O279" i="2"/>
  <c r="O280" i="2"/>
  <c r="K280" i="2"/>
  <c r="O281" i="2"/>
  <c r="O282" i="2"/>
  <c r="O283" i="2"/>
  <c r="O284" i="2"/>
  <c r="O285" i="2"/>
  <c r="O286" i="2"/>
  <c r="O287" i="2"/>
  <c r="O288" i="2"/>
  <c r="K288" i="2" s="1"/>
  <c r="O289" i="2"/>
  <c r="O290" i="2"/>
  <c r="O291" i="2"/>
  <c r="O292" i="2"/>
  <c r="O293" i="2"/>
  <c r="O294" i="2"/>
  <c r="O295" i="2"/>
  <c r="O296" i="2"/>
  <c r="O297" i="2"/>
  <c r="O298" i="2"/>
  <c r="K298" i="2" s="1"/>
  <c r="O299" i="2"/>
  <c r="O300" i="2"/>
  <c r="O301" i="2"/>
  <c r="O302" i="2"/>
  <c r="K302" i="2"/>
  <c r="O303" i="2"/>
  <c r="O304" i="2"/>
  <c r="O305" i="2"/>
  <c r="O306" i="2"/>
  <c r="O307" i="2"/>
  <c r="O308" i="2"/>
  <c r="K308" i="2" s="1"/>
  <c r="O309" i="2"/>
  <c r="K309" i="2" s="1"/>
  <c r="O310" i="2"/>
  <c r="O311" i="2"/>
  <c r="O312" i="2"/>
  <c r="O313" i="2"/>
  <c r="O314" i="2"/>
  <c r="O315" i="2"/>
  <c r="O316" i="2"/>
  <c r="O317" i="2"/>
  <c r="K317" i="2" s="1"/>
  <c r="O318" i="2"/>
  <c r="O319" i="2"/>
  <c r="O320" i="2"/>
  <c r="K320" i="2"/>
  <c r="O321" i="2"/>
  <c r="O322" i="2"/>
  <c r="O323" i="2"/>
  <c r="O324" i="2"/>
  <c r="O325" i="2"/>
  <c r="K325" i="2" s="1"/>
  <c r="O326" i="2"/>
  <c r="K326" i="2" s="1"/>
  <c r="O327" i="2"/>
  <c r="O328" i="2"/>
  <c r="O329" i="2"/>
  <c r="O330" i="2"/>
  <c r="O331" i="2"/>
  <c r="O332" i="2"/>
  <c r="K332" i="2" s="1"/>
  <c r="O333" i="2"/>
  <c r="O334" i="2"/>
  <c r="O335" i="2"/>
  <c r="O336" i="2"/>
  <c r="K336" i="2" s="1"/>
  <c r="O337" i="2"/>
  <c r="O338" i="2"/>
  <c r="O339" i="2"/>
  <c r="O340" i="2"/>
  <c r="K340" i="2" s="1"/>
  <c r="O341" i="2"/>
  <c r="O342" i="2"/>
  <c r="O343" i="2"/>
  <c r="O344" i="2"/>
  <c r="O345" i="2"/>
  <c r="O346" i="2"/>
  <c r="K346" i="2" s="1"/>
  <c r="O347" i="2"/>
  <c r="O348" i="2"/>
  <c r="O349" i="2"/>
  <c r="O350" i="2"/>
  <c r="O351" i="2"/>
  <c r="O352" i="2"/>
  <c r="O353" i="2"/>
  <c r="O354" i="2"/>
  <c r="O355" i="2"/>
  <c r="O356" i="2"/>
  <c r="K356" i="2"/>
  <c r="O357" i="2"/>
  <c r="O358" i="2"/>
  <c r="O359" i="2"/>
  <c r="O360" i="2"/>
  <c r="O361" i="2"/>
  <c r="O362" i="2"/>
  <c r="O363" i="2"/>
  <c r="O364" i="2"/>
  <c r="K364" i="2" s="1"/>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K390" i="2" s="1"/>
  <c r="O391" i="2"/>
  <c r="O392" i="2"/>
  <c r="K392" i="2" s="1"/>
  <c r="O393" i="2"/>
  <c r="O394" i="2"/>
  <c r="O395" i="2"/>
  <c r="O396" i="2"/>
  <c r="O397" i="2"/>
  <c r="O398" i="2"/>
  <c r="O399" i="2"/>
  <c r="O400" i="2"/>
  <c r="O401" i="2"/>
  <c r="O402" i="2"/>
  <c r="K402" i="2"/>
  <c r="O403" i="2"/>
  <c r="O404" i="2"/>
  <c r="O405" i="2"/>
  <c r="O406" i="2"/>
  <c r="O407" i="2"/>
  <c r="O408" i="2"/>
  <c r="O409" i="2"/>
  <c r="O410" i="2"/>
  <c r="O411" i="2"/>
  <c r="O412" i="2"/>
  <c r="K412" i="2" s="1"/>
  <c r="O413" i="2"/>
  <c r="O414" i="2"/>
  <c r="O415" i="2"/>
  <c r="O416" i="2"/>
  <c r="O417" i="2"/>
  <c r="O418" i="2"/>
  <c r="O419" i="2"/>
  <c r="O420" i="2"/>
  <c r="O421" i="2"/>
  <c r="O422" i="2"/>
  <c r="K422" i="2"/>
  <c r="O423" i="2"/>
  <c r="O424" i="2"/>
  <c r="O425" i="2"/>
  <c r="K425" i="2"/>
  <c r="O426" i="2"/>
  <c r="K426" i="2" s="1"/>
  <c r="O427" i="2"/>
  <c r="K427" i="2"/>
  <c r="O428" i="2"/>
  <c r="K428" i="2" s="1"/>
  <c r="O429" i="2"/>
  <c r="K429" i="2"/>
  <c r="O430" i="2"/>
  <c r="K430" i="2" s="1"/>
  <c r="O431" i="2"/>
  <c r="O432" i="2"/>
  <c r="O433" i="2"/>
  <c r="K433" i="2" s="1"/>
  <c r="O434" i="2"/>
  <c r="K434" i="2"/>
  <c r="O435" i="2"/>
  <c r="K435" i="2" s="1"/>
  <c r="O436" i="2"/>
  <c r="K436" i="2" s="1"/>
  <c r="O437" i="2"/>
  <c r="K437" i="2"/>
  <c r="O438" i="2"/>
  <c r="K438" i="2" s="1"/>
  <c r="O439" i="2"/>
  <c r="K439" i="2"/>
  <c r="O440" i="2"/>
  <c r="O441" i="2"/>
  <c r="O442" i="2"/>
  <c r="K442" i="2" s="1"/>
  <c r="O443" i="2"/>
  <c r="K443" i="2" s="1"/>
  <c r="O444" i="2"/>
  <c r="O445" i="2"/>
  <c r="K445" i="2" s="1"/>
  <c r="O446" i="2"/>
  <c r="O447" i="2"/>
  <c r="O448" i="2"/>
  <c r="K448" i="2"/>
  <c r="O449" i="2"/>
  <c r="O450" i="2"/>
  <c r="K450" i="2" s="1"/>
  <c r="O451" i="2"/>
  <c r="O452" i="2"/>
  <c r="K452" i="2" s="1"/>
  <c r="K453" i="2"/>
  <c r="O453" i="2"/>
  <c r="O454" i="2"/>
  <c r="O455" i="2"/>
  <c r="K455" i="2" s="1"/>
  <c r="O456" i="2"/>
  <c r="K456" i="2" s="1"/>
  <c r="O457" i="2"/>
  <c r="K457" i="2"/>
  <c r="O458" i="2"/>
  <c r="K459" i="2"/>
  <c r="O459" i="2"/>
  <c r="O460" i="2"/>
  <c r="O461" i="2"/>
  <c r="O462" i="2"/>
  <c r="O463" i="2"/>
  <c r="K463" i="2" s="1"/>
  <c r="O464" i="2"/>
  <c r="K464" i="2"/>
  <c r="O465" i="2"/>
  <c r="O466" i="2"/>
  <c r="K466" i="2"/>
  <c r="O467" i="2"/>
  <c r="O468" i="2"/>
  <c r="K468" i="2" s="1"/>
  <c r="O469" i="2"/>
  <c r="O470" i="2"/>
  <c r="O471" i="2"/>
  <c r="K471" i="2" s="1"/>
  <c r="O472" i="2"/>
  <c r="O473" i="2"/>
  <c r="O474" i="2"/>
  <c r="K474" i="2" s="1"/>
  <c r="O475" i="2"/>
  <c r="O476" i="2"/>
  <c r="O477" i="2"/>
  <c r="K477" i="2" s="1"/>
  <c r="O478" i="2"/>
  <c r="K478" i="2" s="1"/>
  <c r="O479" i="2"/>
  <c r="O480" i="2"/>
  <c r="K480" i="2" s="1"/>
  <c r="O481" i="2"/>
  <c r="O482" i="2"/>
  <c r="K482" i="2" s="1"/>
  <c r="O483" i="2"/>
  <c r="K483" i="2"/>
  <c r="O484" i="2"/>
  <c r="K484" i="2" s="1"/>
  <c r="O485" i="2"/>
  <c r="O486" i="2"/>
  <c r="K486" i="2" s="1"/>
  <c r="O487" i="2"/>
  <c r="O488" i="2"/>
  <c r="K488" i="2"/>
  <c r="O489" i="2"/>
  <c r="O490" i="2"/>
  <c r="O491" i="2"/>
  <c r="K491" i="2" s="1"/>
  <c r="O492" i="2"/>
  <c r="O493" i="2"/>
  <c r="O494" i="2"/>
  <c r="K494" i="2" s="1"/>
  <c r="O495" i="2"/>
  <c r="K495" i="2" s="1"/>
  <c r="O496" i="2"/>
  <c r="O497" i="2"/>
  <c r="O498" i="2"/>
  <c r="O499" i="2"/>
  <c r="K499" i="2" s="1"/>
  <c r="O500" i="2"/>
  <c r="K500" i="2" s="1"/>
  <c r="O501" i="2"/>
  <c r="O502" i="2"/>
  <c r="O503" i="2"/>
  <c r="K503" i="2" s="1"/>
  <c r="O504" i="2"/>
  <c r="O505" i="2"/>
  <c r="O506" i="2"/>
  <c r="O507" i="2"/>
  <c r="O508" i="2"/>
  <c r="K508" i="2"/>
  <c r="O509" i="2"/>
  <c r="O510" i="2"/>
  <c r="K510" i="2" s="1"/>
  <c r="O511" i="2"/>
  <c r="K511" i="2"/>
  <c r="O512" i="2"/>
  <c r="K512" i="2" s="1"/>
  <c r="O513" i="2"/>
  <c r="O514" i="2"/>
  <c r="O515" i="2"/>
  <c r="O516" i="2"/>
  <c r="O517" i="2"/>
  <c r="O518" i="2"/>
  <c r="O519" i="2"/>
  <c r="K519" i="2" s="1"/>
  <c r="O520" i="2"/>
  <c r="K520" i="2"/>
  <c r="O521" i="2"/>
  <c r="O522" i="2"/>
  <c r="O523" i="2"/>
  <c r="K523" i="2"/>
  <c r="O524" i="2"/>
  <c r="K524" i="2" s="1"/>
  <c r="O525" i="2"/>
  <c r="O526" i="2"/>
  <c r="O527" i="2"/>
  <c r="K527" i="2" s="1"/>
  <c r="O528" i="2"/>
  <c r="O529" i="2"/>
  <c r="K529" i="2"/>
  <c r="O530" i="2"/>
  <c r="O531" i="2"/>
  <c r="O532" i="2"/>
  <c r="K532" i="2"/>
  <c r="O533" i="2"/>
  <c r="O534" i="2"/>
  <c r="O535" i="2"/>
  <c r="K535" i="2" s="1"/>
  <c r="O536" i="2"/>
  <c r="K536" i="2" s="1"/>
  <c r="O537" i="2"/>
  <c r="O538" i="2"/>
  <c r="O539" i="2"/>
  <c r="O540" i="2"/>
  <c r="K540" i="2" s="1"/>
  <c r="O541" i="2"/>
  <c r="O542" i="2"/>
  <c r="O543" i="2"/>
  <c r="K543" i="2" s="1"/>
  <c r="O544" i="2"/>
  <c r="O545" i="2"/>
  <c r="O546" i="2"/>
  <c r="O547" i="2"/>
  <c r="K547" i="2"/>
  <c r="O548" i="2"/>
  <c r="K548" i="2" s="1"/>
  <c r="O549" i="2"/>
  <c r="K549" i="2"/>
  <c r="O550" i="2"/>
  <c r="O551" i="2"/>
  <c r="O552" i="2"/>
  <c r="O553" i="2"/>
  <c r="O554" i="2"/>
  <c r="O555" i="2"/>
  <c r="O556" i="2"/>
  <c r="K556" i="2"/>
  <c r="O557" i="2"/>
  <c r="O558" i="2"/>
  <c r="O559" i="2"/>
  <c r="K559" i="2"/>
  <c r="O560" i="2"/>
  <c r="K560" i="2" s="1"/>
  <c r="O561" i="2"/>
  <c r="O562" i="2"/>
  <c r="K562" i="2"/>
  <c r="O563" i="2"/>
  <c r="K563" i="2" s="1"/>
  <c r="O564" i="2"/>
  <c r="O565" i="2"/>
  <c r="K565" i="2" s="1"/>
  <c r="O566" i="2"/>
  <c r="O567" i="2"/>
  <c r="O568" i="2"/>
  <c r="O569" i="2"/>
  <c r="O570" i="2"/>
  <c r="O571" i="2"/>
  <c r="O572" i="2"/>
  <c r="K572" i="2" s="1"/>
  <c r="O573" i="2"/>
  <c r="O574" i="2"/>
  <c r="K574" i="2"/>
  <c r="O575" i="2"/>
  <c r="O576" i="2"/>
  <c r="O577" i="2"/>
  <c r="O578" i="2"/>
  <c r="K578" i="2" s="1"/>
  <c r="O579" i="2"/>
  <c r="O580" i="2"/>
  <c r="K580" i="2"/>
  <c r="O581" i="2"/>
  <c r="O582" i="2"/>
  <c r="K582" i="2"/>
  <c r="O583" i="2"/>
  <c r="O584" i="2"/>
  <c r="K584" i="2" s="1"/>
  <c r="O585" i="2"/>
  <c r="K585" i="2"/>
  <c r="O586" i="2"/>
  <c r="O587" i="2"/>
  <c r="K587" i="2"/>
  <c r="O588" i="2"/>
  <c r="O589" i="2"/>
  <c r="O590" i="2"/>
  <c r="O591" i="2"/>
  <c r="O592" i="2"/>
  <c r="O593" i="2"/>
  <c r="O594" i="2"/>
  <c r="K594" i="2"/>
  <c r="O595" i="2"/>
  <c r="O596" i="2"/>
  <c r="O597" i="2"/>
  <c r="O598" i="2"/>
  <c r="K598" i="2"/>
  <c r="O599" i="2"/>
  <c r="K599" i="2" s="1"/>
  <c r="O600" i="2"/>
  <c r="O601" i="2"/>
  <c r="O602" i="2"/>
  <c r="O603" i="2"/>
  <c r="O604" i="2"/>
  <c r="O605" i="2"/>
  <c r="K605" i="2" s="1"/>
  <c r="O606" i="2"/>
  <c r="K606" i="2"/>
  <c r="O607" i="2"/>
  <c r="K607" i="2" s="1"/>
  <c r="O608" i="2"/>
  <c r="K608" i="2" s="1"/>
  <c r="O609" i="2"/>
  <c r="K609" i="2"/>
  <c r="O610" i="2"/>
  <c r="K610" i="2" s="1"/>
  <c r="O611" i="2"/>
  <c r="O612" i="2"/>
  <c r="O613" i="2"/>
  <c r="O614" i="2"/>
  <c r="O615" i="2"/>
  <c r="O616" i="2"/>
  <c r="O617" i="2"/>
  <c r="O618" i="2"/>
  <c r="O619" i="2"/>
  <c r="K619" i="2"/>
  <c r="O620" i="2"/>
  <c r="O621" i="2"/>
  <c r="O622" i="2"/>
  <c r="O623" i="2"/>
  <c r="O624" i="2"/>
  <c r="K624" i="2" s="1"/>
  <c r="O625" i="2"/>
  <c r="K625" i="2"/>
  <c r="O626" i="2"/>
  <c r="O627" i="2"/>
  <c r="K627" i="2" s="1"/>
  <c r="O628" i="2"/>
  <c r="K628" i="2"/>
  <c r="O629" i="2"/>
  <c r="O630" i="2"/>
  <c r="O631" i="2"/>
  <c r="K631" i="2"/>
  <c r="O632" i="2"/>
  <c r="K632" i="2" s="1"/>
  <c r="O633" i="2"/>
  <c r="O634" i="2"/>
  <c r="O635" i="2"/>
  <c r="O636" i="2"/>
  <c r="K636" i="2"/>
  <c r="O637" i="2"/>
  <c r="O638" i="2"/>
  <c r="O639" i="2"/>
  <c r="K639" i="2"/>
  <c r="O640" i="2"/>
  <c r="K640" i="2" s="1"/>
  <c r="O641" i="2"/>
  <c r="O642" i="2"/>
  <c r="K642" i="2"/>
  <c r="O643" i="2"/>
  <c r="O644" i="2"/>
  <c r="O645" i="2"/>
  <c r="O646" i="2"/>
  <c r="K646" i="2" s="1"/>
  <c r="O647" i="2"/>
  <c r="K647" i="2"/>
  <c r="O648" i="2"/>
  <c r="K648" i="2" s="1"/>
  <c r="O649" i="2"/>
  <c r="O650" i="2"/>
  <c r="O651" i="2"/>
  <c r="O652" i="2"/>
  <c r="O653" i="2"/>
  <c r="O654" i="2"/>
  <c r="O655" i="2"/>
  <c r="K655" i="2" s="1"/>
  <c r="O656" i="2"/>
  <c r="K656" i="2" s="1"/>
  <c r="O657" i="2"/>
  <c r="O658" i="2"/>
  <c r="K658" i="2" s="1"/>
  <c r="O659" i="2"/>
  <c r="K659" i="2" s="1"/>
  <c r="O660" i="2"/>
  <c r="K660" i="2"/>
  <c r="O661" i="2"/>
  <c r="K661" i="2" s="1"/>
  <c r="O662" i="2"/>
  <c r="O663" i="2"/>
  <c r="O664" i="2"/>
  <c r="O665" i="2"/>
  <c r="O666" i="2"/>
  <c r="O667" i="2"/>
  <c r="K667" i="2" s="1"/>
  <c r="O668" i="2"/>
  <c r="O669" i="2"/>
  <c r="O670" i="2"/>
  <c r="O671" i="2"/>
  <c r="K671" i="2" s="1"/>
  <c r="O672" i="2"/>
  <c r="O673" i="2"/>
  <c r="O674" i="2"/>
  <c r="O675" i="2"/>
  <c r="O676" i="2"/>
  <c r="O677" i="2"/>
  <c r="O678" i="2"/>
  <c r="K678" i="2" s="1"/>
  <c r="O679" i="2"/>
  <c r="K679" i="2"/>
  <c r="O680" i="2"/>
  <c r="K680" i="2" s="1"/>
  <c r="O681" i="2"/>
  <c r="O682" i="2"/>
  <c r="K682" i="2"/>
  <c r="O683" i="2"/>
  <c r="O684" i="2"/>
  <c r="O685" i="2"/>
  <c r="O686" i="2"/>
  <c r="O687" i="2"/>
  <c r="K687" i="2" s="1"/>
  <c r="O688" i="2"/>
  <c r="O689" i="2"/>
  <c r="O690" i="2"/>
  <c r="O691" i="2"/>
  <c r="O692" i="2"/>
  <c r="K692" i="2"/>
  <c r="O693" i="2"/>
  <c r="O694" i="2"/>
  <c r="K694" i="2"/>
  <c r="O695" i="2"/>
  <c r="K695" i="2" s="1"/>
  <c r="O696" i="2"/>
  <c r="O697" i="2"/>
  <c r="K697" i="2"/>
  <c r="O698" i="2"/>
  <c r="O699" i="2"/>
  <c r="O700" i="2"/>
  <c r="K700" i="2"/>
  <c r="O701" i="2"/>
  <c r="O702" i="2"/>
  <c r="K702" i="2" s="1"/>
  <c r="O703" i="2"/>
  <c r="O704" i="2"/>
  <c r="O705" i="2"/>
  <c r="O706" i="2"/>
  <c r="O873" i="2"/>
  <c r="K873" i="2"/>
  <c r="O874" i="2"/>
  <c r="O875" i="2"/>
  <c r="O876" i="2"/>
  <c r="K876" i="2"/>
  <c r="O877" i="2"/>
  <c r="O878" i="2"/>
  <c r="O879" i="2"/>
  <c r="O880" i="2"/>
  <c r="K880" i="2" s="1"/>
  <c r="O881" i="2"/>
  <c r="K881" i="2"/>
  <c r="O882" i="2"/>
  <c r="O883" i="2"/>
  <c r="K883" i="2" s="1"/>
  <c r="O884" i="2"/>
  <c r="O885" i="2"/>
  <c r="O886" i="2"/>
  <c r="O887" i="2"/>
  <c r="O888" i="2"/>
  <c r="O889" i="2"/>
  <c r="O890" i="2"/>
  <c r="O891" i="2"/>
  <c r="O892" i="2"/>
  <c r="O893" i="2"/>
  <c r="O894" i="2"/>
  <c r="O895" i="2"/>
  <c r="K895" i="2"/>
  <c r="O896" i="2"/>
  <c r="K896" i="2" s="1"/>
  <c r="O897" i="2"/>
  <c r="O898" i="2"/>
  <c r="O899" i="2"/>
  <c r="O900" i="2"/>
  <c r="K900" i="2" s="1"/>
  <c r="O901" i="2"/>
  <c r="K901" i="2" s="1"/>
  <c r="O902" i="2"/>
  <c r="K902" i="2" s="1"/>
  <c r="O903" i="2"/>
  <c r="K903" i="2" s="1"/>
  <c r="O904" i="2"/>
  <c r="O905" i="2"/>
  <c r="K905" i="2"/>
  <c r="O906" i="2"/>
  <c r="O907" i="2"/>
  <c r="O908" i="2"/>
  <c r="K908" i="2"/>
  <c r="O909" i="2"/>
  <c r="O910" i="2"/>
  <c r="O911" i="2"/>
  <c r="O912" i="2"/>
  <c r="K912" i="2" s="1"/>
  <c r="O913" i="2"/>
  <c r="K913" i="2" s="1"/>
  <c r="O914" i="2"/>
  <c r="K914" i="2"/>
  <c r="O915" i="2"/>
  <c r="O916" i="2"/>
  <c r="K916" i="2"/>
  <c r="O917" i="2"/>
  <c r="O918" i="2"/>
  <c r="O919" i="2"/>
  <c r="O920" i="2"/>
  <c r="K920" i="2"/>
  <c r="O921" i="2"/>
  <c r="O922" i="2"/>
  <c r="O923" i="2"/>
  <c r="K923" i="2"/>
  <c r="O924" i="2"/>
  <c r="O925" i="2"/>
  <c r="K925" i="2"/>
  <c r="O926" i="2"/>
  <c r="O927" i="2"/>
  <c r="K927" i="2" s="1"/>
  <c r="O928" i="2"/>
  <c r="K928" i="2"/>
  <c r="O929" i="2"/>
  <c r="O930" i="2"/>
  <c r="K930" i="2"/>
  <c r="O931" i="2"/>
  <c r="K931" i="2" s="1"/>
  <c r="O932" i="2"/>
  <c r="O933" i="2"/>
  <c r="K933" i="2"/>
  <c r="O934" i="2"/>
  <c r="K934" i="2" s="1"/>
  <c r="O935" i="2"/>
  <c r="O936" i="2"/>
  <c r="K936" i="2" s="1"/>
  <c r="O937" i="2"/>
  <c r="O938" i="2"/>
  <c r="O939" i="2"/>
  <c r="O940" i="2"/>
  <c r="K940" i="2" s="1"/>
  <c r="O941" i="2"/>
  <c r="K941" i="2"/>
  <c r="O942" i="2"/>
  <c r="O943" i="2"/>
  <c r="O944" i="2"/>
  <c r="K944" i="2" s="1"/>
  <c r="O945" i="2"/>
  <c r="O946" i="2"/>
  <c r="K946" i="2"/>
  <c r="O947" i="2"/>
  <c r="K947" i="2" s="1"/>
  <c r="O948" i="2"/>
  <c r="O949" i="2"/>
  <c r="O950" i="2"/>
  <c r="O951" i="2"/>
  <c r="K951" i="2" s="1"/>
  <c r="O952" i="2"/>
  <c r="K952" i="2"/>
  <c r="O953" i="2"/>
  <c r="K953" i="2" s="1"/>
  <c r="O954" i="2"/>
  <c r="O955" i="2"/>
  <c r="K955" i="2"/>
  <c r="O956" i="2"/>
  <c r="O957" i="2"/>
  <c r="O958" i="2"/>
  <c r="O959" i="2"/>
  <c r="O960" i="2"/>
  <c r="O961" i="2"/>
  <c r="K961" i="2"/>
  <c r="O962" i="2"/>
  <c r="O963" i="2"/>
  <c r="O964" i="2"/>
  <c r="K964" i="2"/>
  <c r="O965" i="2"/>
  <c r="O966" i="2"/>
  <c r="O967" i="2"/>
  <c r="K967" i="2"/>
  <c r="O968" i="2"/>
  <c r="O969" i="2"/>
  <c r="K969" i="2" s="1"/>
  <c r="O970" i="2"/>
  <c r="K970" i="2"/>
  <c r="O971" i="2"/>
  <c r="O972" i="2"/>
  <c r="O973" i="2"/>
  <c r="K973" i="2"/>
  <c r="O974" i="2"/>
  <c r="K974" i="2" s="1"/>
  <c r="O975" i="2"/>
  <c r="K975" i="2" s="1"/>
  <c r="O976" i="2"/>
  <c r="O977" i="2"/>
  <c r="K977" i="2" s="1"/>
  <c r="O978" i="2"/>
  <c r="O979" i="2"/>
  <c r="K979" i="2" s="1"/>
  <c r="O980" i="2"/>
  <c r="O981" i="2"/>
  <c r="O982" i="2"/>
  <c r="O983" i="2"/>
  <c r="K983" i="2" s="1"/>
  <c r="O984" i="2"/>
  <c r="K984" i="2" s="1"/>
  <c r="O985" i="2"/>
  <c r="O986" i="2"/>
  <c r="O987" i="2"/>
  <c r="O988" i="2"/>
  <c r="K988" i="2" s="1"/>
  <c r="O989" i="2"/>
  <c r="O990" i="2"/>
  <c r="K990" i="2" s="1"/>
  <c r="O991" i="2"/>
  <c r="O992" i="2"/>
  <c r="O993" i="2"/>
  <c r="K993" i="2" s="1"/>
  <c r="O994" i="2"/>
  <c r="K994" i="2" s="1"/>
  <c r="O995" i="2"/>
  <c r="K995" i="2" s="1"/>
  <c r="O996" i="2"/>
  <c r="K996" i="2" s="1"/>
  <c r="O997" i="2"/>
  <c r="K997" i="2" s="1"/>
  <c r="O998" i="2"/>
  <c r="O999" i="2"/>
  <c r="K999" i="2"/>
  <c r="O1000" i="2"/>
  <c r="O1001" i="2"/>
  <c r="O1002" i="2"/>
  <c r="O1003" i="2"/>
  <c r="K1003" i="2" s="1"/>
  <c r="O1004" i="2"/>
  <c r="O1005" i="2"/>
  <c r="K1005" i="2"/>
  <c r="O1006" i="2"/>
  <c r="K1006" i="2" s="1"/>
  <c r="O1007" i="2"/>
  <c r="K1007" i="2"/>
  <c r="O1008" i="2"/>
  <c r="O1009" i="2"/>
  <c r="O1010" i="2"/>
  <c r="O1011" i="2"/>
  <c r="K1011" i="2" s="1"/>
  <c r="O1012" i="2"/>
  <c r="O1013" i="2"/>
  <c r="K1013" i="2"/>
  <c r="O1014" i="2"/>
  <c r="K1014" i="2" s="1"/>
  <c r="O1015" i="2"/>
  <c r="O1016" i="2"/>
  <c r="O1017" i="2"/>
  <c r="K1017" i="2" s="1"/>
  <c r="O1018" i="2"/>
  <c r="O1019" i="2"/>
  <c r="O1020" i="2"/>
  <c r="K1020" i="2" s="1"/>
  <c r="O1021" i="2"/>
  <c r="O1022" i="2"/>
  <c r="K1022" i="2" s="1"/>
  <c r="O1023" i="2"/>
  <c r="O1024" i="2"/>
  <c r="K1024" i="2"/>
  <c r="O1025" i="2"/>
  <c r="O1026" i="2"/>
  <c r="O1027" i="2"/>
  <c r="O1028" i="2"/>
  <c r="K1028" i="2" s="1"/>
  <c r="O1029" i="2"/>
  <c r="K1029" i="2" s="1"/>
  <c r="O1030" i="2"/>
  <c r="K1030" i="2"/>
  <c r="O1031" i="2"/>
  <c r="O1032" i="2"/>
  <c r="K1032" i="2" s="1"/>
  <c r="O1033" i="2"/>
  <c r="O1034" i="2"/>
  <c r="K1034" i="2" s="1"/>
  <c r="O1035" i="2"/>
  <c r="K1035" i="2"/>
  <c r="O1036" i="2"/>
  <c r="O1037" i="2"/>
  <c r="O1038" i="2"/>
  <c r="O1039" i="2"/>
  <c r="O1040" i="2"/>
  <c r="K1040" i="2" s="1"/>
  <c r="O1041" i="2"/>
  <c r="O1042" i="2"/>
  <c r="K1042" i="2" s="1"/>
  <c r="O1043" i="2"/>
  <c r="O1044" i="2"/>
  <c r="O1045" i="2"/>
  <c r="O1046" i="2"/>
  <c r="K1046" i="2" s="1"/>
  <c r="O1047" i="2"/>
  <c r="O1048" i="2"/>
  <c r="O1049" i="2"/>
  <c r="K1049" i="2" s="1"/>
  <c r="O1050" i="2"/>
  <c r="K1050" i="2" s="1"/>
  <c r="O1051" i="2"/>
  <c r="K1051" i="2"/>
  <c r="O1052" i="2"/>
  <c r="K1052" i="2" s="1"/>
  <c r="O1053" i="2"/>
  <c r="O1054" i="2"/>
  <c r="K1054" i="2" s="1"/>
  <c r="O1055" i="2"/>
  <c r="O1056" i="2"/>
  <c r="O1057" i="2"/>
  <c r="K1057" i="2" s="1"/>
  <c r="O1058" i="2"/>
  <c r="K1058" i="2" s="1"/>
  <c r="O1059" i="2"/>
  <c r="K1059" i="2"/>
  <c r="O1060" i="2"/>
  <c r="K1060" i="2" s="1"/>
  <c r="O1061" i="2"/>
  <c r="O1062" i="2"/>
  <c r="O1063" i="2"/>
  <c r="O1064" i="2"/>
  <c r="O1065" i="2"/>
  <c r="O1066" i="2"/>
  <c r="O1067" i="2"/>
  <c r="O1068" i="2"/>
  <c r="K1068" i="2"/>
  <c r="O1069" i="2"/>
  <c r="O1070" i="2"/>
  <c r="O1071" i="2"/>
  <c r="O1072" i="2"/>
  <c r="K1072" i="2"/>
  <c r="O1073" i="2"/>
  <c r="O1074" i="2"/>
  <c r="O1075" i="2"/>
  <c r="O1076" i="2"/>
  <c r="O1077" i="2"/>
  <c r="O1078" i="2"/>
  <c r="O1079" i="2"/>
  <c r="O1080" i="2"/>
  <c r="O1081" i="2"/>
  <c r="K1081" i="2" s="1"/>
  <c r="O1082" i="2"/>
  <c r="K1082" i="2"/>
  <c r="O1083" i="2"/>
  <c r="O1084" i="2"/>
  <c r="O1085" i="2"/>
  <c r="O1086" i="2"/>
  <c r="O1087" i="2"/>
  <c r="K1087" i="2" s="1"/>
  <c r="O1088" i="2"/>
  <c r="O1089" i="2"/>
  <c r="O1090" i="2"/>
  <c r="O1091" i="2"/>
  <c r="O1092" i="2"/>
  <c r="K1092" i="2" s="1"/>
  <c r="O1093" i="2"/>
  <c r="O1094" i="2"/>
  <c r="K1094" i="2" s="1"/>
  <c r="O1095" i="2"/>
  <c r="O1096" i="2"/>
  <c r="K1096" i="2" s="1"/>
  <c r="O1097" i="2"/>
  <c r="K1097" i="2" s="1"/>
  <c r="O1098" i="2"/>
  <c r="O1099" i="2"/>
  <c r="O1100" i="2"/>
  <c r="K1100" i="2" s="1"/>
  <c r="O1101" i="2"/>
  <c r="K1101" i="2"/>
  <c r="O1102" i="2"/>
  <c r="O1103" i="2"/>
  <c r="K1103" i="2"/>
  <c r="O1104" i="2"/>
  <c r="O1105" i="2"/>
  <c r="K1105" i="2" s="1"/>
  <c r="O1106" i="2"/>
  <c r="O1107" i="2"/>
  <c r="K1107" i="2" s="1"/>
  <c r="O1108" i="2"/>
  <c r="K1108" i="2"/>
  <c r="O1109" i="2"/>
  <c r="K1109" i="2" s="1"/>
  <c r="O1110" i="2"/>
  <c r="O1111" i="2"/>
  <c r="O1112" i="2"/>
  <c r="K1112" i="2"/>
  <c r="O1113" i="2"/>
  <c r="K1113" i="2" s="1"/>
  <c r="O1114" i="2"/>
  <c r="O1115" i="2"/>
  <c r="O1116" i="2"/>
  <c r="K1116" i="2" s="1"/>
  <c r="O1117" i="2"/>
  <c r="K1117" i="2"/>
  <c r="O1118" i="2"/>
  <c r="K1118" i="2" s="1"/>
  <c r="O1119" i="2"/>
  <c r="K1119" i="2"/>
  <c r="O1120" i="2"/>
  <c r="O1121" i="2"/>
  <c r="O1122" i="2"/>
  <c r="K1122" i="2"/>
  <c r="O1123" i="2"/>
  <c r="K1123" i="2" s="1"/>
  <c r="O1124" i="2"/>
  <c r="K1124" i="2"/>
  <c r="O1125" i="2"/>
  <c r="K1125" i="2" s="1"/>
  <c r="O1126" i="2"/>
  <c r="O1127" i="2"/>
  <c r="O1128" i="2"/>
  <c r="K1128" i="2" s="1"/>
  <c r="O1129" i="2"/>
  <c r="K1129" i="2"/>
  <c r="O1130" i="2"/>
  <c r="K1130" i="2" s="1"/>
  <c r="O1131" i="2"/>
  <c r="O1132" i="2"/>
  <c r="O1133" i="2"/>
  <c r="O1134" i="2"/>
  <c r="O1135" i="2"/>
  <c r="O1136" i="2"/>
  <c r="O1137" i="2"/>
  <c r="K1137" i="2" s="1"/>
  <c r="O1138" i="2"/>
  <c r="K1138" i="2"/>
  <c r="O1139" i="2"/>
  <c r="O1140" i="2"/>
  <c r="K1140" i="2"/>
  <c r="O1141" i="2"/>
  <c r="O1142" i="2"/>
  <c r="K1142" i="2" s="1"/>
  <c r="O1143" i="2"/>
  <c r="O1144" i="2"/>
  <c r="O1145" i="2"/>
  <c r="K1145" i="2" s="1"/>
  <c r="O1146" i="2"/>
  <c r="K1146" i="2"/>
  <c r="O1147" i="2"/>
  <c r="K1147" i="2" s="1"/>
  <c r="O1148" i="2"/>
  <c r="O1149" i="2"/>
  <c r="O1150" i="2"/>
  <c r="O1151" i="2"/>
  <c r="O1152" i="2"/>
  <c r="K1152" i="2"/>
  <c r="O1153" i="2"/>
  <c r="O1154" i="2"/>
  <c r="K1154" i="2" s="1"/>
  <c r="O1155" i="2"/>
  <c r="K1155" i="2"/>
  <c r="O1156" i="2"/>
  <c r="O1157" i="2"/>
  <c r="O1158" i="2"/>
  <c r="O1159" i="2"/>
  <c r="O1160" i="2"/>
  <c r="O1161" i="2"/>
  <c r="K1161" i="2"/>
  <c r="O1162" i="2"/>
  <c r="O1163" i="2"/>
  <c r="O1164" i="2"/>
  <c r="K1164" i="2"/>
  <c r="O1165" i="2"/>
  <c r="O1166" i="2"/>
  <c r="K1166" i="2" s="1"/>
  <c r="O1167" i="2"/>
  <c r="K1167" i="2"/>
  <c r="O1168" i="2"/>
  <c r="O1169" i="2"/>
  <c r="O1170" i="2"/>
  <c r="O1171" i="2"/>
  <c r="O1172" i="2"/>
  <c r="O1173" i="2"/>
  <c r="K1173" i="2"/>
  <c r="O1174" i="2"/>
  <c r="O1175" i="2"/>
  <c r="K1175" i="2" s="1"/>
  <c r="O1176" i="2"/>
  <c r="K1176" i="2"/>
  <c r="O1177" i="2"/>
  <c r="O1178" i="2"/>
  <c r="K1178" i="2"/>
  <c r="O1179" i="2"/>
  <c r="O1180" i="2"/>
  <c r="K1180" i="2" s="1"/>
  <c r="O1181" i="2"/>
  <c r="O1182" i="2"/>
  <c r="K1182" i="2"/>
  <c r="O1183" i="2"/>
  <c r="O1184" i="2"/>
  <c r="K1184" i="2"/>
  <c r="O1185" i="2"/>
  <c r="O1186" i="2"/>
  <c r="O1187" i="2"/>
  <c r="O1188" i="2"/>
  <c r="K1188" i="2"/>
  <c r="O1189" i="2"/>
  <c r="K1189" i="2"/>
  <c r="O1190" i="2"/>
  <c r="O1191" i="2"/>
  <c r="K1191" i="2" s="1"/>
  <c r="O1192" i="2"/>
  <c r="K1192" i="2"/>
  <c r="O1193" i="2"/>
  <c r="K1193" i="2" s="1"/>
  <c r="O1194" i="2"/>
  <c r="K1194" i="2"/>
  <c r="O1195" i="2"/>
  <c r="O1196" i="2"/>
  <c r="K1196" i="2" s="1"/>
  <c r="O1197" i="2"/>
  <c r="K1197" i="2"/>
  <c r="O1198" i="2"/>
  <c r="O1199" i="2"/>
  <c r="K1199" i="2"/>
  <c r="O1200" i="2"/>
  <c r="O1201" i="2"/>
  <c r="O1202" i="2"/>
  <c r="O1203" i="2"/>
  <c r="K1203" i="2"/>
  <c r="O1204" i="2"/>
  <c r="O1205" i="2"/>
  <c r="K1205" i="2"/>
  <c r="O1206" i="2"/>
  <c r="K1206" i="2" s="1"/>
  <c r="O1207" i="2"/>
  <c r="O1208" i="2"/>
  <c r="K1208" i="2"/>
  <c r="O1209" i="2"/>
  <c r="O1210" i="2"/>
  <c r="O1211" i="2"/>
  <c r="K1211" i="2"/>
  <c r="O1212" i="2"/>
  <c r="K1212" i="2"/>
  <c r="O1213" i="2"/>
  <c r="K1213" i="2"/>
  <c r="O1214" i="2"/>
  <c r="K1214" i="2"/>
  <c r="O1215" i="2"/>
  <c r="O1216" i="2"/>
  <c r="K1216" i="2" s="1"/>
  <c r="O1217" i="2"/>
  <c r="K1217" i="2"/>
  <c r="O1218" i="2"/>
  <c r="K1218" i="2" s="1"/>
  <c r="O1219" i="2"/>
  <c r="O1220" i="2"/>
  <c r="K1220" i="2"/>
  <c r="O1221" i="2"/>
  <c r="K1221" i="2"/>
  <c r="O1222" i="2"/>
  <c r="O1223" i="2"/>
  <c r="K1223" i="2" s="1"/>
  <c r="O1224" i="2"/>
  <c r="O1225" i="2"/>
  <c r="K1225" i="2"/>
  <c r="O1226" i="2"/>
  <c r="K1226" i="2"/>
  <c r="O1227" i="2"/>
  <c r="O1228" i="2"/>
  <c r="O1229" i="2"/>
  <c r="K1229" i="2"/>
  <c r="O1230" i="2"/>
  <c r="O1231" i="2"/>
  <c r="O1232" i="2"/>
  <c r="K1232" i="2"/>
  <c r="O1233" i="2"/>
  <c r="O1234" i="2"/>
  <c r="K1234" i="2" s="1"/>
  <c r="O1235" i="2"/>
  <c r="K1235" i="2"/>
  <c r="O1236" i="2"/>
  <c r="K1236" i="2" s="1"/>
  <c r="O1237" i="2"/>
  <c r="O1238" i="2"/>
  <c r="O1239" i="2"/>
  <c r="K1239" i="2" s="1"/>
  <c r="O1240" i="2"/>
  <c r="K1240" i="2"/>
  <c r="O1241" i="2"/>
  <c r="O1242" i="2"/>
  <c r="K1242" i="2"/>
  <c r="O1243" i="2"/>
  <c r="K1243" i="2"/>
  <c r="O1244" i="2"/>
  <c r="O1245" i="2"/>
  <c r="O1246" i="2"/>
  <c r="K1246" i="2"/>
  <c r="O1247" i="2"/>
  <c r="O1248" i="2"/>
  <c r="O1249" i="2"/>
  <c r="K1249" i="2"/>
  <c r="O1250" i="2"/>
  <c r="O1251" i="2"/>
  <c r="K1251" i="2"/>
  <c r="O1252" i="2"/>
  <c r="O1253" i="2"/>
  <c r="O1254" i="2"/>
  <c r="K1254" i="2"/>
  <c r="O1255" i="2"/>
  <c r="K1255" i="2" s="1"/>
  <c r="O1256" i="2"/>
  <c r="O1257" i="2"/>
  <c r="K1257" i="2"/>
  <c r="O1258" i="2"/>
  <c r="K1258" i="2"/>
  <c r="O1259" i="2"/>
  <c r="O1260" i="2"/>
  <c r="O1261" i="2"/>
  <c r="K1261" i="2"/>
  <c r="O1262" i="2"/>
  <c r="O1263" i="2"/>
  <c r="O1264" i="2"/>
  <c r="K1264" i="2"/>
  <c r="O1265" i="2"/>
  <c r="K1265" i="2"/>
  <c r="O1266" i="2"/>
  <c r="K1266" i="2"/>
  <c r="O1267" i="2"/>
  <c r="K1267" i="2"/>
  <c r="O1268" i="2"/>
  <c r="K1268" i="2"/>
  <c r="O1269" i="2"/>
  <c r="K1269" i="2"/>
  <c r="O1270" i="2"/>
  <c r="K1270" i="2"/>
  <c r="O1271" i="2"/>
  <c r="O1272" i="2"/>
  <c r="O1273" i="2"/>
  <c r="K1273" i="2"/>
  <c r="O1274" i="2"/>
  <c r="O1275" i="2"/>
  <c r="K1275" i="2" s="1"/>
  <c r="O1276" i="2"/>
  <c r="K1276" i="2"/>
  <c r="O1277" i="2"/>
  <c r="O1278" i="2"/>
  <c r="K1278" i="2" s="1"/>
  <c r="O1279" i="2"/>
  <c r="O1280" i="2"/>
  <c r="K1280" i="2"/>
  <c r="O1281" i="2"/>
  <c r="O1282" i="2"/>
  <c r="O1283" i="2"/>
  <c r="O1284" i="2"/>
  <c r="K1284" i="2" s="1"/>
  <c r="O1285" i="2"/>
  <c r="O1286" i="2"/>
  <c r="O1287" i="2"/>
  <c r="K1287" i="2" s="1"/>
  <c r="O1288" i="2"/>
  <c r="O1289" i="2"/>
  <c r="K1289" i="2" s="1"/>
  <c r="O1290" i="2"/>
  <c r="K1290" i="2"/>
  <c r="O1291" i="2"/>
  <c r="K1291" i="2" s="1"/>
  <c r="O1292" i="2"/>
  <c r="K1292" i="2"/>
  <c r="O1293" i="2"/>
  <c r="O1294" i="2"/>
  <c r="K1294" i="2" s="1"/>
  <c r="O1295" i="2"/>
  <c r="O1296" i="2"/>
  <c r="K1296" i="2" s="1"/>
  <c r="O1297" i="2"/>
  <c r="O1298" i="2"/>
  <c r="O1299" i="2"/>
  <c r="O1300" i="2"/>
  <c r="O1301" i="2"/>
  <c r="K1301" i="2"/>
  <c r="O1302" i="2"/>
  <c r="O1303" i="2"/>
  <c r="K1303" i="2" s="1"/>
  <c r="O1304" i="2"/>
  <c r="K1304" i="2"/>
  <c r="O1305" i="2"/>
  <c r="O1306" i="2"/>
  <c r="O1307" i="2"/>
  <c r="O1308" i="2"/>
  <c r="K1309" i="2"/>
  <c r="O1309" i="2"/>
  <c r="O1310" i="2"/>
  <c r="K1310" i="2"/>
  <c r="O1311" i="2"/>
  <c r="O1312" i="2"/>
  <c r="O1313" i="2"/>
  <c r="K1314" i="2"/>
  <c r="O1314" i="2"/>
  <c r="O1315" i="2"/>
  <c r="K1315" i="2" s="1"/>
  <c r="O1316" i="2"/>
  <c r="K1316" i="2" s="1"/>
  <c r="O1317" i="2"/>
  <c r="O1318" i="2"/>
  <c r="K1318" i="2"/>
  <c r="O1319" i="2"/>
  <c r="K1319" i="2" s="1"/>
  <c r="O1320" i="2"/>
  <c r="O1321" i="2"/>
  <c r="K1322" i="2"/>
  <c r="O1322" i="2"/>
  <c r="O1323" i="2"/>
  <c r="K1323" i="2"/>
  <c r="O1324" i="2"/>
  <c r="K1324" i="2" s="1"/>
  <c r="O1325" i="2"/>
  <c r="O1326" i="2"/>
  <c r="K1326" i="2" s="1"/>
  <c r="O1327" i="2"/>
  <c r="K1327" i="2"/>
  <c r="O1328" i="2"/>
  <c r="K1328" i="2" s="1"/>
  <c r="O1329" i="2"/>
  <c r="O1330" i="2"/>
  <c r="K1330" i="2"/>
  <c r="O1331" i="2"/>
  <c r="O1332" i="2"/>
  <c r="O1333" i="2"/>
  <c r="O1334" i="2"/>
  <c r="O1335" i="2"/>
  <c r="O1336" i="2"/>
  <c r="O1337" i="2"/>
  <c r="O1338" i="2"/>
  <c r="O1339" i="2"/>
  <c r="O1340" i="2"/>
  <c r="K1340" i="2"/>
  <c r="O1341" i="2"/>
  <c r="O1342" i="2"/>
  <c r="O1343" i="2"/>
  <c r="K1343" i="2"/>
  <c r="O1344" i="2"/>
  <c r="O1345" i="2"/>
  <c r="O1346" i="2"/>
  <c r="O1347" i="2"/>
  <c r="K1347" i="2"/>
  <c r="O1348" i="2"/>
  <c r="O1349" i="2"/>
  <c r="K1349" i="2" s="1"/>
  <c r="O1350" i="2"/>
  <c r="K1350" i="2"/>
  <c r="O1351" i="2"/>
  <c r="O1352" i="2"/>
  <c r="O1353" i="2"/>
  <c r="O1354" i="2"/>
  <c r="O1355" i="2"/>
  <c r="O1356" i="2"/>
  <c r="O1357" i="2"/>
  <c r="O1358" i="2"/>
  <c r="K1358" i="2" s="1"/>
  <c r="O1359" i="2"/>
  <c r="O1360" i="2"/>
  <c r="O1361" i="2"/>
  <c r="O1362" i="2"/>
  <c r="K1362" i="2" s="1"/>
  <c r="O1363" i="2"/>
  <c r="O1364" i="2"/>
  <c r="O1365" i="2"/>
  <c r="O1366" i="2"/>
  <c r="O1367" i="2"/>
  <c r="O1368" i="2"/>
  <c r="O1369" i="2"/>
  <c r="O1370" i="2"/>
  <c r="O1371" i="2"/>
  <c r="K1371" i="2"/>
  <c r="O1372" i="2"/>
  <c r="O1373" i="2"/>
  <c r="O1374" i="2"/>
  <c r="O1375" i="2"/>
  <c r="O1376" i="2"/>
  <c r="O1377" i="2"/>
  <c r="O1378" i="2"/>
  <c r="K1378" i="2" s="1"/>
  <c r="O1379" i="2"/>
  <c r="O1380" i="2"/>
  <c r="O1381" i="2"/>
  <c r="O1382" i="2"/>
  <c r="O1383" i="2"/>
  <c r="K1383" i="2" s="1"/>
  <c r="O1384" i="2"/>
  <c r="O1385" i="2"/>
  <c r="O1386" i="2"/>
  <c r="K1386" i="2" s="1"/>
  <c r="O1387" i="2"/>
  <c r="K1387" i="2" s="1"/>
  <c r="O1388" i="2"/>
  <c r="O1389" i="2"/>
  <c r="O1390" i="2"/>
  <c r="K1390" i="2" s="1"/>
  <c r="O1391" i="2"/>
  <c r="O1392" i="2"/>
  <c r="O1393" i="2"/>
  <c r="O1394" i="2"/>
  <c r="O1395" i="2"/>
  <c r="O1396" i="2"/>
  <c r="K1396" i="2"/>
  <c r="O1397" i="2"/>
  <c r="O1398" i="2"/>
  <c r="O1399" i="2"/>
  <c r="O1400" i="2"/>
  <c r="O1401" i="2"/>
  <c r="O1402" i="2"/>
  <c r="O1403" i="2"/>
  <c r="O1404" i="2"/>
  <c r="O1405" i="2"/>
  <c r="O1406" i="2"/>
  <c r="K1406" i="2" s="1"/>
  <c r="O1407" i="2"/>
  <c r="O1408" i="2"/>
  <c r="O1409" i="2"/>
  <c r="O1410" i="2"/>
  <c r="O1411" i="2"/>
  <c r="O1412" i="2"/>
  <c r="O1413" i="2"/>
  <c r="O1414" i="2"/>
  <c r="O1415" i="2"/>
  <c r="K1415" i="2" s="1"/>
  <c r="O1416" i="2"/>
  <c r="O1417" i="2"/>
  <c r="O1418" i="2"/>
  <c r="O1419" i="2"/>
  <c r="K1419" i="2"/>
  <c r="O1420" i="2"/>
  <c r="O1421" i="2"/>
  <c r="O1422" i="2"/>
  <c r="O1423" i="2"/>
  <c r="O1424" i="2"/>
  <c r="O1425" i="2"/>
  <c r="O1426" i="2"/>
  <c r="O1427" i="2"/>
  <c r="O1428" i="2"/>
  <c r="K1428" i="2"/>
  <c r="O1429" i="2"/>
  <c r="O1430" i="2"/>
  <c r="O1431" i="2"/>
  <c r="O1432" i="2"/>
  <c r="O1433" i="2"/>
  <c r="O1434" i="2"/>
  <c r="K1434" i="2" s="1"/>
  <c r="O1435" i="2"/>
  <c r="O1436" i="2"/>
  <c r="O1437" i="2"/>
  <c r="O1438" i="2"/>
  <c r="O1439" i="2"/>
  <c r="O1440" i="2"/>
  <c r="O1441" i="2"/>
  <c r="O1442" i="2"/>
  <c r="O1443" i="2"/>
  <c r="O1444" i="2"/>
  <c r="O1445" i="2"/>
  <c r="O1446" i="2"/>
  <c r="K1446" i="2"/>
  <c r="O1447" i="2"/>
  <c r="O1448" i="2"/>
  <c r="O1449" i="2"/>
  <c r="O1450" i="2"/>
  <c r="K1450" i="2" s="1"/>
  <c r="O1451" i="2"/>
  <c r="K1451" i="2" s="1"/>
  <c r="O1452" i="2"/>
  <c r="O1453" i="2"/>
  <c r="O1454" i="2"/>
  <c r="O1455" i="2"/>
  <c r="O1456" i="2"/>
  <c r="O1457" i="2"/>
  <c r="O1458" i="2"/>
  <c r="K1458" i="2" s="1"/>
  <c r="O1459" i="2"/>
  <c r="O1460" i="2"/>
  <c r="O1461" i="2"/>
  <c r="O1462" i="2"/>
  <c r="K1462" i="2"/>
  <c r="O1463" i="2"/>
  <c r="O1464" i="2"/>
  <c r="O1465" i="2"/>
  <c r="O1466" i="2"/>
  <c r="O1467" i="2"/>
  <c r="O1468" i="2"/>
  <c r="O1469" i="2"/>
  <c r="O1470" i="2"/>
  <c r="K1470" i="2" s="1"/>
  <c r="O1471" i="2"/>
  <c r="K1471" i="2" s="1"/>
  <c r="O1472" i="2"/>
  <c r="O1473" i="2"/>
  <c r="K1474" i="2"/>
  <c r="O1474" i="2"/>
  <c r="K1475" i="2"/>
  <c r="O1475" i="2"/>
  <c r="O1476" i="2"/>
  <c r="O1477" i="2"/>
  <c r="O1478" i="2"/>
  <c r="K1478" i="2" s="1"/>
  <c r="O1479" i="2"/>
  <c r="K1479" i="2" s="1"/>
  <c r="K1480" i="2"/>
  <c r="O1480" i="2"/>
  <c r="O1481" i="2"/>
  <c r="O1482" i="2"/>
  <c r="O1483" i="2"/>
  <c r="K1483" i="2" s="1"/>
  <c r="O1484" i="2"/>
  <c r="K1484" i="2" s="1"/>
  <c r="O1485" i="2"/>
  <c r="O1486" i="2"/>
  <c r="K1486" i="2"/>
  <c r="O1487" i="2"/>
  <c r="K1487" i="2"/>
  <c r="O1488" i="2"/>
  <c r="K1488" i="2"/>
  <c r="O1489" i="2"/>
  <c r="O1490" i="2"/>
  <c r="K1490" i="2" s="1"/>
  <c r="O1491" i="2"/>
  <c r="K1491" i="2" s="1"/>
  <c r="O1492" i="2"/>
  <c r="O1493" i="2"/>
  <c r="O1494" i="2"/>
  <c r="K1494" i="2" s="1"/>
  <c r="O1495" i="2"/>
  <c r="O1496" i="2"/>
  <c r="O1497" i="2"/>
  <c r="O1498" i="2"/>
  <c r="K1498" i="2"/>
  <c r="O1499" i="2"/>
  <c r="O1500" i="2"/>
  <c r="O1501" i="2"/>
  <c r="O1502" i="2"/>
  <c r="K1502" i="2" s="1"/>
  <c r="O1503" i="2"/>
  <c r="K1503" i="2" s="1"/>
  <c r="O1504" i="2"/>
  <c r="K1504" i="2" s="1"/>
  <c r="O1505" i="2"/>
  <c r="O1506" i="2"/>
  <c r="O1507" i="2"/>
  <c r="O1508" i="2"/>
  <c r="O1509" i="2"/>
  <c r="O1510" i="2"/>
  <c r="O1511" i="2"/>
  <c r="K1511" i="2" s="1"/>
  <c r="O1512" i="2"/>
  <c r="O1513" i="2"/>
  <c r="O1514" i="2"/>
  <c r="O1515" i="2"/>
  <c r="O1516" i="2"/>
  <c r="O1517" i="2"/>
  <c r="O1518" i="2"/>
  <c r="O1519" i="2"/>
  <c r="O1520" i="2"/>
  <c r="O1521" i="2"/>
  <c r="O1522" i="2"/>
  <c r="O1523" i="2"/>
  <c r="K1523" i="2"/>
  <c r="O1524" i="2"/>
  <c r="O1525" i="2"/>
  <c r="O1526" i="2"/>
  <c r="O1527" i="2"/>
  <c r="O1528" i="2"/>
  <c r="K1528" i="2"/>
  <c r="O1529" i="2"/>
  <c r="O1530" i="2"/>
  <c r="K1530" i="2" s="1"/>
  <c r="O1531" i="2"/>
  <c r="O1532" i="2"/>
  <c r="O1533" i="2"/>
  <c r="O1534" i="2"/>
  <c r="K1534" i="2"/>
  <c r="O1535" i="2"/>
  <c r="O1536" i="2"/>
  <c r="O1537" i="2"/>
  <c r="O1538" i="2"/>
  <c r="O1539" i="2"/>
  <c r="K1539" i="2"/>
  <c r="O1540" i="2"/>
  <c r="O1541" i="2"/>
  <c r="O1542" i="2"/>
  <c r="O1543" i="2"/>
  <c r="K1543" i="2" s="1"/>
  <c r="O1544" i="2"/>
  <c r="O1545" i="2"/>
  <c r="O1546" i="2"/>
  <c r="O1547" i="2"/>
  <c r="O1548" i="2"/>
  <c r="K1548" i="2" s="1"/>
  <c r="O1549" i="2"/>
  <c r="O1550" i="2"/>
  <c r="O1551" i="2"/>
  <c r="O1552" i="2"/>
  <c r="K1552" i="2"/>
  <c r="O1553" i="2"/>
  <c r="O1554" i="2"/>
  <c r="K1554" i="2" s="1"/>
  <c r="O1555" i="2"/>
  <c r="K1555" i="2" s="1"/>
  <c r="O1556" i="2"/>
  <c r="O1557" i="2"/>
  <c r="O1558" i="2"/>
  <c r="O1559" i="2"/>
  <c r="O1560" i="2"/>
  <c r="K1560" i="2" s="1"/>
  <c r="O1561" i="2"/>
  <c r="O1562" i="2"/>
  <c r="K1562" i="2"/>
  <c r="O1563" i="2"/>
  <c r="K1563" i="2"/>
  <c r="O1564" i="2"/>
  <c r="K1564" i="2"/>
  <c r="O1565" i="2"/>
  <c r="O1566" i="2"/>
  <c r="O1567" i="2"/>
  <c r="O1568" i="2"/>
  <c r="O1569" i="2"/>
  <c r="O1570" i="2"/>
  <c r="O1571" i="2"/>
  <c r="O1572" i="2"/>
  <c r="O1573" i="2"/>
  <c r="O1574" i="2"/>
  <c r="O1575" i="2"/>
  <c r="O1576" i="2"/>
  <c r="O1577" i="2"/>
  <c r="O1578" i="2"/>
  <c r="O1579" i="2"/>
  <c r="O1580" i="2"/>
  <c r="O1581" i="2"/>
  <c r="O1582" i="2"/>
  <c r="K1582" i="2" s="1"/>
  <c r="O1583" i="2"/>
  <c r="O1584" i="2"/>
  <c r="O1585" i="2"/>
  <c r="O1586" i="2"/>
  <c r="O1587" i="2"/>
  <c r="O1588" i="2"/>
  <c r="O1589" i="2"/>
  <c r="O1590" i="2"/>
  <c r="O1591" i="2"/>
  <c r="K1591" i="2" s="1"/>
  <c r="O1592" i="2"/>
  <c r="O1593" i="2"/>
  <c r="O1594" i="2"/>
  <c r="K1594" i="2" s="1"/>
  <c r="O1595" i="2"/>
  <c r="O1596" i="2"/>
  <c r="K1596" i="2"/>
  <c r="O1597" i="2"/>
  <c r="O1598" i="2"/>
  <c r="O1599" i="2"/>
  <c r="O1600" i="2"/>
  <c r="O1601" i="2"/>
  <c r="O1602" i="2"/>
  <c r="K1602" i="2" s="1"/>
  <c r="O1603" i="2"/>
  <c r="O1604" i="2"/>
  <c r="O1605" i="2"/>
  <c r="O1606" i="2"/>
  <c r="O1607" i="2"/>
  <c r="O1608" i="2"/>
  <c r="O1609" i="2"/>
  <c r="O1610" i="2"/>
  <c r="O1611" i="2"/>
  <c r="K1611" i="2" s="1"/>
  <c r="O1612" i="2"/>
  <c r="K1612" i="2" s="1"/>
  <c r="O1613" i="2"/>
  <c r="O1614" i="2"/>
  <c r="O1615" i="2"/>
  <c r="K1615" i="2" s="1"/>
  <c r="O1616" i="2"/>
  <c r="K1616" i="2"/>
  <c r="O1617" i="2"/>
  <c r="O1618" i="2"/>
  <c r="O1619" i="2"/>
  <c r="O1620" i="2"/>
  <c r="O1621" i="2"/>
  <c r="O1622" i="2"/>
  <c r="O1623" i="2"/>
  <c r="O1624" i="2"/>
  <c r="O1625" i="2"/>
  <c r="O1626" i="2"/>
  <c r="O1627" i="2"/>
  <c r="O1628" i="2"/>
  <c r="O1629" i="2"/>
  <c r="O1630" i="2"/>
  <c r="K1630" i="2"/>
  <c r="O1631" i="2"/>
  <c r="O1632" i="2"/>
  <c r="K1632" i="2" s="1"/>
  <c r="O1633" i="2"/>
  <c r="O1634" i="2"/>
  <c r="K1634" i="2"/>
  <c r="O1635" i="2"/>
  <c r="K1635" i="2"/>
  <c r="O1636" i="2"/>
  <c r="O1637" i="2"/>
  <c r="O1638" i="2"/>
  <c r="O1639" i="2"/>
  <c r="O1640" i="2"/>
  <c r="O1641" i="2"/>
  <c r="O1642" i="2"/>
  <c r="K1642" i="2" s="1"/>
  <c r="O1643" i="2"/>
  <c r="O1644" i="2"/>
  <c r="K1644" i="2" s="1"/>
  <c r="O1645" i="2"/>
  <c r="O1646" i="2"/>
  <c r="O1647" i="2"/>
  <c r="O1648" i="2"/>
  <c r="O1649" i="2"/>
  <c r="O1650" i="2"/>
  <c r="K1650" i="2"/>
  <c r="O1651" i="2"/>
  <c r="O1652" i="2"/>
  <c r="K1652" i="2"/>
  <c r="O1653" i="2"/>
  <c r="O1654" i="2"/>
  <c r="K1654" i="2" s="1"/>
  <c r="O1655" i="2"/>
  <c r="O1656" i="2"/>
  <c r="K1656" i="2" s="1"/>
  <c r="O1657" i="2"/>
  <c r="O1658" i="2"/>
  <c r="O1659" i="2"/>
  <c r="O1660" i="2"/>
  <c r="O1661" i="2"/>
  <c r="O1662" i="2"/>
  <c r="O1663" i="2"/>
  <c r="O1664" i="2"/>
  <c r="K1664" i="2" s="1"/>
  <c r="O1665" i="2"/>
  <c r="O1666" i="2"/>
  <c r="K1666" i="2" s="1"/>
  <c r="O1667" i="2"/>
  <c r="K1667" i="2"/>
  <c r="O1668" i="2"/>
  <c r="O1669" i="2"/>
  <c r="O1670" i="2"/>
  <c r="K1670" i="2"/>
  <c r="O1671" i="2"/>
  <c r="O1672" i="2"/>
  <c r="K1672" i="2" s="1"/>
  <c r="O1673" i="2"/>
  <c r="O1674" i="2"/>
  <c r="O1675" i="2"/>
  <c r="O1676" i="2"/>
  <c r="O1677" i="2"/>
  <c r="O1678" i="2"/>
  <c r="O1679" i="2"/>
  <c r="O1680" i="2"/>
  <c r="O1681" i="2"/>
  <c r="O1682" i="2"/>
  <c r="K1682" i="2" s="1"/>
  <c r="O1683" i="2"/>
  <c r="K1683" i="2"/>
  <c r="O1684" i="2"/>
  <c r="O1685" i="2"/>
  <c r="O1686" i="2"/>
  <c r="O1687" i="2"/>
  <c r="O1688" i="2"/>
  <c r="O1689" i="2"/>
  <c r="O1690" i="2"/>
  <c r="O1691" i="2"/>
  <c r="K1691" i="2"/>
  <c r="O1692" i="2"/>
  <c r="O1693" i="2"/>
  <c r="O1694" i="2"/>
  <c r="K1694" i="2"/>
  <c r="O1695" i="2"/>
  <c r="O1696" i="2"/>
  <c r="O1697" i="2"/>
  <c r="O1698" i="2"/>
  <c r="K1698" i="2" s="1"/>
  <c r="O1699" i="2"/>
  <c r="O1700" i="2"/>
  <c r="O1701" i="2"/>
  <c r="O1702" i="2"/>
  <c r="O1703" i="2"/>
  <c r="O1704" i="2"/>
  <c r="K1704" i="2"/>
  <c r="O1705" i="2"/>
  <c r="O1706" i="2"/>
  <c r="O1707" i="2"/>
  <c r="O1708" i="2"/>
  <c r="O1709" i="2"/>
  <c r="O1710" i="2"/>
  <c r="O1711" i="2"/>
  <c r="O1712" i="2"/>
  <c r="K1712" i="2" s="1"/>
  <c r="O1713" i="2"/>
  <c r="O1714" i="2"/>
  <c r="O1715" i="2"/>
  <c r="K1715" i="2" s="1"/>
  <c r="O1716" i="2"/>
  <c r="K1716" i="2"/>
  <c r="O1717" i="2"/>
  <c r="O1718" i="2"/>
  <c r="K1718" i="2"/>
  <c r="O1719" i="2"/>
  <c r="O1720" i="2"/>
  <c r="O1721" i="2"/>
  <c r="O1722" i="2"/>
  <c r="K1722" i="2"/>
  <c r="O1723" i="2"/>
  <c r="O1724" i="2"/>
  <c r="O1725" i="2"/>
  <c r="O1726" i="2"/>
  <c r="O1727" i="2"/>
  <c r="O1728" i="2"/>
  <c r="O1729" i="2"/>
  <c r="O1730" i="2"/>
  <c r="K1730" i="2"/>
  <c r="O1731" i="2"/>
  <c r="K1731" i="2"/>
  <c r="O1732" i="2"/>
  <c r="O1733" i="2"/>
  <c r="O1734" i="2"/>
  <c r="K1734" i="2"/>
  <c r="O1735" i="2"/>
  <c r="O1736" i="2"/>
  <c r="O1737" i="2"/>
  <c r="O1738" i="2"/>
  <c r="O1739" i="2"/>
  <c r="O1740" i="2"/>
  <c r="O1741" i="2"/>
  <c r="O1742" i="2"/>
  <c r="O1743" i="2"/>
  <c r="O1744" i="2"/>
  <c r="O1745" i="2"/>
  <c r="O1746" i="2"/>
  <c r="O1747" i="2"/>
  <c r="K1747" i="2"/>
  <c r="O1748" i="2"/>
  <c r="O1749" i="2"/>
  <c r="O1750" i="2"/>
  <c r="O1751" i="2"/>
  <c r="O1752" i="2"/>
  <c r="K1752" i="2"/>
  <c r="O1753" i="2"/>
  <c r="O1754" i="2"/>
  <c r="K1754" i="2" s="1"/>
  <c r="O1755" i="2"/>
  <c r="O1756" i="2"/>
  <c r="O1757" i="2"/>
  <c r="O1758" i="2"/>
  <c r="O1759" i="2"/>
  <c r="O1760" i="2"/>
  <c r="O1761" i="2"/>
  <c r="O1762" i="2"/>
  <c r="O1763" i="2"/>
  <c r="O1764" i="2"/>
  <c r="O1765" i="2"/>
  <c r="O1766" i="2"/>
  <c r="O1767" i="2"/>
  <c r="O1768" i="2"/>
  <c r="K1768" i="2"/>
  <c r="O1769" i="2"/>
  <c r="O1770" i="2"/>
  <c r="O1771" i="2"/>
  <c r="K1771" i="2"/>
  <c r="O1772" i="2"/>
  <c r="O1773" i="2"/>
  <c r="O1774" i="2"/>
  <c r="O1775" i="2"/>
  <c r="O1776" i="2"/>
  <c r="O1777" i="2"/>
  <c r="O1778" i="2"/>
  <c r="O1779" i="2"/>
  <c r="O1780" i="2"/>
  <c r="K1780" i="2"/>
  <c r="O1781" i="2"/>
  <c r="O1782" i="2"/>
  <c r="O1783" i="2"/>
  <c r="O1784" i="2"/>
  <c r="K1784" i="2"/>
  <c r="O1785" i="2"/>
  <c r="O1786" i="2"/>
  <c r="K1786" i="2"/>
  <c r="O1787" i="2"/>
  <c r="K1787" i="2"/>
  <c r="O1788" i="2"/>
  <c r="O1789" i="2"/>
  <c r="O1790" i="2"/>
  <c r="O1791" i="2"/>
  <c r="O1792" i="2"/>
  <c r="O1793" i="2"/>
  <c r="O1794" i="2"/>
  <c r="K1794" i="2"/>
  <c r="O1795" i="2"/>
  <c r="O1796" i="2"/>
  <c r="K1796" i="2"/>
  <c r="O1797" i="2"/>
  <c r="O1798" i="2"/>
  <c r="O1799" i="2"/>
  <c r="O1800" i="2"/>
  <c r="K1800" i="2"/>
  <c r="O1801" i="2"/>
  <c r="O1802" i="2"/>
  <c r="O1803" i="2"/>
  <c r="K1803" i="2"/>
  <c r="O1804" i="2"/>
  <c r="O1805" i="2"/>
  <c r="O1806" i="2"/>
  <c r="O1807" i="2"/>
  <c r="O1808" i="2"/>
  <c r="O1809" i="2"/>
  <c r="O1810" i="2"/>
  <c r="O1811" i="2"/>
  <c r="K1811" i="2" s="1"/>
  <c r="O1812" i="2"/>
  <c r="O1813" i="2"/>
  <c r="O1814" i="2"/>
  <c r="O1815" i="2"/>
  <c r="O1816" i="2"/>
  <c r="O1817" i="2"/>
  <c r="O1818" i="2"/>
  <c r="O1819" i="2"/>
  <c r="O1820" i="2"/>
  <c r="K1820" i="2"/>
  <c r="O1821" i="2"/>
  <c r="O1822" i="2"/>
  <c r="K1822" i="2"/>
  <c r="O1823" i="2"/>
  <c r="O1824" i="2"/>
  <c r="O1825" i="2"/>
  <c r="O1826" i="2"/>
  <c r="O1827" i="2"/>
  <c r="O1828" i="2"/>
  <c r="O1829" i="2"/>
  <c r="K1829" i="2" s="1"/>
  <c r="O1830" i="2"/>
  <c r="K1830" i="2"/>
  <c r="O1831" i="2"/>
  <c r="O1832" i="2"/>
  <c r="O1833" i="2"/>
  <c r="O1834" i="2"/>
  <c r="K1834" i="2"/>
  <c r="O1835" i="2"/>
  <c r="O1836" i="2"/>
  <c r="K1836" i="2" s="1"/>
  <c r="O1837" i="2"/>
  <c r="K1837" i="2" s="1"/>
  <c r="O1838" i="2"/>
  <c r="K1838" i="2"/>
  <c r="O1839" i="2"/>
  <c r="K1839" i="2" s="1"/>
  <c r="O1840" i="2"/>
  <c r="K1840" i="2"/>
  <c r="O1841" i="2"/>
  <c r="O1842" i="2"/>
  <c r="K1842" i="2"/>
  <c r="O1843" i="2"/>
  <c r="K1843" i="2"/>
  <c r="O1844" i="2"/>
  <c r="K1844" i="2"/>
  <c r="O1845" i="2"/>
  <c r="O1846" i="2"/>
  <c r="K1846" i="2" s="1"/>
  <c r="O1847" i="2"/>
  <c r="K1847" i="2"/>
  <c r="O1848" i="2"/>
  <c r="O1849" i="2"/>
  <c r="O1850" i="2"/>
  <c r="K1850" i="2"/>
  <c r="O1851" i="2"/>
  <c r="K1851" i="2" s="1"/>
  <c r="O1852" i="2"/>
  <c r="K1852" i="2"/>
  <c r="O1853" i="2"/>
  <c r="O1854" i="2"/>
  <c r="K1854" i="2"/>
  <c r="O1855" i="2"/>
  <c r="K1855" i="2"/>
  <c r="O1856" i="2"/>
  <c r="K1856" i="2"/>
  <c r="O1857" i="2"/>
  <c r="K1858" i="2"/>
  <c r="O1858" i="2"/>
  <c r="O1859" i="2"/>
  <c r="K1859" i="2"/>
  <c r="O1860" i="2"/>
  <c r="K1860" i="2" s="1"/>
  <c r="O1861" i="2"/>
  <c r="K1861" i="2"/>
  <c r="K1862" i="2"/>
  <c r="O1862" i="2"/>
  <c r="O1863" i="2"/>
  <c r="K1863" i="2"/>
  <c r="O1864" i="2"/>
  <c r="K1864" i="2" s="1"/>
  <c r="O1865" i="2"/>
  <c r="O1866" i="2"/>
  <c r="K1866" i="2"/>
  <c r="O1867" i="2"/>
  <c r="K1867" i="2" s="1"/>
  <c r="O1868" i="2"/>
  <c r="O1869" i="2"/>
  <c r="K1869" i="2" s="1"/>
  <c r="O1870" i="2"/>
  <c r="K1870" i="2"/>
  <c r="O1871" i="2"/>
  <c r="K1871" i="2"/>
  <c r="O1872" i="2"/>
  <c r="K1872" i="2"/>
  <c r="O1873" i="2"/>
  <c r="O1874" i="2"/>
  <c r="K1874" i="2" s="1"/>
  <c r="O1875" i="2"/>
  <c r="K1875" i="2"/>
  <c r="O1876" i="2"/>
  <c r="K1876" i="2" s="1"/>
  <c r="O1877" i="2"/>
  <c r="K1877" i="2"/>
  <c r="K1878" i="2"/>
  <c r="O1878" i="2"/>
  <c r="O1879" i="2"/>
  <c r="K1879" i="2" s="1"/>
  <c r="O1880" i="2"/>
  <c r="O1881" i="2"/>
  <c r="K1881" i="2"/>
  <c r="O1882" i="2"/>
  <c r="K1882" i="2"/>
  <c r="O1883" i="2"/>
  <c r="O1884" i="2"/>
  <c r="O1885" i="2"/>
  <c r="O1886" i="2"/>
  <c r="O1887" i="2"/>
  <c r="O1888" i="2"/>
  <c r="K1888" i="2" s="1"/>
  <c r="O1889" i="2"/>
  <c r="O1890" i="2"/>
  <c r="O1891" i="2"/>
  <c r="K1891" i="2" s="1"/>
  <c r="O1892" i="2"/>
  <c r="O1893" i="2"/>
  <c r="O1894" i="2"/>
  <c r="O1895" i="2"/>
  <c r="K1895" i="2"/>
  <c r="O1896" i="2"/>
  <c r="O1897" i="2"/>
  <c r="O1898" i="2"/>
  <c r="K1898" i="2"/>
  <c r="O1899" i="2"/>
  <c r="K1899" i="2"/>
  <c r="O1900" i="2"/>
  <c r="O1901" i="2"/>
  <c r="O1902" i="2"/>
  <c r="O1903" i="2"/>
  <c r="K1903" i="2" s="1"/>
  <c r="O1904" i="2"/>
  <c r="O1905" i="2"/>
  <c r="O1906" i="2"/>
  <c r="O1907" i="2"/>
  <c r="K1907" i="2"/>
  <c r="O1908" i="2"/>
  <c r="O1909" i="2"/>
  <c r="O1910" i="2"/>
  <c r="O1911" i="2"/>
  <c r="K1911" i="2" s="1"/>
  <c r="O1912" i="2"/>
  <c r="O1913" i="2"/>
  <c r="O1914" i="2"/>
  <c r="O1915" i="2"/>
  <c r="K1915" i="2"/>
  <c r="O1916" i="2"/>
  <c r="O1917" i="2"/>
  <c r="K1917" i="2" s="1"/>
  <c r="O1918" i="2"/>
  <c r="K1918" i="2" s="1"/>
  <c r="O1919" i="2"/>
  <c r="O1920" i="2"/>
  <c r="O1921" i="2"/>
  <c r="O1922" i="2"/>
  <c r="O1923" i="2"/>
  <c r="K1923" i="2" s="1"/>
  <c r="O1924" i="2"/>
  <c r="O1925" i="2"/>
  <c r="K1925" i="2"/>
  <c r="O1926" i="2"/>
  <c r="O1927" i="2"/>
  <c r="K1927" i="2" s="1"/>
  <c r="O1928" i="2"/>
  <c r="O1929" i="2"/>
  <c r="K1929" i="2"/>
  <c r="O1930" i="2"/>
  <c r="O1931" i="2"/>
  <c r="K1931" i="2" s="1"/>
  <c r="O1932" i="2"/>
  <c r="O1933" i="2"/>
  <c r="O1934" i="2"/>
  <c r="K1934" i="2" s="1"/>
  <c r="O1935" i="2"/>
  <c r="K1935" i="2" s="1"/>
  <c r="O1936" i="2"/>
  <c r="O1937" i="2"/>
  <c r="K1937" i="2"/>
  <c r="O1938" i="2"/>
  <c r="O1939" i="2"/>
  <c r="K1939" i="2" s="1"/>
  <c r="O1940" i="2"/>
  <c r="O1941" i="2"/>
  <c r="O1942" i="2"/>
  <c r="O1943" i="2"/>
  <c r="O1944" i="2"/>
  <c r="O1945" i="2"/>
  <c r="K1945" i="2"/>
  <c r="O1946" i="2"/>
  <c r="O1947" i="2"/>
  <c r="K1947" i="2" s="1"/>
  <c r="O1948" i="2"/>
  <c r="O1949" i="2"/>
  <c r="K1949" i="2"/>
  <c r="O1950" i="2"/>
  <c r="O1951" i="2"/>
  <c r="K1951" i="2" s="1"/>
  <c r="O1952" i="2"/>
  <c r="O1953" i="2"/>
  <c r="K1953" i="2"/>
  <c r="O1954" i="2"/>
  <c r="O1955" i="2"/>
  <c r="K1955" i="2" s="1"/>
  <c r="O1956" i="2"/>
  <c r="O1957" i="2"/>
  <c r="O1958" i="2"/>
  <c r="O1959" i="2"/>
  <c r="K1959" i="2"/>
  <c r="O1960" i="2"/>
  <c r="O1961" i="2"/>
  <c r="O1962" i="2"/>
  <c r="O1963" i="2"/>
  <c r="K1963" i="2" s="1"/>
  <c r="O1964" i="2"/>
  <c r="O1965" i="2"/>
  <c r="K1965" i="2"/>
  <c r="O1966" i="2"/>
  <c r="O1967" i="2"/>
  <c r="K1967" i="2" s="1"/>
  <c r="O1968" i="2"/>
  <c r="O1969" i="2"/>
  <c r="K1969" i="2"/>
  <c r="O1970" i="2"/>
  <c r="O1971" i="2"/>
  <c r="K1971" i="2" s="1"/>
  <c r="O1972" i="2"/>
  <c r="O1973" i="2"/>
  <c r="O1974" i="2"/>
  <c r="O1975" i="2"/>
  <c r="K1975" i="2"/>
  <c r="O1976" i="2"/>
  <c r="O1977" i="2"/>
  <c r="K1977" i="2" s="1"/>
  <c r="O1978" i="2"/>
  <c r="K1978" i="2" s="1"/>
  <c r="O1979" i="2"/>
  <c r="K1979" i="2" s="1"/>
  <c r="O1980" i="2"/>
  <c r="O1981" i="2"/>
  <c r="K1981" i="2"/>
  <c r="O1982" i="2"/>
  <c r="O1983" i="2"/>
  <c r="K1983" i="2" s="1"/>
  <c r="O1984" i="2"/>
  <c r="O1985" i="2"/>
  <c r="K1985" i="2"/>
  <c r="O1986" i="2"/>
  <c r="O1987" i="2"/>
  <c r="K1987" i="2" s="1"/>
  <c r="O1988" i="2"/>
  <c r="O1989" i="2"/>
  <c r="O1990" i="2"/>
  <c r="O1991" i="2"/>
  <c r="O1992" i="2"/>
  <c r="O1993" i="2"/>
  <c r="K1993" i="2"/>
  <c r="O1994" i="2"/>
  <c r="O1995" i="2"/>
  <c r="K1995" i="2" s="1"/>
  <c r="O1996" i="2"/>
  <c r="O1997" i="2"/>
  <c r="K1997" i="2"/>
  <c r="O1998" i="2"/>
  <c r="O1999" i="2"/>
  <c r="K1999" i="2" s="1"/>
  <c r="O2000" i="2"/>
  <c r="O2001" i="2"/>
  <c r="K2001" i="2"/>
  <c r="O2002" i="2"/>
  <c r="O2003" i="2"/>
  <c r="O2004" i="2"/>
  <c r="O2005" i="2"/>
  <c r="K2005" i="2" s="1"/>
  <c r="I2007" i="2"/>
  <c r="N706" i="2"/>
  <c r="K706" i="2"/>
  <c r="I60" i="1"/>
  <c r="Q60" i="1"/>
  <c r="N707" i="2"/>
  <c r="K707" i="2"/>
  <c r="O707" i="2"/>
  <c r="I110" i="1"/>
  <c r="I111" i="1"/>
  <c r="Q111" i="1"/>
  <c r="I62" i="1"/>
  <c r="Q62" i="1"/>
  <c r="I61" i="1"/>
  <c r="I28" i="1"/>
  <c r="Q28" i="1"/>
  <c r="I27" i="1"/>
  <c r="N708" i="2"/>
  <c r="K708" i="2" s="1"/>
  <c r="O708" i="2"/>
  <c r="Q112" i="1"/>
  <c r="I63" i="1"/>
  <c r="Q63" i="1"/>
  <c r="Q29" i="1"/>
  <c r="N709" i="2"/>
  <c r="O709" i="2"/>
  <c r="I113" i="1"/>
  <c r="Q113" i="1"/>
  <c r="I112" i="1"/>
  <c r="Q64" i="1"/>
  <c r="Q30" i="1"/>
  <c r="W31" i="1"/>
  <c r="W32" i="1"/>
  <c r="W33" i="1" s="1"/>
  <c r="W34" i="1" s="1"/>
  <c r="W35" i="1" s="1"/>
  <c r="W36" i="1" s="1"/>
  <c r="W37" i="1" s="1"/>
  <c r="W38" i="1" s="1"/>
  <c r="W39" i="1" s="1"/>
  <c r="W40" i="1" s="1"/>
  <c r="W41" i="1" s="1"/>
  <c r="W42" i="1" s="1"/>
  <c r="W43" i="1" s="1"/>
  <c r="W44" i="1" s="1"/>
  <c r="W45" i="1" s="1"/>
  <c r="W46" i="1" s="1"/>
  <c r="W47" i="1" s="1"/>
  <c r="W48" i="1" s="1"/>
  <c r="W49" i="1" s="1"/>
  <c r="W50" i="1" s="1"/>
  <c r="W51" i="1" s="1"/>
  <c r="W52" i="1" s="1"/>
  <c r="W53" i="1" s="1"/>
  <c r="W54" i="1" s="1"/>
  <c r="W55" i="1" s="1"/>
  <c r="W56" i="1" s="1"/>
  <c r="W57" i="1" s="1"/>
  <c r="W58" i="1" s="1"/>
  <c r="W59" i="1" s="1"/>
  <c r="W60" i="1" s="1"/>
  <c r="W61" i="1" s="1"/>
  <c r="W62" i="1" s="1"/>
  <c r="W63" i="1" s="1"/>
  <c r="W64" i="1" s="1"/>
  <c r="W65" i="1" s="1"/>
  <c r="W66" i="1" s="1"/>
  <c r="W67" i="1" s="1"/>
  <c r="W68" i="1" s="1"/>
  <c r="W69" i="1" s="1"/>
  <c r="W70" i="1" s="1"/>
  <c r="W71" i="1" s="1"/>
  <c r="W72" i="1" s="1"/>
  <c r="W73" i="1" s="1"/>
  <c r="W74" i="1" s="1"/>
  <c r="W75" i="1" s="1"/>
  <c r="W76" i="1" s="1"/>
  <c r="W77" i="1" s="1"/>
  <c r="W78" i="1" s="1"/>
  <c r="W79" i="1" s="1"/>
  <c r="W80" i="1" s="1"/>
  <c r="W81" i="1" s="1"/>
  <c r="W82" i="1" s="1"/>
  <c r="W83" i="1" s="1"/>
  <c r="W84" i="1" s="1"/>
  <c r="W85" i="1" s="1"/>
  <c r="W86" i="1" s="1"/>
  <c r="W87" i="1" s="1"/>
  <c r="W88" i="1" s="1"/>
  <c r="W89" i="1" s="1"/>
  <c r="W90" i="1" s="1"/>
  <c r="W91" i="1" s="1"/>
  <c r="W92" i="1" s="1"/>
  <c r="W93" i="1" s="1"/>
  <c r="W94" i="1" s="1"/>
  <c r="W95" i="1" s="1"/>
  <c r="W96" i="1" s="1"/>
  <c r="W97" i="1" s="1"/>
  <c r="W98" i="1" s="1"/>
  <c r="W99" i="1" s="1"/>
  <c r="W100" i="1" s="1"/>
  <c r="W101" i="1" s="1"/>
  <c r="W102" i="1" s="1"/>
  <c r="W103" i="1" s="1"/>
  <c r="W104" i="1" s="1"/>
  <c r="W105" i="1" s="1"/>
  <c r="W106" i="1" s="1"/>
  <c r="W107" i="1" s="1"/>
  <c r="W108" i="1" s="1"/>
  <c r="W109" i="1" s="1"/>
  <c r="W110" i="1" s="1"/>
  <c r="W111" i="1" s="1"/>
  <c r="W112" i="1" s="1"/>
  <c r="W113" i="1" s="1"/>
  <c r="W114" i="1" s="1"/>
  <c r="W115" i="1" s="1"/>
  <c r="W116" i="1" s="1"/>
  <c r="W117" i="1" s="1"/>
  <c r="W118" i="1" s="1"/>
  <c r="W119" i="1" s="1"/>
  <c r="W120" i="1" s="1"/>
  <c r="W121" i="1" s="1"/>
  <c r="W122" i="1" s="1"/>
  <c r="W123" i="1" s="1"/>
  <c r="W124" i="1" s="1"/>
  <c r="W125" i="1" s="1"/>
  <c r="W126" i="1" s="1"/>
  <c r="W127" i="1" s="1"/>
  <c r="W128" i="1" s="1"/>
  <c r="W129" i="1" s="1"/>
  <c r="W130" i="1" s="1"/>
  <c r="W131" i="1" s="1"/>
  <c r="W132" i="1" s="1"/>
  <c r="W133" i="1" s="1"/>
  <c r="W134" i="1" s="1"/>
  <c r="W135" i="1" s="1"/>
  <c r="W136" i="1" s="1"/>
  <c r="W137" i="1" s="1"/>
  <c r="W138" i="1" s="1"/>
  <c r="W139" i="1" s="1"/>
  <c r="W140" i="1" s="1"/>
  <c r="W141" i="1" s="1"/>
  <c r="W142" i="1" s="1"/>
  <c r="W143" i="1" s="1"/>
  <c r="W144" i="1" s="1"/>
  <c r="W145" i="1" s="1"/>
  <c r="W146" i="1" s="1"/>
  <c r="W147" i="1" s="1"/>
  <c r="W148" i="1" s="1"/>
  <c r="W149" i="1" s="1"/>
  <c r="W150" i="1" s="1"/>
  <c r="W151" i="1" s="1"/>
  <c r="W152" i="1" s="1"/>
  <c r="W153" i="1" s="1"/>
  <c r="W154" i="1" s="1"/>
  <c r="W155" i="1" s="1"/>
  <c r="W156" i="1" s="1"/>
  <c r="W157" i="1" s="1"/>
  <c r="W158" i="1" s="1"/>
  <c r="W159" i="1" s="1"/>
  <c r="W160" i="1" s="1"/>
  <c r="W161" i="1" s="1"/>
  <c r="W162" i="1" s="1"/>
  <c r="W163" i="1" s="1"/>
  <c r="W164" i="1" s="1"/>
  <c r="W165" i="1" s="1"/>
  <c r="W166" i="1" s="1"/>
  <c r="W167" i="1" s="1"/>
  <c r="W168" i="1" s="1"/>
  <c r="W169" i="1" s="1"/>
  <c r="W170" i="1" s="1"/>
  <c r="W171" i="1" s="1"/>
  <c r="W172" i="1" s="1"/>
  <c r="W173" i="1" s="1"/>
  <c r="W174" i="1" s="1"/>
  <c r="W175" i="1" s="1"/>
  <c r="W176" i="1" s="1"/>
  <c r="W177" i="1" s="1"/>
  <c r="W178" i="1" s="1"/>
  <c r="W179" i="1" s="1"/>
  <c r="W180" i="1" s="1"/>
  <c r="W181" i="1" s="1"/>
  <c r="W182" i="1" s="1"/>
  <c r="W183" i="1" s="1"/>
  <c r="W184" i="1" s="1"/>
  <c r="W185" i="1" s="1"/>
  <c r="W186" i="1" s="1"/>
  <c r="W187" i="1" s="1"/>
  <c r="W188" i="1" s="1"/>
  <c r="W189" i="1" s="1"/>
  <c r="W190" i="1" s="1"/>
  <c r="W191" i="1" s="1"/>
  <c r="W192" i="1" s="1"/>
  <c r="W193" i="1" s="1"/>
  <c r="W194" i="1" s="1"/>
  <c r="W195" i="1" s="1"/>
  <c r="W196" i="1" s="1"/>
  <c r="W197" i="1" s="1"/>
  <c r="W198" i="1" s="1"/>
  <c r="W199" i="1" s="1"/>
  <c r="W200" i="1" s="1"/>
  <c r="W201" i="1" s="1"/>
  <c r="W202" i="1" s="1"/>
  <c r="W203" i="1" s="1"/>
  <c r="W204" i="1" s="1"/>
  <c r="W205" i="1" s="1"/>
  <c r="W206" i="1" s="1"/>
  <c r="W207" i="1" s="1"/>
  <c r="W208" i="1" s="1"/>
  <c r="W209" i="1" s="1"/>
  <c r="W210" i="1" s="1"/>
  <c r="W211" i="1" s="1"/>
  <c r="W212" i="1" s="1"/>
  <c r="W213" i="1" s="1"/>
  <c r="W214" i="1" s="1"/>
  <c r="W215" i="1" s="1"/>
  <c r="W216" i="1" s="1"/>
  <c r="W217" i="1" s="1"/>
  <c r="W218" i="1" s="1"/>
  <c r="W219" i="1" s="1"/>
  <c r="W220" i="1" s="1"/>
  <c r="W221" i="1" s="1"/>
  <c r="W222" i="1" s="1"/>
  <c r="W223" i="1" s="1"/>
  <c r="W224" i="1" s="1"/>
  <c r="W225" i="1" s="1"/>
  <c r="W226" i="1" s="1"/>
  <c r="W227" i="1" s="1"/>
  <c r="W228" i="1" s="1"/>
  <c r="W229" i="1" s="1"/>
  <c r="W230" i="1" s="1"/>
  <c r="W231" i="1" s="1"/>
  <c r="W232" i="1" s="1"/>
  <c r="W233" i="1" s="1"/>
  <c r="W234" i="1" s="1"/>
  <c r="W235" i="1" s="1"/>
  <c r="W236" i="1" s="1"/>
  <c r="W237" i="1" s="1"/>
  <c r="W238" i="1" s="1"/>
  <c r="W239" i="1" s="1"/>
  <c r="W240" i="1" s="1"/>
  <c r="W241" i="1" s="1"/>
  <c r="W242" i="1" s="1"/>
  <c r="W243" i="1" s="1"/>
  <c r="W244" i="1" s="1"/>
  <c r="W245" i="1" s="1"/>
  <c r="W246" i="1" s="1"/>
  <c r="W247" i="1" s="1"/>
  <c r="W248" i="1" s="1"/>
  <c r="W249" i="1" s="1"/>
  <c r="W250" i="1" s="1"/>
  <c r="W251" i="1" s="1"/>
  <c r="W252" i="1" s="1"/>
  <c r="W253" i="1" s="1"/>
  <c r="W254" i="1" s="1"/>
  <c r="W255" i="1" s="1"/>
  <c r="W256" i="1" s="1"/>
  <c r="W257" i="1" s="1"/>
  <c r="W258" i="1" s="1"/>
  <c r="W259" i="1" s="1"/>
  <c r="W260" i="1" s="1"/>
  <c r="W261" i="1" s="1"/>
  <c r="W262" i="1" s="1"/>
  <c r="W263" i="1" s="1"/>
  <c r="W264" i="1" s="1"/>
  <c r="W265" i="1" s="1"/>
  <c r="W266" i="1" s="1"/>
  <c r="W267" i="1" s="1"/>
  <c r="W268" i="1" s="1"/>
  <c r="W269" i="1" s="1"/>
  <c r="W270" i="1" s="1"/>
  <c r="W271" i="1" s="1"/>
  <c r="W272" i="1" s="1"/>
  <c r="W273" i="1" s="1"/>
  <c r="W274" i="1" s="1"/>
  <c r="W275" i="1" s="1"/>
  <c r="W276" i="1" s="1"/>
  <c r="W277" i="1" s="1"/>
  <c r="W278" i="1" s="1"/>
  <c r="I29" i="1"/>
  <c r="N710" i="2"/>
  <c r="K710" i="2"/>
  <c r="O710" i="2"/>
  <c r="Q114" i="1"/>
  <c r="Q65" i="1"/>
  <c r="I64" i="1"/>
  <c r="I30" i="1"/>
  <c r="K149" i="2"/>
  <c r="K145" i="2"/>
  <c r="K137" i="2"/>
  <c r="K133" i="2"/>
  <c r="K129" i="2"/>
  <c r="K121" i="2"/>
  <c r="K117" i="2"/>
  <c r="K113" i="2"/>
  <c r="K97" i="2"/>
  <c r="K93" i="2"/>
  <c r="K85" i="2"/>
  <c r="K81" i="2"/>
  <c r="K77" i="2"/>
  <c r="K65" i="2"/>
  <c r="K53" i="2"/>
  <c r="K49" i="2"/>
  <c r="K45" i="2"/>
  <c r="K41" i="2"/>
  <c r="K37" i="2"/>
  <c r="K33" i="2"/>
  <c r="K29" i="2"/>
  <c r="K25" i="2"/>
  <c r="K21" i="2"/>
  <c r="K17" i="2"/>
  <c r="K146" i="2"/>
  <c r="K142" i="2"/>
  <c r="K138" i="2"/>
  <c r="K134" i="2"/>
  <c r="K130" i="2"/>
  <c r="K126" i="2"/>
  <c r="K122" i="2"/>
  <c r="K118" i="2"/>
  <c r="K114" i="2"/>
  <c r="K110" i="2"/>
  <c r="K106" i="2"/>
  <c r="K98" i="2"/>
  <c r="K94" i="2"/>
  <c r="K86" i="2"/>
  <c r="K82" i="2"/>
  <c r="K78" i="2"/>
  <c r="K74" i="2"/>
  <c r="K70" i="2"/>
  <c r="K66" i="2"/>
  <c r="K62" i="2"/>
  <c r="K58" i="2"/>
  <c r="K50" i="2"/>
  <c r="K34" i="2"/>
  <c r="K30" i="2"/>
  <c r="K26" i="2"/>
  <c r="K22" i="2"/>
  <c r="K18" i="2"/>
  <c r="K10" i="2"/>
  <c r="K144" i="2"/>
  <c r="K136" i="2"/>
  <c r="K100" i="2"/>
  <c r="K92" i="2"/>
  <c r="K68" i="2"/>
  <c r="K28" i="2"/>
  <c r="K131" i="2"/>
  <c r="K123" i="2"/>
  <c r="K115" i="2"/>
  <c r="K107" i="2"/>
  <c r="K95" i="2"/>
  <c r="K87" i="2"/>
  <c r="K79" i="2"/>
  <c r="K71" i="2"/>
  <c r="K63" i="2"/>
  <c r="K55" i="2"/>
  <c r="K47" i="2"/>
  <c r="K39" i="2"/>
  <c r="K31" i="2"/>
  <c r="K23" i="2"/>
  <c r="K127" i="2"/>
  <c r="K111" i="2"/>
  <c r="K103" i="2"/>
  <c r="K91" i="2"/>
  <c r="K140" i="2"/>
  <c r="K88" i="2"/>
  <c r="K59" i="2"/>
  <c r="K43" i="2"/>
  <c r="K27" i="2"/>
  <c r="K83" i="2"/>
  <c r="K72" i="2"/>
  <c r="K40" i="2"/>
  <c r="K96" i="2"/>
  <c r="K51" i="2"/>
  <c r="K19" i="2"/>
  <c r="K119" i="2"/>
  <c r="K99" i="2"/>
  <c r="K67" i="2"/>
  <c r="K153" i="2"/>
  <c r="K162" i="2"/>
  <c r="K169" i="2"/>
  <c r="K170" i="2"/>
  <c r="K174" i="2"/>
  <c r="K179" i="2"/>
  <c r="K183" i="2"/>
  <c r="K191" i="2"/>
  <c r="K195" i="2"/>
  <c r="K198" i="2"/>
  <c r="K226" i="2"/>
  <c r="K228" i="2"/>
  <c r="K229" i="2"/>
  <c r="K235" i="2"/>
  <c r="K236" i="2"/>
  <c r="K241" i="2"/>
  <c r="K245" i="2"/>
  <c r="K246" i="2"/>
  <c r="K251" i="2"/>
  <c r="K260" i="2"/>
  <c r="K273" i="2"/>
  <c r="K277" i="2"/>
  <c r="K278" i="2"/>
  <c r="K281" i="2"/>
  <c r="K283" i="2"/>
  <c r="K285" i="2"/>
  <c r="K297" i="2"/>
  <c r="K306" i="2"/>
  <c r="K307" i="2"/>
  <c r="K314" i="2"/>
  <c r="K322" i="2"/>
  <c r="K323" i="2"/>
  <c r="K327" i="2"/>
  <c r="K329" i="2"/>
  <c r="K337" i="2"/>
  <c r="K339" i="2"/>
  <c r="K343" i="2"/>
  <c r="K345" i="2"/>
  <c r="K351" i="2"/>
  <c r="K358" i="2"/>
  <c r="K359" i="2"/>
  <c r="K361" i="2"/>
  <c r="K362" i="2"/>
  <c r="K367" i="2"/>
  <c r="K368" i="2"/>
  <c r="K371" i="2"/>
  <c r="K378" i="2"/>
  <c r="K382" i="2"/>
  <c r="K387" i="2"/>
  <c r="K388" i="2"/>
  <c r="K393" i="2"/>
  <c r="K400" i="2"/>
  <c r="K413" i="2"/>
  <c r="K418" i="2"/>
  <c r="K462" i="2"/>
  <c r="K496" i="2"/>
  <c r="K498" i="2"/>
  <c r="K502" i="2"/>
  <c r="K504" i="2"/>
  <c r="K514" i="2"/>
  <c r="K516" i="2"/>
  <c r="K522" i="2"/>
  <c r="K533" i="2"/>
  <c r="K538" i="2"/>
  <c r="K554" i="2"/>
  <c r="K557" i="2"/>
  <c r="K567" i="2"/>
  <c r="K568" i="2"/>
  <c r="K570" i="2"/>
  <c r="Q31" i="1"/>
  <c r="K160" i="2"/>
  <c r="K161" i="2"/>
  <c r="K171" i="2"/>
  <c r="K185" i="2"/>
  <c r="K186" i="2"/>
  <c r="K193" i="2"/>
  <c r="K197" i="2"/>
  <c r="K199" i="2"/>
  <c r="K203" i="2"/>
  <c r="K209" i="2"/>
  <c r="K218" i="2"/>
  <c r="K219" i="2"/>
  <c r="K225" i="2"/>
  <c r="K230" i="2"/>
  <c r="K239" i="2"/>
  <c r="K250" i="2"/>
  <c r="K254" i="2"/>
  <c r="K255" i="2"/>
  <c r="K258" i="2"/>
  <c r="K261" i="2"/>
  <c r="K266" i="2"/>
  <c r="K267" i="2"/>
  <c r="K274" i="2"/>
  <c r="K275" i="2"/>
  <c r="K299" i="2"/>
  <c r="K333" i="2"/>
  <c r="K334" i="2"/>
  <c r="K341" i="2"/>
  <c r="K347" i="2"/>
  <c r="K350" i="2"/>
  <c r="K354" i="2"/>
  <c r="K363" i="2"/>
  <c r="K365" i="2"/>
  <c r="K377" i="2"/>
  <c r="K379" i="2"/>
  <c r="K381" i="2"/>
  <c r="K389" i="2"/>
  <c r="K395" i="2"/>
  <c r="K397" i="2"/>
  <c r="K403" i="2"/>
  <c r="K409" i="2"/>
  <c r="K411" i="2"/>
  <c r="K415" i="2"/>
  <c r="K465" i="2"/>
  <c r="K469" i="2"/>
  <c r="K470" i="2"/>
  <c r="K473" i="2"/>
  <c r="K485" i="2"/>
  <c r="K489" i="2"/>
  <c r="K506" i="2"/>
  <c r="K509" i="2"/>
  <c r="K525" i="2"/>
  <c r="K539" i="2"/>
  <c r="K541" i="2"/>
  <c r="K546" i="2"/>
  <c r="K566" i="2"/>
  <c r="K569" i="2"/>
  <c r="K167" i="2"/>
  <c r="K173" i="2"/>
  <c r="K175" i="2"/>
  <c r="K210" i="2"/>
  <c r="K213" i="2"/>
  <c r="K215" i="2"/>
  <c r="K221" i="2"/>
  <c r="K227" i="2"/>
  <c r="K231" i="2"/>
  <c r="K233" i="2"/>
  <c r="K237" i="2"/>
  <c r="K249" i="2"/>
  <c r="K253" i="2"/>
  <c r="K265" i="2"/>
  <c r="K287" i="2"/>
  <c r="K289" i="2"/>
  <c r="K318" i="2"/>
  <c r="K319" i="2"/>
  <c r="K335" i="2"/>
  <c r="K369" i="2"/>
  <c r="K383" i="2"/>
  <c r="K386" i="2"/>
  <c r="K398" i="2"/>
  <c r="K399" i="2"/>
  <c r="K414" i="2"/>
  <c r="K530" i="2"/>
  <c r="K552" i="2"/>
  <c r="K555" i="2"/>
  <c r="K561" i="2"/>
  <c r="K571" i="2"/>
  <c r="K573" i="2"/>
  <c r="K583" i="2"/>
  <c r="K592" i="2"/>
  <c r="K597" i="2"/>
  <c r="K600" i="2"/>
  <c r="K602" i="2"/>
  <c r="K613" i="2"/>
  <c r="K616" i="2"/>
  <c r="K617" i="2"/>
  <c r="K165" i="2"/>
  <c r="K181" i="2"/>
  <c r="K187" i="2"/>
  <c r="K189" i="2"/>
  <c r="K190" i="2"/>
  <c r="K202" i="2"/>
  <c r="K204" i="2"/>
  <c r="K205" i="2"/>
  <c r="K206" i="2"/>
  <c r="K207" i="2"/>
  <c r="K223" i="2"/>
  <c r="K247" i="2"/>
  <c r="K294" i="2"/>
  <c r="K301" i="2"/>
  <c r="K328" i="2"/>
  <c r="K330" i="2"/>
  <c r="K355" i="2"/>
  <c r="K366" i="2"/>
  <c r="K374" i="2"/>
  <c r="K375" i="2"/>
  <c r="K405" i="2"/>
  <c r="K416" i="2"/>
  <c r="K417" i="2"/>
  <c r="K419" i="2"/>
  <c r="K461" i="2"/>
  <c r="K476" i="2"/>
  <c r="K490" i="2"/>
  <c r="K505" i="2"/>
  <c r="K537" i="2"/>
  <c r="K544" i="2"/>
  <c r="K545" i="2"/>
  <c r="K558" i="2"/>
  <c r="K593" i="2"/>
  <c r="K618" i="2"/>
  <c r="K622" i="2"/>
  <c r="K626" i="2"/>
  <c r="K154" i="2"/>
  <c r="K211" i="2"/>
  <c r="K269" i="2"/>
  <c r="K271" i="2"/>
  <c r="K279" i="2"/>
  <c r="K295" i="2"/>
  <c r="K296" i="2"/>
  <c r="K353" i="2"/>
  <c r="K373" i="2"/>
  <c r="K384" i="2"/>
  <c r="K385" i="2"/>
  <c r="K410" i="2"/>
  <c r="K472" i="2"/>
  <c r="K513" i="2"/>
  <c r="K553" i="2"/>
  <c r="K614" i="2"/>
  <c r="K620" i="2"/>
  <c r="K630" i="2"/>
  <c r="K644" i="2"/>
  <c r="K650" i="2"/>
  <c r="K665" i="2"/>
  <c r="K673" i="2"/>
  <c r="K698" i="2"/>
  <c r="K701" i="2"/>
  <c r="K875" i="2"/>
  <c r="K893" i="2"/>
  <c r="K899" i="2"/>
  <c r="K907" i="2"/>
  <c r="K915" i="2"/>
  <c r="K919" i="2"/>
  <c r="K926" i="2"/>
  <c r="K929" i="2"/>
  <c r="K939" i="2"/>
  <c r="K963" i="2"/>
  <c r="K971" i="2"/>
  <c r="K1004" i="2"/>
  <c r="K1015" i="2"/>
  <c r="K1033" i="2"/>
  <c r="K1037" i="2"/>
  <c r="K1043" i="2"/>
  <c r="K1067" i="2"/>
  <c r="K1077" i="2"/>
  <c r="K1088" i="2"/>
  <c r="K1093" i="2"/>
  <c r="K1099" i="2"/>
  <c r="K1111" i="2"/>
  <c r="K1120" i="2"/>
  <c r="K1131" i="2"/>
  <c r="K1159" i="2"/>
  <c r="K1185" i="2"/>
  <c r="K1187" i="2"/>
  <c r="K1204" i="2"/>
  <c r="K1224" i="2"/>
  <c r="K1231" i="2"/>
  <c r="K1233" i="2"/>
  <c r="K1244" i="2"/>
  <c r="K1245" i="2"/>
  <c r="K1253" i="2"/>
  <c r="K1272" i="2"/>
  <c r="K1288" i="2"/>
  <c r="K1298" i="2"/>
  <c r="K1300" i="2"/>
  <c r="K1342" i="2"/>
  <c r="K1351" i="2"/>
  <c r="K1352" i="2"/>
  <c r="K1355" i="2"/>
  <c r="K1356" i="2"/>
  <c r="K1368" i="2"/>
  <c r="K1375" i="2"/>
  <c r="K1388" i="2"/>
  <c r="K1391" i="2"/>
  <c r="K1392" i="2"/>
  <c r="K1402" i="2"/>
  <c r="K1410" i="2"/>
  <c r="K1416" i="2"/>
  <c r="K1426" i="2"/>
  <c r="K1432" i="2"/>
  <c r="K1444" i="2"/>
  <c r="K217" i="2"/>
  <c r="K238" i="2"/>
  <c r="K259" i="2"/>
  <c r="K291" i="2"/>
  <c r="K293" i="2"/>
  <c r="K303" i="2"/>
  <c r="K315" i="2"/>
  <c r="K349" i="2"/>
  <c r="K357" i="2"/>
  <c r="K394" i="2"/>
  <c r="K401" i="2"/>
  <c r="K526" i="2"/>
  <c r="K528" i="2"/>
  <c r="K534" i="2"/>
  <c r="K550" i="2"/>
  <c r="K551" i="2"/>
  <c r="K564" i="2"/>
  <c r="K577" i="2"/>
  <c r="K601" i="2"/>
  <c r="K612" i="2"/>
  <c r="K633" i="2"/>
  <c r="K634" i="2"/>
  <c r="K645" i="2"/>
  <c r="K654" i="2"/>
  <c r="K666" i="2"/>
  <c r="K668" i="2"/>
  <c r="K676" i="2"/>
  <c r="K690" i="2"/>
  <c r="K705" i="2"/>
  <c r="K877" i="2"/>
  <c r="K887" i="2"/>
  <c r="K897" i="2"/>
  <c r="K937" i="2"/>
  <c r="K945" i="2"/>
  <c r="K948" i="2"/>
  <c r="K959" i="2"/>
  <c r="K968" i="2"/>
  <c r="K976" i="2"/>
  <c r="K1001" i="2"/>
  <c r="K1023" i="2"/>
  <c r="K1064" i="2"/>
  <c r="K1073" i="2"/>
  <c r="K1084" i="2"/>
  <c r="K1098" i="2"/>
  <c r="K1148" i="2"/>
  <c r="K1149" i="2"/>
  <c r="K1151" i="2"/>
  <c r="K1157" i="2"/>
  <c r="K1171" i="2"/>
  <c r="K1200" i="2"/>
  <c r="K1201" i="2"/>
  <c r="K1209" i="2"/>
  <c r="K1219" i="2"/>
  <c r="K1248" i="2"/>
  <c r="K1256" i="2"/>
  <c r="K1260" i="2"/>
  <c r="K1271" i="2"/>
  <c r="K1293" i="2"/>
  <c r="K1295" i="2"/>
  <c r="K1308" i="2"/>
  <c r="K1332" i="2"/>
  <c r="K1333" i="2"/>
  <c r="K1334" i="2"/>
  <c r="K1336" i="2"/>
  <c r="K1338" i="2"/>
  <c r="K1346" i="2"/>
  <c r="K1348" i="2"/>
  <c r="K1359" i="2"/>
  <c r="K1374" i="2"/>
  <c r="K1379" i="2"/>
  <c r="K1382" i="2"/>
  <c r="K1398" i="2"/>
  <c r="K1403" i="2"/>
  <c r="K1412" i="2"/>
  <c r="K1424" i="2"/>
  <c r="K1433" i="2"/>
  <c r="K1436" i="2"/>
  <c r="K1439" i="2"/>
  <c r="K200" i="2"/>
  <c r="K201" i="2"/>
  <c r="K310" i="2"/>
  <c r="K311" i="2"/>
  <c r="K312" i="2"/>
  <c r="K492" i="2"/>
  <c r="K590" i="2"/>
  <c r="K672" i="2"/>
  <c r="K688" i="2"/>
  <c r="K891" i="2"/>
  <c r="K892" i="2"/>
  <c r="K911" i="2"/>
  <c r="K987" i="2"/>
  <c r="K989" i="2"/>
  <c r="K991" i="2"/>
  <c r="K992" i="2"/>
  <c r="K1016" i="2"/>
  <c r="K1025" i="2"/>
  <c r="K1031" i="2"/>
  <c r="K1036" i="2"/>
  <c r="K1048" i="2"/>
  <c r="K1056" i="2"/>
  <c r="K1074" i="2"/>
  <c r="K1075" i="2"/>
  <c r="K1085" i="2"/>
  <c r="K1095" i="2"/>
  <c r="K1106" i="2"/>
  <c r="K1132" i="2"/>
  <c r="K1135" i="2"/>
  <c r="K1139" i="2"/>
  <c r="K1143" i="2"/>
  <c r="K1156" i="2"/>
  <c r="K1183" i="2"/>
  <c r="K1241" i="2"/>
  <c r="K1277" i="2"/>
  <c r="K1281" i="2"/>
  <c r="K1366" i="2"/>
  <c r="K1367" i="2"/>
  <c r="K1380" i="2"/>
  <c r="K1399" i="2"/>
  <c r="K1400" i="2"/>
  <c r="K1418" i="2"/>
  <c r="K1427" i="2"/>
  <c r="K1435" i="2"/>
  <c r="K1455" i="2"/>
  <c r="K1456" i="2"/>
  <c r="K1466" i="2"/>
  <c r="K1507" i="2"/>
  <c r="K1521" i="2"/>
  <c r="K1526" i="2"/>
  <c r="K1529" i="2"/>
  <c r="K1542" i="2"/>
  <c r="K1546" i="2"/>
  <c r="K1550" i="2"/>
  <c r="K1551" i="2"/>
  <c r="K1559" i="2"/>
  <c r="K1572" i="2"/>
  <c r="K1573" i="2"/>
  <c r="K1576" i="2"/>
  <c r="K1580" i="2"/>
  <c r="K1592" i="2"/>
  <c r="K1593" i="2"/>
  <c r="K1604" i="2"/>
  <c r="K1605" i="2"/>
  <c r="K1608" i="2"/>
  <c r="K1617" i="2"/>
  <c r="K1620" i="2"/>
  <c r="K1625" i="2"/>
  <c r="K1629" i="2"/>
  <c r="K1633" i="2"/>
  <c r="K1639" i="2"/>
  <c r="K1640" i="2"/>
  <c r="K1645" i="2"/>
  <c r="K1647" i="2"/>
  <c r="K1648" i="2"/>
  <c r="K1659" i="2"/>
  <c r="K1678" i="2"/>
  <c r="K1685" i="2"/>
  <c r="K1692" i="2"/>
  <c r="K1701" i="2"/>
  <c r="K1702" i="2"/>
  <c r="K1708" i="2"/>
  <c r="K1723" i="2"/>
  <c r="K1728" i="2"/>
  <c r="K1732" i="2"/>
  <c r="K1733" i="2"/>
  <c r="K1750" i="2"/>
  <c r="K1758" i="2"/>
  <c r="K1762" i="2"/>
  <c r="K1766" i="2"/>
  <c r="K1769" i="2"/>
  <c r="K1773" i="2"/>
  <c r="K1774" i="2"/>
  <c r="K1778" i="2"/>
  <c r="K1782" i="2"/>
  <c r="K1798" i="2"/>
  <c r="K1799" i="2"/>
  <c r="K1802" i="2"/>
  <c r="K1807" i="2"/>
  <c r="K1814" i="2"/>
  <c r="K1816" i="2"/>
  <c r="K1828" i="2"/>
  <c r="K1880" i="2"/>
  <c r="K1883" i="2"/>
  <c r="K1885" i="2"/>
  <c r="K1906" i="2"/>
  <c r="K1908" i="2"/>
  <c r="K1910" i="2"/>
  <c r="K1912" i="2"/>
  <c r="K1914" i="2"/>
  <c r="K1928" i="2"/>
  <c r="K1946" i="2"/>
  <c r="K1948" i="2"/>
  <c r="K1950" i="2"/>
  <c r="K1952" i="2"/>
  <c r="K1956" i="2"/>
  <c r="K1957" i="2"/>
  <c r="K1958" i="2"/>
  <c r="K1961" i="2"/>
  <c r="K2000" i="2"/>
  <c r="K2002" i="2"/>
  <c r="K242" i="2"/>
  <c r="K331" i="2"/>
  <c r="K338" i="2"/>
  <c r="K404" i="2"/>
  <c r="K518" i="2"/>
  <c r="K586" i="2"/>
  <c r="K677" i="2"/>
  <c r="K684" i="2"/>
  <c r="K924" i="2"/>
  <c r="K932" i="2"/>
  <c r="K935" i="2"/>
  <c r="K956" i="2"/>
  <c r="K972" i="2"/>
  <c r="K998" i="2"/>
  <c r="K1012" i="2"/>
  <c r="K1019" i="2"/>
  <c r="K1041" i="2"/>
  <c r="K1066" i="2"/>
  <c r="K1104" i="2"/>
  <c r="K1168" i="2"/>
  <c r="K1179" i="2"/>
  <c r="K1370" i="2"/>
  <c r="K1376" i="2"/>
  <c r="K1404" i="2"/>
  <c r="K1422" i="2"/>
  <c r="K1431" i="2"/>
  <c r="K1440" i="2"/>
  <c r="K1460" i="2"/>
  <c r="K1463" i="2"/>
  <c r="K1467" i="2"/>
  <c r="K1508" i="2"/>
  <c r="K1522" i="2"/>
  <c r="K1527" i="2"/>
  <c r="K1532" i="2"/>
  <c r="K1545" i="2"/>
  <c r="K1549" i="2"/>
  <c r="K1569" i="2"/>
  <c r="K1570" i="2"/>
  <c r="K1581" i="2"/>
  <c r="K1585" i="2"/>
  <c r="K1590" i="2"/>
  <c r="K1610" i="2"/>
  <c r="K1631" i="2"/>
  <c r="K1638" i="2"/>
  <c r="K1646" i="2"/>
  <c r="K1649" i="2"/>
  <c r="K1658" i="2"/>
  <c r="K1679" i="2"/>
  <c r="K1686" i="2"/>
  <c r="K1690" i="2"/>
  <c r="K1710" i="2"/>
  <c r="K1725" i="2"/>
  <c r="K1726" i="2"/>
  <c r="K1735" i="2"/>
  <c r="K1744" i="2"/>
  <c r="K1763" i="2"/>
  <c r="K1770" i="2"/>
  <c r="K1795" i="2"/>
  <c r="K1827" i="2"/>
  <c r="K1926" i="2"/>
  <c r="K1954" i="2"/>
  <c r="K1960" i="2"/>
  <c r="K1968" i="2"/>
  <c r="K2003" i="2"/>
  <c r="K257" i="2"/>
  <c r="K370" i="2"/>
  <c r="K604" i="2"/>
  <c r="K657" i="2"/>
  <c r="K664" i="2"/>
  <c r="K674" i="2"/>
  <c r="K978" i="2"/>
  <c r="K980" i="2"/>
  <c r="K1021" i="2"/>
  <c r="K1039" i="2"/>
  <c r="K1053" i="2"/>
  <c r="K1055" i="2"/>
  <c r="K1069" i="2"/>
  <c r="K1071" i="2"/>
  <c r="K1079" i="2"/>
  <c r="K1252" i="2"/>
  <c r="K1335" i="2"/>
  <c r="K1394" i="2"/>
  <c r="K1423" i="2"/>
  <c r="K1438" i="2"/>
  <c r="K1516" i="2"/>
  <c r="K1519" i="2"/>
  <c r="K1538" i="2"/>
  <c r="K1557" i="2"/>
  <c r="K1566" i="2"/>
  <c r="K1579" i="2"/>
  <c r="K1583" i="2"/>
  <c r="K1586" i="2"/>
  <c r="K1600" i="2"/>
  <c r="K1619" i="2"/>
  <c r="K1651" i="2"/>
  <c r="K1661" i="2"/>
  <c r="K1669" i="2"/>
  <c r="K1674" i="2"/>
  <c r="K1693" i="2"/>
  <c r="K1700" i="2"/>
  <c r="K1707" i="2"/>
  <c r="K1713" i="2"/>
  <c r="K1719" i="2"/>
  <c r="K1727" i="2"/>
  <c r="K1764" i="2"/>
  <c r="K1765" i="2"/>
  <c r="K1776" i="2"/>
  <c r="K1790" i="2"/>
  <c r="K1804" i="2"/>
  <c r="K1808" i="2"/>
  <c r="K1812" i="2"/>
  <c r="K1824" i="2"/>
  <c r="K1887" i="2"/>
  <c r="K1894" i="2"/>
  <c r="K1896" i="2"/>
  <c r="K1921" i="2"/>
  <c r="K1932" i="2"/>
  <c r="K1944" i="2"/>
  <c r="K1962" i="2"/>
  <c r="K1976" i="2"/>
  <c r="K1980" i="2"/>
  <c r="K1984" i="2"/>
  <c r="K1986" i="2"/>
  <c r="K1988" i="2"/>
  <c r="K1992" i="2"/>
  <c r="K157" i="2"/>
  <c r="K158" i="2"/>
  <c r="K163" i="2"/>
  <c r="K177" i="2"/>
  <c r="K178" i="2"/>
  <c r="K194" i="2"/>
  <c r="K391" i="2"/>
  <c r="K406" i="2"/>
  <c r="K576" i="2"/>
  <c r="K588" i="2"/>
  <c r="K596" i="2"/>
  <c r="K637" i="2"/>
  <c r="K652" i="2"/>
  <c r="K662" i="2"/>
  <c r="K689" i="2"/>
  <c r="K696" i="2"/>
  <c r="K704" i="2"/>
  <c r="K888" i="2"/>
  <c r="K889" i="2"/>
  <c r="K909" i="2"/>
  <c r="K917" i="2"/>
  <c r="K985" i="2"/>
  <c r="K1076" i="2"/>
  <c r="K1083" i="2"/>
  <c r="K1089" i="2"/>
  <c r="K1115" i="2"/>
  <c r="K1121" i="2"/>
  <c r="K1133" i="2"/>
  <c r="K1141" i="2"/>
  <c r="K1153" i="2"/>
  <c r="K1160" i="2"/>
  <c r="K1163" i="2"/>
  <c r="K1169" i="2"/>
  <c r="K1170" i="2"/>
  <c r="K1177" i="2"/>
  <c r="K1181" i="2"/>
  <c r="K1227" i="2"/>
  <c r="K1228" i="2"/>
  <c r="K1285" i="2"/>
  <c r="K1331" i="2"/>
  <c r="K1339" i="2"/>
  <c r="K1344" i="2"/>
  <c r="K1363" i="2"/>
  <c r="K1364" i="2"/>
  <c r="K1384" i="2"/>
  <c r="K1409" i="2"/>
  <c r="K1411" i="2"/>
  <c r="K1452" i="2"/>
  <c r="K1506" i="2"/>
  <c r="K1510" i="2"/>
  <c r="K1512" i="2"/>
  <c r="K1520" i="2"/>
  <c r="K1524" i="2"/>
  <c r="K1535" i="2"/>
  <c r="K1536" i="2"/>
  <c r="K1558" i="2"/>
  <c r="K1561" i="2"/>
  <c r="K1571" i="2"/>
  <c r="K1584" i="2"/>
  <c r="K1595" i="2"/>
  <c r="K1598" i="2"/>
  <c r="K1606" i="2"/>
  <c r="K1614" i="2"/>
  <c r="K1622" i="2"/>
  <c r="K1624" i="2"/>
  <c r="K1628" i="2"/>
  <c r="K1637" i="2"/>
  <c r="K1660" i="2"/>
  <c r="K1663" i="2"/>
  <c r="K1665" i="2"/>
  <c r="K1668" i="2"/>
  <c r="K1671" i="2"/>
  <c r="K1675" i="2"/>
  <c r="K1681" i="2"/>
  <c r="K1687" i="2"/>
  <c r="K1688" i="2"/>
  <c r="K1696" i="2"/>
  <c r="K1705" i="2"/>
  <c r="K1720" i="2"/>
  <c r="K1736" i="2"/>
  <c r="K1738" i="2"/>
  <c r="K1742" i="2"/>
  <c r="K1743" i="2"/>
  <c r="K1746" i="2"/>
  <c r="K1748" i="2"/>
  <c r="K1751" i="2"/>
  <c r="K1753" i="2"/>
  <c r="K1755" i="2"/>
  <c r="K1756" i="2"/>
  <c r="K1759" i="2"/>
  <c r="K1767" i="2"/>
  <c r="K1779" i="2"/>
  <c r="K1783" i="2"/>
  <c r="K1810" i="2"/>
  <c r="K1815" i="2"/>
  <c r="K1817" i="2"/>
  <c r="K1826" i="2"/>
  <c r="K1890" i="2"/>
  <c r="K1893" i="2"/>
  <c r="K1919" i="2"/>
  <c r="K1922" i="2"/>
  <c r="K1924" i="2"/>
  <c r="K1936" i="2"/>
  <c r="K1938" i="2"/>
  <c r="K1941" i="2"/>
  <c r="K1942" i="2"/>
  <c r="K1943" i="2"/>
  <c r="K1964" i="2"/>
  <c r="K1972" i="2"/>
  <c r="K1973" i="2"/>
  <c r="K1982" i="2"/>
  <c r="K1990" i="2"/>
  <c r="K1991" i="2"/>
  <c r="K1994" i="2"/>
  <c r="K1996" i="2"/>
  <c r="K243" i="2"/>
  <c r="K263" i="2"/>
  <c r="K517" i="2"/>
  <c r="K638" i="2"/>
  <c r="K683" i="2"/>
  <c r="K686" i="2"/>
  <c r="K885" i="2"/>
  <c r="K949" i="2"/>
  <c r="K1063" i="2"/>
  <c r="K1065" i="2"/>
  <c r="K1091" i="2"/>
  <c r="K1127" i="2"/>
  <c r="K1215" i="2"/>
  <c r="K1237" i="2"/>
  <c r="K1263" i="2"/>
  <c r="K1283" i="2"/>
  <c r="K1297" i="2"/>
  <c r="K1305" i="2"/>
  <c r="K1307" i="2"/>
  <c r="K1353" i="2"/>
  <c r="K1360" i="2"/>
  <c r="K1372" i="2"/>
  <c r="K1407" i="2"/>
  <c r="K1408" i="2"/>
  <c r="K1442" i="2"/>
  <c r="K1443" i="2"/>
  <c r="K1447" i="2"/>
  <c r="K1448" i="2"/>
  <c r="K1454" i="2"/>
  <c r="K1459" i="2"/>
  <c r="K1464" i="2"/>
  <c r="K1515" i="2"/>
  <c r="K1531" i="2"/>
  <c r="K1533" i="2"/>
  <c r="K1540" i="2"/>
  <c r="K1541" i="2"/>
  <c r="K1544" i="2"/>
  <c r="K1547" i="2"/>
  <c r="K1553" i="2"/>
  <c r="K1568" i="2"/>
  <c r="K1574" i="2"/>
  <c r="K1588" i="2"/>
  <c r="K1599" i="2"/>
  <c r="K1607" i="2"/>
  <c r="K1618" i="2"/>
  <c r="K1627" i="2"/>
  <c r="K1641" i="2"/>
  <c r="K1643" i="2"/>
  <c r="K1655" i="2"/>
  <c r="K1676" i="2"/>
  <c r="K1684" i="2"/>
  <c r="K1689" i="2"/>
  <c r="K1706" i="2"/>
  <c r="K1711" i="2"/>
  <c r="K1714" i="2"/>
  <c r="K1724" i="2"/>
  <c r="K1739" i="2"/>
  <c r="K1760" i="2"/>
  <c r="K1789" i="2"/>
  <c r="K1793" i="2"/>
  <c r="K1797" i="2"/>
  <c r="K1819" i="2"/>
  <c r="K1884" i="2"/>
  <c r="K1970" i="2"/>
  <c r="K1998" i="2"/>
  <c r="K2004" i="2"/>
  <c r="K380" i="2"/>
  <c r="K670" i="2"/>
  <c r="K681" i="2"/>
  <c r="K879" i="2"/>
  <c r="K943" i="2"/>
  <c r="K1000" i="2"/>
  <c r="K1009" i="2"/>
  <c r="K1027" i="2"/>
  <c r="K1047" i="2"/>
  <c r="K1070" i="2"/>
  <c r="K1136" i="2"/>
  <c r="K1165" i="2"/>
  <c r="K1259" i="2"/>
  <c r="K1354" i="2"/>
  <c r="K1395" i="2"/>
  <c r="K1414" i="2"/>
  <c r="K1420" i="2"/>
  <c r="K1430" i="2"/>
  <c r="K1468" i="2"/>
  <c r="K1514" i="2"/>
  <c r="K1518" i="2"/>
  <c r="K1537" i="2"/>
  <c r="K1556" i="2"/>
  <c r="K1565" i="2"/>
  <c r="K1567" i="2"/>
  <c r="K1575" i="2"/>
  <c r="K1578" i="2"/>
  <c r="K1587" i="2"/>
  <c r="K1597" i="2"/>
  <c r="K1603" i="2"/>
  <c r="K1623" i="2"/>
  <c r="K1626" i="2"/>
  <c r="K1636" i="2"/>
  <c r="K1662" i="2"/>
  <c r="K1680" i="2"/>
  <c r="K1695" i="2"/>
  <c r="K1699" i="2"/>
  <c r="K1703" i="2"/>
  <c r="K1717" i="2"/>
  <c r="K1721" i="2"/>
  <c r="K1740" i="2"/>
  <c r="K1772" i="2"/>
  <c r="K1775" i="2"/>
  <c r="K1777" i="2"/>
  <c r="K1788" i="2"/>
  <c r="K1791" i="2"/>
  <c r="K1792" i="2"/>
  <c r="K1806" i="2"/>
  <c r="K1818" i="2"/>
  <c r="K1823" i="2"/>
  <c r="K1825" i="2"/>
  <c r="K1886" i="2"/>
  <c r="K1892" i="2"/>
  <c r="K1900" i="2"/>
  <c r="K1902" i="2"/>
  <c r="K1904" i="2"/>
  <c r="K1916" i="2"/>
  <c r="K1920" i="2"/>
  <c r="K1930" i="2"/>
  <c r="K1933" i="2"/>
  <c r="K1940" i="2"/>
  <c r="K1966" i="2"/>
  <c r="K1974" i="2"/>
  <c r="K1989" i="2"/>
  <c r="N711" i="2"/>
  <c r="O711" i="2"/>
  <c r="I115" i="1"/>
  <c r="Q115" i="1"/>
  <c r="I114" i="1"/>
  <c r="I65" i="1"/>
  <c r="I66" i="1"/>
  <c r="K150" i="2"/>
  <c r="Q66" i="1"/>
  <c r="I31" i="1"/>
  <c r="Q32" i="1"/>
  <c r="N712" i="2"/>
  <c r="K712" i="2" s="1"/>
  <c r="O712" i="2"/>
  <c r="I116" i="1"/>
  <c r="Q116" i="1"/>
  <c r="I67" i="1"/>
  <c r="Q67" i="1"/>
  <c r="I32" i="1"/>
  <c r="Q33" i="1"/>
  <c r="O713" i="2"/>
  <c r="K713" i="2"/>
  <c r="N713" i="2"/>
  <c r="I117" i="1"/>
  <c r="Q117" i="1"/>
  <c r="Q68" i="1"/>
  <c r="I68" i="1"/>
  <c r="I33" i="1"/>
  <c r="Q34" i="1"/>
  <c r="O714" i="2"/>
  <c r="K714" i="2" s="1"/>
  <c r="N714" i="2"/>
  <c r="Q118" i="1"/>
  <c r="Q69" i="1"/>
  <c r="I69" i="1"/>
  <c r="I34" i="1"/>
  <c r="I35" i="1"/>
  <c r="Q35" i="1"/>
  <c r="N715" i="2"/>
  <c r="K715" i="2" s="1"/>
  <c r="O715" i="2"/>
  <c r="I119" i="1"/>
  <c r="Q119" i="1"/>
  <c r="I118" i="1"/>
  <c r="I70" i="1"/>
  <c r="Q70" i="1"/>
  <c r="I36" i="1"/>
  <c r="Q36" i="1"/>
  <c r="O716" i="2"/>
  <c r="K716" i="2" s="1"/>
  <c r="N716" i="2"/>
  <c r="I120" i="1"/>
  <c r="Q120" i="1"/>
  <c r="Q71" i="1"/>
  <c r="I37" i="1"/>
  <c r="Q37" i="1"/>
  <c r="N717" i="2"/>
  <c r="O717" i="2"/>
  <c r="Q121" i="1"/>
  <c r="I71" i="1"/>
  <c r="Q72" i="1"/>
  <c r="Q38" i="1"/>
  <c r="O718" i="2"/>
  <c r="N718" i="2"/>
  <c r="K718" i="2" s="1"/>
  <c r="I122" i="1"/>
  <c r="Q122" i="1"/>
  <c r="I121" i="1"/>
  <c r="Q73" i="1"/>
  <c r="I73" i="1"/>
  <c r="I72" i="1"/>
  <c r="Q39" i="1"/>
  <c r="I38" i="1"/>
  <c r="N719" i="2"/>
  <c r="O719" i="2"/>
  <c r="I123" i="1"/>
  <c r="Q123" i="1"/>
  <c r="Q74" i="1"/>
  <c r="Q40" i="1"/>
  <c r="I39" i="1"/>
  <c r="O720" i="2"/>
  <c r="K720" i="2" s="1"/>
  <c r="N720" i="2"/>
  <c r="I124" i="1"/>
  <c r="Q124" i="1"/>
  <c r="Q75" i="1"/>
  <c r="I74" i="1"/>
  <c r="I40" i="1"/>
  <c r="I41" i="1"/>
  <c r="Q41" i="1"/>
  <c r="O721" i="2"/>
  <c r="N721" i="2"/>
  <c r="K721" i="2" s="1"/>
  <c r="Q125" i="1"/>
  <c r="I125" i="1"/>
  <c r="I75" i="1"/>
  <c r="Q42" i="1"/>
  <c r="O722" i="2"/>
  <c r="N722" i="2"/>
  <c r="K722" i="2"/>
  <c r="Q126" i="1"/>
  <c r="I42" i="1"/>
  <c r="Q43" i="1"/>
  <c r="N723" i="2"/>
  <c r="O723" i="2"/>
  <c r="I126" i="1"/>
  <c r="I127" i="1"/>
  <c r="Q127" i="1"/>
  <c r="Q44" i="1"/>
  <c r="I43" i="1"/>
  <c r="O724" i="2"/>
  <c r="N724" i="2"/>
  <c r="I128" i="1"/>
  <c r="Q128" i="1"/>
  <c r="Q45" i="1"/>
  <c r="I44" i="1"/>
  <c r="N725" i="2"/>
  <c r="K725" i="2"/>
  <c r="O725" i="2"/>
  <c r="I129" i="1"/>
  <c r="Q129" i="1"/>
  <c r="I46" i="1"/>
  <c r="Q46" i="1"/>
  <c r="I45" i="1"/>
  <c r="O726" i="2"/>
  <c r="N726" i="2"/>
  <c r="K726" i="2" s="1"/>
  <c r="I130" i="1"/>
  <c r="Q130" i="1"/>
  <c r="I47" i="1"/>
  <c r="Q47" i="1"/>
  <c r="N727" i="2"/>
  <c r="K727" i="2" s="1"/>
  <c r="O727" i="2"/>
  <c r="Q131" i="1"/>
  <c r="I48" i="1"/>
  <c r="Q48" i="1"/>
  <c r="O728" i="2"/>
  <c r="K728" i="2" s="1"/>
  <c r="N728" i="2"/>
  <c r="I131" i="1"/>
  <c r="Q132" i="1"/>
  <c r="I49" i="1"/>
  <c r="Q49" i="1"/>
  <c r="K155" i="2"/>
  <c r="O729" i="2"/>
  <c r="K729" i="2" s="1"/>
  <c r="N729" i="2"/>
  <c r="Q133" i="1"/>
  <c r="I132" i="1"/>
  <c r="I50" i="1"/>
  <c r="Q50" i="1"/>
  <c r="N730" i="2"/>
  <c r="O730" i="2"/>
  <c r="I133" i="1"/>
  <c r="I134" i="1"/>
  <c r="Q134" i="1"/>
  <c r="I53" i="1"/>
  <c r="Q51" i="1"/>
  <c r="N731" i="2"/>
  <c r="K731" i="2" s="1"/>
  <c r="O731" i="2"/>
  <c r="Q135" i="1"/>
  <c r="I51" i="1"/>
  <c r="N732" i="2"/>
  <c r="K732" i="2"/>
  <c r="O732" i="2"/>
  <c r="Q136" i="1"/>
  <c r="I135" i="1"/>
  <c r="O733" i="2"/>
  <c r="N733" i="2"/>
  <c r="I136" i="1"/>
  <c r="Q137" i="1"/>
  <c r="N734" i="2"/>
  <c r="K734" i="2" s="1"/>
  <c r="O734" i="2"/>
  <c r="Q138" i="1"/>
  <c r="I137" i="1"/>
  <c r="N735" i="2"/>
  <c r="K735" i="2"/>
  <c r="O735" i="2"/>
  <c r="I138" i="1"/>
  <c r="Q139" i="1"/>
  <c r="N736" i="2"/>
  <c r="O736" i="2"/>
  <c r="I139" i="1"/>
  <c r="I140" i="1"/>
  <c r="Q140" i="1"/>
  <c r="O737" i="2"/>
  <c r="N737" i="2"/>
  <c r="K737" i="2" s="1"/>
  <c r="Q141" i="1"/>
  <c r="I141" i="1"/>
  <c r="O738" i="2"/>
  <c r="K738" i="2" s="1"/>
  <c r="N738" i="2"/>
  <c r="Q142" i="1"/>
  <c r="N739" i="2"/>
  <c r="O739" i="2"/>
  <c r="I143" i="1"/>
  <c r="Q143" i="1"/>
  <c r="M1991" i="2"/>
  <c r="M1975" i="2"/>
  <c r="M1959" i="2"/>
  <c r="M1943" i="2"/>
  <c r="M1927" i="2"/>
  <c r="L1911" i="2"/>
  <c r="M1877" i="2"/>
  <c r="L1867" i="2"/>
  <c r="L1855" i="2"/>
  <c r="L1843" i="2"/>
  <c r="M1833" i="2"/>
  <c r="M1817" i="2"/>
  <c r="M1801" i="2"/>
  <c r="M1785" i="2"/>
  <c r="M1769" i="2"/>
  <c r="M1996" i="2"/>
  <c r="M1980" i="2"/>
  <c r="M1964" i="2"/>
  <c r="M1948" i="2"/>
  <c r="M1932" i="2"/>
  <c r="L1916" i="2"/>
  <c r="L1884" i="2"/>
  <c r="M1869" i="2"/>
  <c r="M1857" i="2"/>
  <c r="M1847" i="2"/>
  <c r="M1837" i="2"/>
  <c r="M1822" i="2"/>
  <c r="M1806" i="2"/>
  <c r="M1790" i="2"/>
  <c r="M1774" i="2"/>
  <c r="M2002" i="2"/>
  <c r="M1970" i="2"/>
  <c r="M1938" i="2"/>
  <c r="L1898" i="2"/>
  <c r="M1862" i="2"/>
  <c r="M1840" i="2"/>
  <c r="M1812" i="2"/>
  <c r="M1780" i="2"/>
  <c r="L1755" i="2"/>
  <c r="L1723" i="2"/>
  <c r="L1683" i="2"/>
  <c r="M1659" i="2"/>
  <c r="M1643" i="2"/>
  <c r="M1627" i="2"/>
  <c r="M1611" i="2"/>
  <c r="M1595" i="2"/>
  <c r="M1579" i="2"/>
  <c r="M1563" i="2"/>
  <c r="L1539" i="2"/>
  <c r="M1985" i="2"/>
  <c r="M1953" i="2"/>
  <c r="M1921" i="2"/>
  <c r="L1872" i="2"/>
  <c r="L1852" i="2"/>
  <c r="M1827" i="2"/>
  <c r="M1795" i="2"/>
  <c r="M1763" i="2"/>
  <c r="L1738" i="2"/>
  <c r="L1698" i="2"/>
  <c r="M1666" i="2"/>
  <c r="M1650" i="2"/>
  <c r="M1634" i="2"/>
  <c r="M1618" i="2"/>
  <c r="M1602" i="2"/>
  <c r="M1586" i="2"/>
  <c r="M1570" i="2"/>
  <c r="L1554" i="2"/>
  <c r="M1974" i="2"/>
  <c r="L1910" i="2"/>
  <c r="M1842" i="2"/>
  <c r="M1784" i="2"/>
  <c r="L1725" i="2"/>
  <c r="M1661" i="2"/>
  <c r="M1629" i="2"/>
  <c r="M1597" i="2"/>
  <c r="M1565" i="2"/>
  <c r="L1522" i="2"/>
  <c r="M1497" i="2"/>
  <c r="M1487" i="2"/>
  <c r="M1477" i="2"/>
  <c r="M1462" i="2"/>
  <c r="M1446" i="2"/>
  <c r="M1430" i="2"/>
  <c r="M1414" i="2"/>
  <c r="M1398" i="2"/>
  <c r="L1366" i="2"/>
  <c r="L1334" i="2"/>
  <c r="M1320" i="2"/>
  <c r="M1308" i="2"/>
  <c r="M1292" i="2"/>
  <c r="L1276" i="2"/>
  <c r="L1244" i="2"/>
  <c r="L1212" i="2"/>
  <c r="M1190" i="2"/>
  <c r="M1174" i="2"/>
  <c r="M1158" i="2"/>
  <c r="M1142" i="2"/>
  <c r="M1126" i="2"/>
  <c r="M1110" i="2"/>
  <c r="M1094" i="2"/>
  <c r="M1078" i="2"/>
  <c r="M1062" i="2"/>
  <c r="M1046" i="2"/>
  <c r="L1030" i="2"/>
  <c r="L990" i="2"/>
  <c r="L958" i="2"/>
  <c r="L918" i="2"/>
  <c r="L886" i="2"/>
  <c r="M2005" i="2"/>
  <c r="M1941" i="2"/>
  <c r="M1865" i="2"/>
  <c r="M1815" i="2"/>
  <c r="L1756" i="2"/>
  <c r="L1692" i="2"/>
  <c r="M1644" i="2"/>
  <c r="M1612" i="2"/>
  <c r="M1580" i="2"/>
  <c r="L1540" i="2"/>
  <c r="M1503" i="2"/>
  <c r="L1493" i="2"/>
  <c r="L1481" i="2"/>
  <c r="M1469" i="2"/>
  <c r="M1453" i="2"/>
  <c r="M1437" i="2"/>
  <c r="M1421" i="2"/>
  <c r="M1405" i="2"/>
  <c r="L1381" i="2"/>
  <c r="L1349" i="2"/>
  <c r="M1324" i="2"/>
  <c r="M1315" i="2"/>
  <c r="M1299" i="2"/>
  <c r="M1283" i="2"/>
  <c r="L1259" i="2"/>
  <c r="L1227" i="2"/>
  <c r="L1197" i="2"/>
  <c r="M1181" i="2"/>
  <c r="M1165" i="2"/>
  <c r="M1149" i="2"/>
  <c r="M1133" i="2"/>
  <c r="M1117" i="2"/>
  <c r="M1101" i="2"/>
  <c r="M1085" i="2"/>
  <c r="M1069" i="2"/>
  <c r="M1053" i="2"/>
  <c r="M1037" i="2"/>
  <c r="L1005" i="2"/>
  <c r="L973" i="2"/>
  <c r="L933" i="2"/>
  <c r="L901" i="2"/>
  <c r="L1885" i="2"/>
  <c r="M1775" i="2"/>
  <c r="M1656" i="2"/>
  <c r="M1592" i="2"/>
  <c r="L1511" i="2"/>
  <c r="M1484" i="2"/>
  <c r="M1459" i="2"/>
  <c r="M1427" i="2"/>
  <c r="L1395" i="2"/>
  <c r="M1330" i="2"/>
  <c r="M1305" i="2"/>
  <c r="L1273" i="2"/>
  <c r="L1201" i="2"/>
  <c r="M1171" i="2"/>
  <c r="M1139" i="2"/>
  <c r="M1107" i="2"/>
  <c r="M1075" i="2"/>
  <c r="M1934" i="2"/>
  <c r="M1808" i="2"/>
  <c r="L1681" i="2"/>
  <c r="M1609" i="2"/>
  <c r="L1537" i="2"/>
  <c r="M1492" i="2"/>
  <c r="M1468" i="2"/>
  <c r="M1436" i="2"/>
  <c r="M1404" i="2"/>
  <c r="L1348" i="2"/>
  <c r="M1314" i="2"/>
  <c r="M1282" i="2"/>
  <c r="L1218" i="2"/>
  <c r="M1180" i="2"/>
  <c r="M1148" i="2"/>
  <c r="M1116" i="2"/>
  <c r="M1084" i="2"/>
  <c r="M1052" i="2"/>
  <c r="L1004" i="2"/>
  <c r="L932" i="2"/>
  <c r="M1849" i="2"/>
  <c r="M1633" i="2"/>
  <c r="M1498" i="2"/>
  <c r="M1448" i="2"/>
  <c r="L1376" i="2"/>
  <c r="M1294" i="2"/>
  <c r="M1192" i="2"/>
  <c r="M1128" i="2"/>
  <c r="M1064" i="2"/>
  <c r="L1015" i="2"/>
  <c r="L915" i="2"/>
  <c r="L738" i="2"/>
  <c r="L698" i="2"/>
  <c r="L666" i="2"/>
  <c r="L626" i="2"/>
  <c r="L594" i="2"/>
  <c r="L562" i="2"/>
  <c r="L522" i="2"/>
  <c r="L490" i="2"/>
  <c r="M459" i="2"/>
  <c r="M447" i="2"/>
  <c r="M435" i="2"/>
  <c r="M426" i="2"/>
  <c r="M410" i="2"/>
  <c r="M394" i="2"/>
  <c r="M378" i="2"/>
  <c r="M362" i="2"/>
  <c r="M346" i="2"/>
  <c r="M330" i="2"/>
  <c r="M314" i="2"/>
  <c r="M298" i="2"/>
  <c r="M282" i="2"/>
  <c r="M266" i="2"/>
  <c r="M250" i="2"/>
  <c r="L226" i="2"/>
  <c r="L186" i="2"/>
  <c r="L142" i="2"/>
  <c r="L119" i="2"/>
  <c r="M94" i="2"/>
  <c r="M1949" i="2"/>
  <c r="L1696" i="2"/>
  <c r="L1552" i="2"/>
  <c r="M1471" i="2"/>
  <c r="M1407" i="2"/>
  <c r="L1317" i="2"/>
  <c r="L1229" i="2"/>
  <c r="M1151" i="2"/>
  <c r="M1087" i="2"/>
  <c r="L1035" i="2"/>
  <c r="L944" i="2"/>
  <c r="L711" i="2"/>
  <c r="L679" i="2"/>
  <c r="L639" i="2"/>
  <c r="L607" i="2"/>
  <c r="L575" i="2"/>
  <c r="L535" i="2"/>
  <c r="L503" i="2"/>
  <c r="L463" i="2"/>
  <c r="L450" i="2"/>
  <c r="M440" i="2"/>
  <c r="L430" i="2"/>
  <c r="M415" i="2"/>
  <c r="M399" i="2"/>
  <c r="M383" i="2"/>
  <c r="M367" i="2"/>
  <c r="M351" i="2"/>
  <c r="M335" i="2"/>
  <c r="M319" i="2"/>
  <c r="M303" i="2"/>
  <c r="M287" i="2"/>
  <c r="M271" i="2"/>
  <c r="M255" i="2"/>
  <c r="L239" i="2"/>
  <c r="L199" i="2"/>
  <c r="L167" i="2"/>
  <c r="M131" i="2"/>
  <c r="L111" i="2"/>
  <c r="L83" i="2"/>
  <c r="M1600" i="2"/>
  <c r="M1431" i="2"/>
  <c r="M1277" i="2"/>
  <c r="M1111" i="2"/>
  <c r="L976" i="2"/>
  <c r="L693" i="2"/>
  <c r="L621" i="2"/>
  <c r="L549" i="2"/>
  <c r="L477" i="2"/>
  <c r="L445" i="2"/>
  <c r="M421" i="2"/>
  <c r="M389" i="2"/>
  <c r="M357" i="2"/>
  <c r="M325" i="2"/>
  <c r="M293" i="2"/>
  <c r="M261" i="2"/>
  <c r="L213" i="2"/>
  <c r="L145" i="2"/>
  <c r="L101" i="2"/>
  <c r="L65" i="2"/>
  <c r="M35" i="2"/>
  <c r="M1870" i="2"/>
  <c r="L1392" i="2"/>
  <c r="M1048" i="2"/>
  <c r="L652" i="2"/>
  <c r="L508" i="2"/>
  <c r="M437" i="2"/>
  <c r="M2003" i="2"/>
  <c r="M1987" i="2"/>
  <c r="M1971" i="2"/>
  <c r="M1955" i="2"/>
  <c r="M1939" i="2"/>
  <c r="M1923" i="2"/>
  <c r="L1899" i="2"/>
  <c r="M1873" i="2"/>
  <c r="M1863" i="2"/>
  <c r="L1853" i="2"/>
  <c r="L1841" i="2"/>
  <c r="M1829" i="2"/>
  <c r="M1813" i="2"/>
  <c r="M1797" i="2"/>
  <c r="M1781" i="2"/>
  <c r="M1765" i="2"/>
  <c r="M1992" i="2"/>
  <c r="M1976" i="2"/>
  <c r="M1960" i="2"/>
  <c r="M1944" i="2"/>
  <c r="M1928" i="2"/>
  <c r="L1912" i="2"/>
  <c r="M1878" i="2"/>
  <c r="M1867" i="2"/>
  <c r="M1855" i="2"/>
  <c r="M1843" i="2"/>
  <c r="M1834" i="2"/>
  <c r="M1818" i="2"/>
  <c r="M1802" i="2"/>
  <c r="M1786" i="2"/>
  <c r="M1770" i="2"/>
  <c r="M1994" i="2"/>
  <c r="M1962" i="2"/>
  <c r="M1930" i="2"/>
  <c r="L1882" i="2"/>
  <c r="M1856" i="2"/>
  <c r="M1836" i="2"/>
  <c r="M1804" i="2"/>
  <c r="M1772" i="2"/>
  <c r="L1751" i="2"/>
  <c r="L1711" i="2"/>
  <c r="L1679" i="2"/>
  <c r="M1655" i="2"/>
  <c r="M1639" i="2"/>
  <c r="M1623" i="2"/>
  <c r="M1607" i="2"/>
  <c r="M1591" i="2"/>
  <c r="M1575" i="2"/>
  <c r="M1559" i="2"/>
  <c r="L1535" i="2"/>
  <c r="M1977" i="2"/>
  <c r="M1945" i="2"/>
  <c r="L1913" i="2"/>
  <c r="L1868" i="2"/>
  <c r="M1844" i="2"/>
  <c r="M1819" i="2"/>
  <c r="M1787" i="2"/>
  <c r="M1758" i="2"/>
  <c r="L1726" i="2"/>
  <c r="L1694" i="2"/>
  <c r="M1662" i="2"/>
  <c r="M1646" i="2"/>
  <c r="M1630" i="2"/>
  <c r="M1614" i="2"/>
  <c r="M1598" i="2"/>
  <c r="M1582" i="2"/>
  <c r="M1566" i="2"/>
  <c r="L1550" i="2"/>
  <c r="M1958" i="2"/>
  <c r="M1876" i="2"/>
  <c r="M1832" i="2"/>
  <c r="M1768" i="2"/>
  <c r="L1709" i="2"/>
  <c r="M1653" i="2"/>
  <c r="M1621" i="2"/>
  <c r="M1589" i="2"/>
  <c r="M1557" i="2"/>
  <c r="L1510" i="2"/>
  <c r="M1495" i="2"/>
  <c r="M1483" i="2"/>
  <c r="M1474" i="2"/>
  <c r="M1458" i="2"/>
  <c r="M1442" i="2"/>
  <c r="M1426" i="2"/>
  <c r="M1410" i="2"/>
  <c r="L1394" i="2"/>
  <c r="L1362" i="2"/>
  <c r="M1329" i="2"/>
  <c r="M1318" i="2"/>
  <c r="M1304" i="2"/>
  <c r="M1288" i="2"/>
  <c r="L1272" i="2"/>
  <c r="L1232" i="2"/>
  <c r="L1200" i="2"/>
  <c r="M1186" i="2"/>
  <c r="M1170" i="2"/>
  <c r="M1154" i="2"/>
  <c r="M1138" i="2"/>
  <c r="M1122" i="2"/>
  <c r="M1106" i="2"/>
  <c r="M1090" i="2"/>
  <c r="M1074" i="2"/>
  <c r="M1058" i="2"/>
  <c r="M1042" i="2"/>
  <c r="L1018" i="2"/>
  <c r="L978" i="2"/>
  <c r="L946" i="2"/>
  <c r="L914" i="2"/>
  <c r="L874" i="2"/>
  <c r="M1989" i="2"/>
  <c r="M1925" i="2"/>
  <c r="L1854" i="2"/>
  <c r="M1799" i="2"/>
  <c r="L1740" i="2"/>
  <c r="M1668" i="2"/>
  <c r="M1636" i="2"/>
  <c r="M1604" i="2"/>
  <c r="M1572" i="2"/>
  <c r="L1525" i="2"/>
  <c r="M1499" i="2"/>
  <c r="M1490" i="2"/>
  <c r="L1479" i="2"/>
  <c r="M1465" i="2"/>
  <c r="M1449" i="2"/>
  <c r="M1433" i="2"/>
  <c r="M1417" i="2"/>
  <c r="M1401" i="2"/>
  <c r="L1377" i="2"/>
  <c r="L1337" i="2"/>
  <c r="L1322" i="2"/>
  <c r="M1311" i="2"/>
  <c r="M1295" i="2"/>
  <c r="M1279" i="2"/>
  <c r="L1255" i="2"/>
  <c r="L1215" i="2"/>
  <c r="M1193" i="2"/>
  <c r="M1177" i="2"/>
  <c r="M1161" i="2"/>
  <c r="M1145" i="2"/>
  <c r="M1129" i="2"/>
  <c r="M1113" i="2"/>
  <c r="M1097" i="2"/>
  <c r="M1081" i="2"/>
  <c r="M1065" i="2"/>
  <c r="M1049" i="2"/>
  <c r="L1033" i="2"/>
  <c r="L1001" i="2"/>
  <c r="L961" i="2"/>
  <c r="L929" i="2"/>
  <c r="L889" i="2"/>
  <c r="M1997" i="2"/>
  <c r="L1858" i="2"/>
  <c r="L1752" i="2"/>
  <c r="M1640" i="2"/>
  <c r="M1576" i="2"/>
  <c r="M1501" i="2"/>
  <c r="L1480" i="2"/>
  <c r="M1451" i="2"/>
  <c r="M1419" i="2"/>
  <c r="L1379" i="2"/>
  <c r="L1323" i="2"/>
  <c r="M1297" i="2"/>
  <c r="L1257" i="2"/>
  <c r="M1195" i="2"/>
  <c r="M1163" i="2"/>
  <c r="M1131" i="2"/>
  <c r="M1099" i="2"/>
  <c r="M1067" i="2"/>
  <c r="L1886" i="2"/>
  <c r="M1776" i="2"/>
  <c r="M1657" i="2"/>
  <c r="M1593" i="2"/>
  <c r="L1512" i="2"/>
  <c r="M1485" i="2"/>
  <c r="M1460" i="2"/>
  <c r="M1428" i="2"/>
  <c r="L1396" i="2"/>
  <c r="L1332" i="2"/>
  <c r="M1306" i="2"/>
  <c r="L1274" i="2"/>
  <c r="L1202" i="2"/>
  <c r="M1172" i="2"/>
  <c r="M1140" i="2"/>
  <c r="M1108" i="2"/>
  <c r="M1076" i="2"/>
  <c r="M1044" i="2"/>
  <c r="L988" i="2"/>
  <c r="L916" i="2"/>
  <c r="M1792" i="2"/>
  <c r="M1601" i="2"/>
  <c r="M1489" i="2"/>
  <c r="M1432" i="2"/>
  <c r="L1336" i="2"/>
  <c r="M1278" i="2"/>
  <c r="M1176" i="2"/>
  <c r="M1112" i="2"/>
  <c r="M1055" i="2"/>
  <c r="L987" i="2"/>
  <c r="L888" i="2"/>
  <c r="L726" i="2"/>
  <c r="L694" i="2"/>
  <c r="L654" i="2"/>
  <c r="L622" i="2"/>
  <c r="L590" i="2"/>
  <c r="L550" i="2"/>
  <c r="L518" i="2"/>
  <c r="L478" i="2"/>
  <c r="M456" i="2"/>
  <c r="M445" i="2"/>
  <c r="M433" i="2"/>
  <c r="M422" i="2"/>
  <c r="M406" i="2"/>
  <c r="M390" i="2"/>
  <c r="M374" i="2"/>
  <c r="M358" i="2"/>
  <c r="M342" i="2"/>
  <c r="M326" i="2"/>
  <c r="M310" i="2"/>
  <c r="M294" i="2"/>
  <c r="M278" i="2"/>
  <c r="M262" i="2"/>
  <c r="M246" i="2"/>
  <c r="L214" i="2"/>
  <c r="L182" i="2"/>
  <c r="L136" i="2"/>
  <c r="L115" i="2"/>
  <c r="L89" i="2"/>
  <c r="L1870" i="2"/>
  <c r="M1648" i="2"/>
  <c r="L1507" i="2"/>
  <c r="M1455" i="2"/>
  <c r="L1391" i="2"/>
  <c r="M1301" i="2"/>
  <c r="L1198" i="2"/>
  <c r="M1135" i="2"/>
  <c r="M1071" i="2"/>
  <c r="L1016" i="2"/>
  <c r="L927" i="2"/>
  <c r="L739" i="2"/>
  <c r="L699" i="2"/>
  <c r="L667" i="2"/>
  <c r="L635" i="2"/>
  <c r="L595" i="2"/>
  <c r="L563" i="2"/>
  <c r="L523" i="2"/>
  <c r="L491" i="2"/>
  <c r="L460" i="2"/>
  <c r="L448" i="2"/>
  <c r="M436" i="2"/>
  <c r="M427" i="2"/>
  <c r="M411" i="2"/>
  <c r="M395" i="2"/>
  <c r="M379" i="2"/>
  <c r="M363" i="2"/>
  <c r="M347" i="2"/>
  <c r="M331" i="2"/>
  <c r="M315" i="2"/>
  <c r="M299" i="2"/>
  <c r="M283" i="2"/>
  <c r="M267" i="2"/>
  <c r="M251" i="2"/>
  <c r="L227" i="2"/>
  <c r="L195" i="2"/>
  <c r="M147" i="2"/>
  <c r="L127" i="2"/>
  <c r="M105" i="2"/>
  <c r="M1917" i="2"/>
  <c r="L1523" i="2"/>
  <c r="M1399" i="2"/>
  <c r="L1213" i="2"/>
  <c r="M1079" i="2"/>
  <c r="L931" i="2"/>
  <c r="L669" i="2"/>
  <c r="L605" i="2"/>
  <c r="L533" i="2"/>
  <c r="L461" i="2"/>
  <c r="M438" i="2"/>
  <c r="M413" i="2"/>
  <c r="M381" i="2"/>
  <c r="M349" i="2"/>
  <c r="M317" i="2"/>
  <c r="M285" i="2"/>
  <c r="M253" i="2"/>
  <c r="L197" i="2"/>
  <c r="L132" i="2"/>
  <c r="L86" i="2"/>
  <c r="L60" i="2"/>
  <c r="L29" i="2"/>
  <c r="M1585" i="2"/>
  <c r="L1270" i="2"/>
  <c r="L975" i="2"/>
  <c r="L620" i="2"/>
  <c r="L476" i="2"/>
  <c r="M428" i="2"/>
  <c r="M356" i="2"/>
  <c r="M292" i="2"/>
  <c r="L212" i="2"/>
  <c r="L81" i="2"/>
  <c r="L27" i="2"/>
  <c r="M1568" i="2"/>
  <c r="L1245" i="2"/>
  <c r="M1824" i="2"/>
  <c r="M1494" i="2"/>
  <c r="L1352" i="2"/>
  <c r="M1184" i="2"/>
  <c r="M1059" i="2"/>
  <c r="L903" i="2"/>
  <c r="L728" i="2"/>
  <c r="L664" i="2"/>
  <c r="L592" i="2"/>
  <c r="L520" i="2"/>
  <c r="M458" i="2"/>
  <c r="M434" i="2"/>
  <c r="M408" i="2"/>
  <c r="M376" i="2"/>
  <c r="M344" i="2"/>
  <c r="M312" i="2"/>
  <c r="M280" i="2"/>
  <c r="M248" i="2"/>
  <c r="L184" i="2"/>
  <c r="M125" i="2"/>
  <c r="M76" i="2"/>
  <c r="L56" i="2"/>
  <c r="M25" i="2"/>
  <c r="L1508" i="2"/>
  <c r="M1198" i="2"/>
  <c r="L928" i="2"/>
  <c r="L740" i="2"/>
  <c r="L596" i="2"/>
  <c r="M1999" i="2"/>
  <c r="M1967" i="2"/>
  <c r="M1935" i="2"/>
  <c r="L1895" i="2"/>
  <c r="M1859" i="2"/>
  <c r="L1839" i="2"/>
  <c r="M1809" i="2"/>
  <c r="M1777" i="2"/>
  <c r="M1988" i="2"/>
  <c r="M1956" i="2"/>
  <c r="M1924" i="2"/>
  <c r="M1874" i="2"/>
  <c r="M1853" i="2"/>
  <c r="M1830" i="2"/>
  <c r="M1798" i="2"/>
  <c r="M1766" i="2"/>
  <c r="M1954" i="2"/>
  <c r="M1872" i="2"/>
  <c r="M1828" i="2"/>
  <c r="M1764" i="2"/>
  <c r="L1707" i="2"/>
  <c r="M1651" i="2"/>
  <c r="M1619" i="2"/>
  <c r="M1587" i="2"/>
  <c r="L1555" i="2"/>
  <c r="M1969" i="2"/>
  <c r="L1897" i="2"/>
  <c r="L1840" i="2"/>
  <c r="M1779" i="2"/>
  <c r="L1722" i="2"/>
  <c r="M1658" i="2"/>
  <c r="M1626" i="2"/>
  <c r="M1594" i="2"/>
  <c r="M1562" i="2"/>
  <c r="M1942" i="2"/>
  <c r="M1816" i="2"/>
  <c r="L1693" i="2"/>
  <c r="M1613" i="2"/>
  <c r="L1541" i="2"/>
  <c r="M1493" i="2"/>
  <c r="M1470" i="2"/>
  <c r="M1438" i="2"/>
  <c r="M1406" i="2"/>
  <c r="L1350" i="2"/>
  <c r="M1316" i="2"/>
  <c r="M1284" i="2"/>
  <c r="L1228" i="2"/>
  <c r="M1182" i="2"/>
  <c r="M1150" i="2"/>
  <c r="M1118" i="2"/>
  <c r="M1086" i="2"/>
  <c r="M1054" i="2"/>
  <c r="L1006" i="2"/>
  <c r="L942" i="2"/>
  <c r="L1901" i="2"/>
  <c r="M1783" i="2"/>
  <c r="M1660" i="2"/>
  <c r="M1596" i="2"/>
  <c r="L1521" i="2"/>
  <c r="M1486" i="2"/>
  <c r="M1461" i="2"/>
  <c r="M1429" i="2"/>
  <c r="M1397" i="2"/>
  <c r="L1333" i="2"/>
  <c r="M1307" i="2"/>
  <c r="L1275" i="2"/>
  <c r="L1203" i="2"/>
  <c r="M1173" i="2"/>
  <c r="M1141" i="2"/>
  <c r="M1109" i="2"/>
  <c r="M1077" i="2"/>
  <c r="M1045" i="2"/>
  <c r="L989" i="2"/>
  <c r="L917" i="2"/>
  <c r="M1965" i="2"/>
  <c r="L1712" i="2"/>
  <c r="M1560" i="2"/>
  <c r="M1475" i="2"/>
  <c r="M1411" i="2"/>
  <c r="L1319" i="2"/>
  <c r="L1241" i="2"/>
  <c r="M1155" i="2"/>
  <c r="M1091" i="2"/>
  <c r="M1858" i="2"/>
  <c r="M1641" i="2"/>
  <c r="M1502" i="2"/>
  <c r="M1452" i="2"/>
  <c r="L1380" i="2"/>
  <c r="M1298" i="2"/>
  <c r="M1196" i="2"/>
  <c r="M1132" i="2"/>
  <c r="M1068" i="2"/>
  <c r="L972" i="2"/>
  <c r="M1982" i="2"/>
  <c r="M1569" i="2"/>
  <c r="M1416" i="2"/>
  <c r="L1246" i="2"/>
  <c r="M1096" i="2"/>
  <c r="L960" i="2"/>
  <c r="L682" i="2"/>
  <c r="L610" i="2"/>
  <c r="L538" i="2"/>
  <c r="L474" i="2"/>
  <c r="M443" i="2"/>
  <c r="M418" i="2"/>
  <c r="M386" i="2"/>
  <c r="M354" i="2"/>
  <c r="M322" i="2"/>
  <c r="M290" i="2"/>
  <c r="M258" i="2"/>
  <c r="L210" i="2"/>
  <c r="L130" i="2"/>
  <c r="M82" i="2"/>
  <c r="M1616" i="2"/>
  <c r="M1439" i="2"/>
  <c r="M1285" i="2"/>
  <c r="M1119" i="2"/>
  <c r="L991" i="2"/>
  <c r="L695" i="2"/>
  <c r="L623" i="2"/>
  <c r="L551" i="2"/>
  <c r="L487" i="2"/>
  <c r="L446" i="2"/>
  <c r="M423" i="2"/>
  <c r="M391" i="2"/>
  <c r="M359" i="2"/>
  <c r="M327" i="2"/>
  <c r="M295" i="2"/>
  <c r="M263" i="2"/>
  <c r="L223" i="2"/>
  <c r="L144" i="2"/>
  <c r="L100" i="2"/>
  <c r="M1488" i="2"/>
  <c r="M1175" i="2"/>
  <c r="L887" i="2"/>
  <c r="L725" i="2"/>
  <c r="L581" i="2"/>
  <c r="M455" i="2"/>
  <c r="M405" i="2"/>
  <c r="M341" i="2"/>
  <c r="M277" i="2"/>
  <c r="L181" i="2"/>
  <c r="M75" i="2"/>
  <c r="M24" i="2"/>
  <c r="M1168" i="2"/>
  <c r="L724" i="2"/>
  <c r="M454" i="2"/>
  <c r="M380" i="2"/>
  <c r="M276" i="2"/>
  <c r="M129" i="2"/>
  <c r="L41" i="2"/>
  <c r="L1478" i="2"/>
  <c r="M1095" i="2"/>
  <c r="L1553" i="2"/>
  <c r="M1317" i="2"/>
  <c r="M1120" i="2"/>
  <c r="L947" i="2"/>
  <c r="L696" i="2"/>
  <c r="L608" i="2"/>
  <c r="L504" i="2"/>
  <c r="M446" i="2"/>
  <c r="M416" i="2"/>
  <c r="M368" i="2"/>
  <c r="M328" i="2"/>
  <c r="M288" i="2"/>
  <c r="L240" i="2"/>
  <c r="L146" i="2"/>
  <c r="L88" i="2"/>
  <c r="L45" i="2"/>
  <c r="M1761" i="2"/>
  <c r="M1302" i="2"/>
  <c r="L668" i="2"/>
  <c r="L492" i="2"/>
  <c r="M420" i="2"/>
  <c r="M364" i="2"/>
  <c r="M300" i="2"/>
  <c r="L228" i="2"/>
  <c r="M93" i="2"/>
  <c r="L34" i="2"/>
  <c r="L1498" i="2"/>
  <c r="M1191" i="2"/>
  <c r="L473" i="2"/>
  <c r="M353" i="2"/>
  <c r="L209" i="2"/>
  <c r="L12" i="2"/>
  <c r="L737" i="2"/>
  <c r="L459" i="2"/>
  <c r="M345" i="2"/>
  <c r="L185" i="2"/>
  <c r="L33" i="2"/>
  <c r="L697" i="2"/>
  <c r="L447" i="2"/>
  <c r="M329" i="2"/>
  <c r="L117" i="2"/>
  <c r="M1040" i="2"/>
  <c r="L649" i="2"/>
  <c r="L431" i="2"/>
  <c r="M305" i="2"/>
  <c r="L128" i="2"/>
  <c r="L1999" i="2"/>
  <c r="L1991" i="2"/>
  <c r="L1987" i="2"/>
  <c r="L1979" i="2"/>
  <c r="L1971" i="2"/>
  <c r="L1963" i="2"/>
  <c r="L1955" i="2"/>
  <c r="L1947" i="2"/>
  <c r="L1939" i="2"/>
  <c r="L1931" i="2"/>
  <c r="L1923" i="2"/>
  <c r="L1909" i="2"/>
  <c r="L1893" i="2"/>
  <c r="L1879" i="2"/>
  <c r="M1913" i="2"/>
  <c r="M1905" i="2"/>
  <c r="M1897" i="2"/>
  <c r="M1889" i="2"/>
  <c r="L1988" i="2"/>
  <c r="L1956" i="2"/>
  <c r="L1924" i="2"/>
  <c r="M1894" i="2"/>
  <c r="L1990" i="2"/>
  <c r="L1958" i="2"/>
  <c r="L1926" i="2"/>
  <c r="L1902" i="2"/>
  <c r="M1883" i="2"/>
  <c r="L1875" i="2"/>
  <c r="L1861" i="2"/>
  <c r="L1847" i="2"/>
  <c r="L1831" i="2"/>
  <c r="L1823" i="2"/>
  <c r="L1815" i="2"/>
  <c r="L1807" i="2"/>
  <c r="L1799" i="2"/>
  <c r="L1791" i="2"/>
  <c r="L1783" i="2"/>
  <c r="L1775" i="2"/>
  <c r="L1767" i="2"/>
  <c r="L1944" i="2"/>
  <c r="M1892" i="2"/>
  <c r="L1846" i="2"/>
  <c r="L1806" i="2"/>
  <c r="L1774" i="2"/>
  <c r="L1760" i="2"/>
  <c r="L1744" i="2"/>
  <c r="L1730" i="2"/>
  <c r="L1716" i="2"/>
  <c r="L1702" i="2"/>
  <c r="L1686" i="2"/>
  <c r="L1672" i="2"/>
  <c r="L1664" i="2"/>
  <c r="L1656" i="2"/>
  <c r="L1648" i="2"/>
  <c r="L1640" i="2"/>
  <c r="L1632" i="2"/>
  <c r="L1624" i="2"/>
  <c r="L1616" i="2"/>
  <c r="L1608" i="2"/>
  <c r="L1600" i="2"/>
  <c r="L1592" i="2"/>
  <c r="L1584" i="2"/>
  <c r="L1576" i="2"/>
  <c r="L1568" i="2"/>
  <c r="L1560" i="2"/>
  <c r="L1544" i="2"/>
  <c r="L1530" i="2"/>
  <c r="L1516" i="2"/>
  <c r="L1502" i="2"/>
  <c r="L1486" i="2"/>
  <c r="L1472" i="2"/>
  <c r="L1464" i="2"/>
  <c r="L1456" i="2"/>
  <c r="L1448" i="2"/>
  <c r="L1440" i="2"/>
  <c r="L1432" i="2"/>
  <c r="L1424" i="2"/>
  <c r="L1416" i="2"/>
  <c r="L1408" i="2"/>
  <c r="L1954" i="2"/>
  <c r="M1898" i="2"/>
  <c r="L1836" i="2"/>
  <c r="L1804" i="2"/>
  <c r="L1772" i="2"/>
  <c r="M1750" i="2"/>
  <c r="M1742" i="2"/>
  <c r="M1734" i="2"/>
  <c r="M1726" i="2"/>
  <c r="M1718" i="2"/>
  <c r="M1710" i="2"/>
  <c r="M1702" i="2"/>
  <c r="M1694" i="2"/>
  <c r="M1686" i="2"/>
  <c r="M1678" i="2"/>
  <c r="M1670" i="2"/>
  <c r="M1550" i="2"/>
  <c r="M1542" i="2"/>
  <c r="M1534" i="2"/>
  <c r="M1526" i="2"/>
  <c r="M1518" i="2"/>
  <c r="M1510" i="2"/>
  <c r="L1962" i="2"/>
  <c r="L1878" i="2"/>
  <c r="L1794" i="2"/>
  <c r="M1745" i="2"/>
  <c r="M1725" i="2"/>
  <c r="L1703" i="2"/>
  <c r="L1687" i="2"/>
  <c r="L1667" i="2"/>
  <c r="L1635" i="2"/>
  <c r="L1603" i="2"/>
  <c r="L1571" i="2"/>
  <c r="M1541" i="2"/>
  <c r="M1519" i="2"/>
  <c r="L1485" i="2"/>
  <c r="L1447" i="2"/>
  <c r="L1415" i="2"/>
  <c r="M1392" i="2"/>
  <c r="M1384" i="2"/>
  <c r="M1376" i="2"/>
  <c r="M1888" i="2"/>
  <c r="L1802" i="2"/>
  <c r="M1753" i="2"/>
  <c r="L1731" i="2"/>
  <c r="M1713" i="2"/>
  <c r="L1689" i="2"/>
  <c r="M1671" i="2"/>
  <c r="L1639" i="2"/>
  <c r="L1607" i="2"/>
  <c r="L1575" i="2"/>
  <c r="M1547" i="2"/>
  <c r="L1527" i="2"/>
  <c r="L1505" i="2"/>
  <c r="L1459" i="2"/>
  <c r="L1427" i="2"/>
  <c r="M1393" i="2"/>
  <c r="M1385" i="2"/>
  <c r="M1377" i="2"/>
  <c r="M1369" i="2"/>
  <c r="M1361" i="2"/>
  <c r="L1876" i="2"/>
  <c r="M1751" i="2"/>
  <c r="M1711" i="2"/>
  <c r="L1675" i="2"/>
  <c r="L1617" i="2"/>
  <c r="L1543" i="2"/>
  <c r="L1503" i="2"/>
  <c r="L1425" i="2"/>
  <c r="M1374" i="2"/>
  <c r="M1358" i="2"/>
  <c r="M1350" i="2"/>
  <c r="M1342" i="2"/>
  <c r="M1334" i="2"/>
  <c r="M1272" i="2"/>
  <c r="M1264" i="2"/>
  <c r="M1256" i="2"/>
  <c r="M1248" i="2"/>
  <c r="M1240" i="2"/>
  <c r="M1232" i="2"/>
  <c r="M1224" i="2"/>
  <c r="M1216" i="2"/>
  <c r="M1208" i="2"/>
  <c r="M1200" i="2"/>
  <c r="L1904" i="2"/>
  <c r="L1816" i="2"/>
  <c r="M1739" i="2"/>
  <c r="M1701" i="2"/>
  <c r="L1645" i="2"/>
  <c r="L1581" i="2"/>
  <c r="M1527" i="2"/>
  <c r="L1499" i="2"/>
  <c r="L1437" i="2"/>
  <c r="L1401" i="2"/>
  <c r="L1385" i="2"/>
  <c r="M1360" i="2"/>
  <c r="L1346" i="2"/>
  <c r="L1330" i="2"/>
  <c r="L1316" i="2"/>
  <c r="L1308" i="2"/>
  <c r="L1300" i="2"/>
  <c r="L1292" i="2"/>
  <c r="L1284" i="2"/>
  <c r="L1268" i="2"/>
  <c r="L1254" i="2"/>
  <c r="L1240" i="2"/>
  <c r="L1226" i="2"/>
  <c r="L1210" i="2"/>
  <c r="L1196" i="2"/>
  <c r="L1188" i="2"/>
  <c r="L1180" i="2"/>
  <c r="L1172" i="2"/>
  <c r="L1164" i="2"/>
  <c r="L1156" i="2"/>
  <c r="L1148" i="2"/>
  <c r="L1140" i="2"/>
  <c r="L1132" i="2"/>
  <c r="L1124" i="2"/>
  <c r="L1116" i="2"/>
  <c r="L1108" i="2"/>
  <c r="L1100" i="2"/>
  <c r="L1092" i="2"/>
  <c r="L1084" i="2"/>
  <c r="L1076" i="2"/>
  <c r="L1068" i="2"/>
  <c r="L1060" i="2"/>
  <c r="M1729" i="2"/>
  <c r="L1589" i="2"/>
  <c r="L1465" i="2"/>
  <c r="M1370" i="2"/>
  <c r="L1343" i="2"/>
  <c r="L1309" i="2"/>
  <c r="L1277" i="2"/>
  <c r="M1255" i="2"/>
  <c r="L1235" i="2"/>
  <c r="M1215" i="2"/>
  <c r="L1195" i="2"/>
  <c r="L1163" i="2"/>
  <c r="L1131" i="2"/>
  <c r="L1099" i="2"/>
  <c r="L1067" i="2"/>
  <c r="L1050" i="2"/>
  <c r="L1042" i="2"/>
  <c r="L1026" i="2"/>
  <c r="L1012" i="2"/>
  <c r="L998" i="2"/>
  <c r="L984" i="2"/>
  <c r="L968" i="2"/>
  <c r="L954" i="2"/>
  <c r="L938" i="2"/>
  <c r="L924" i="2"/>
  <c r="L910" i="2"/>
  <c r="M1755" i="2"/>
  <c r="L1625" i="2"/>
  <c r="L1517" i="2"/>
  <c r="L1400" i="2"/>
  <c r="L1357" i="2"/>
  <c r="M1339" i="2"/>
  <c r="L1307" i="2"/>
  <c r="M1269" i="2"/>
  <c r="L1249" i="2"/>
  <c r="M1229" i="2"/>
  <c r="L1211" i="2"/>
  <c r="L1177" i="2"/>
  <c r="L1145" i="2"/>
  <c r="L1113" i="2"/>
  <c r="L1081" i="2"/>
  <c r="M1036" i="2"/>
  <c r="M1028" i="2"/>
  <c r="M1020" i="2"/>
  <c r="M1012" i="2"/>
  <c r="M1004" i="2"/>
  <c r="M996" i="2"/>
  <c r="M988" i="2"/>
  <c r="M980" i="2"/>
  <c r="M972" i="2"/>
  <c r="M964" i="2"/>
  <c r="M956" i="2"/>
  <c r="M948" i="2"/>
  <c r="M940" i="2"/>
  <c r="M932" i="2"/>
  <c r="M924" i="2"/>
  <c r="M916" i="2"/>
  <c r="M908" i="2"/>
  <c r="M900" i="2"/>
  <c r="M892" i="2"/>
  <c r="M884" i="2"/>
  <c r="M876" i="2"/>
  <c r="M868" i="2"/>
  <c r="M860" i="2"/>
  <c r="M852" i="2"/>
  <c r="M844" i="2"/>
  <c r="M836" i="2"/>
  <c r="M828" i="2"/>
  <c r="L1808" i="2"/>
  <c r="L1609" i="2"/>
  <c r="L1429" i="2"/>
  <c r="M1357" i="2"/>
  <c r="L1289" i="2"/>
  <c r="M1241" i="2"/>
  <c r="M1201" i="2"/>
  <c r="L1135" i="2"/>
  <c r="L1071" i="2"/>
  <c r="M1033" i="2"/>
  <c r="L1011" i="2"/>
  <c r="M993" i="2"/>
  <c r="L969" i="2"/>
  <c r="M951" i="2"/>
  <c r="M929" i="2"/>
  <c r="M909" i="2"/>
  <c r="L892" i="2"/>
  <c r="L876" i="2"/>
  <c r="L731" i="2"/>
  <c r="L717" i="2"/>
  <c r="L703" i="2"/>
  <c r="L687" i="2"/>
  <c r="L673" i="2"/>
  <c r="L657" i="2"/>
  <c r="L643" i="2"/>
  <c r="L629" i="2"/>
  <c r="L615" i="2"/>
  <c r="L599" i="2"/>
  <c r="L585" i="2"/>
  <c r="L569" i="2"/>
  <c r="L555" i="2"/>
  <c r="L541" i="2"/>
  <c r="L527" i="2"/>
  <c r="L511" i="2"/>
  <c r="L497" i="2"/>
  <c r="L481" i="2"/>
  <c r="L467" i="2"/>
  <c r="L453" i="2"/>
  <c r="L439" i="2"/>
  <c r="L423" i="2"/>
  <c r="L415" i="2"/>
  <c r="L407" i="2"/>
  <c r="L399" i="2"/>
  <c r="L391" i="2"/>
  <c r="L383" i="2"/>
  <c r="L375" i="2"/>
  <c r="L367" i="2"/>
  <c r="L359" i="2"/>
  <c r="M1995" i="2"/>
  <c r="M1963" i="2"/>
  <c r="M1931" i="2"/>
  <c r="L1883" i="2"/>
  <c r="L1857" i="2"/>
  <c r="L1837" i="2"/>
  <c r="M1805" i="2"/>
  <c r="M1773" i="2"/>
  <c r="M1984" i="2"/>
  <c r="M1952" i="2"/>
  <c r="M1920" i="2"/>
  <c r="M1871" i="2"/>
  <c r="M1851" i="2"/>
  <c r="M1826" i="2"/>
  <c r="M1794" i="2"/>
  <c r="M1762" i="2"/>
  <c r="M1946" i="2"/>
  <c r="M1868" i="2"/>
  <c r="M1820" i="2"/>
  <c r="M1759" i="2"/>
  <c r="L1695" i="2"/>
  <c r="M1647" i="2"/>
  <c r="M1615" i="2"/>
  <c r="M1583" i="2"/>
  <c r="L1551" i="2"/>
  <c r="M1961" i="2"/>
  <c r="L1881" i="2"/>
  <c r="M1835" i="2"/>
  <c r="M1771" i="2"/>
  <c r="L1710" i="2"/>
  <c r="M1654" i="2"/>
  <c r="M1622" i="2"/>
  <c r="M1590" i="2"/>
  <c r="M1558" i="2"/>
  <c r="M1926" i="2"/>
  <c r="M1800" i="2"/>
  <c r="L1677" i="2"/>
  <c r="M1605" i="2"/>
  <c r="L1526" i="2"/>
  <c r="M1491" i="2"/>
  <c r="M1466" i="2"/>
  <c r="M1434" i="2"/>
  <c r="M1402" i="2"/>
  <c r="L1338" i="2"/>
  <c r="M1312" i="2"/>
  <c r="M1280" i="2"/>
  <c r="L1216" i="2"/>
  <c r="M1178" i="2"/>
  <c r="M1146" i="2"/>
  <c r="M1114" i="2"/>
  <c r="M1082" i="2"/>
  <c r="M1050" i="2"/>
  <c r="L1002" i="2"/>
  <c r="L930" i="2"/>
  <c r="M1875" i="2"/>
  <c r="M1767" i="2"/>
  <c r="M1652" i="2"/>
  <c r="M1588" i="2"/>
  <c r="L1509" i="2"/>
  <c r="L1483" i="2"/>
  <c r="M1457" i="2"/>
  <c r="M1425" i="2"/>
  <c r="L1393" i="2"/>
  <c r="M1328" i="2"/>
  <c r="M1303" i="2"/>
  <c r="L1271" i="2"/>
  <c r="L1199" i="2"/>
  <c r="M1169" i="2"/>
  <c r="M1137" i="2"/>
  <c r="M1105" i="2"/>
  <c r="M1073" i="2"/>
  <c r="M1041" i="2"/>
  <c r="L977" i="2"/>
  <c r="L913" i="2"/>
  <c r="M1933" i="2"/>
  <c r="L1680" i="2"/>
  <c r="L1536" i="2"/>
  <c r="M1467" i="2"/>
  <c r="M1403" i="2"/>
  <c r="M1313" i="2"/>
  <c r="L1217" i="2"/>
  <c r="M1147" i="2"/>
  <c r="M1083" i="2"/>
  <c r="M1838" i="2"/>
  <c r="M1625" i="2"/>
  <c r="M1496" i="2"/>
  <c r="M1444" i="2"/>
  <c r="L1364" i="2"/>
  <c r="M1290" i="2"/>
  <c r="M1188" i="2"/>
  <c r="M1124" i="2"/>
  <c r="M1060" i="2"/>
  <c r="L948" i="2"/>
  <c r="M1918" i="2"/>
  <c r="L1524" i="2"/>
  <c r="M1400" i="2"/>
  <c r="L1214" i="2"/>
  <c r="M1080" i="2"/>
  <c r="L943" i="2"/>
  <c r="L678" i="2"/>
  <c r="L606" i="2"/>
  <c r="L534" i="2"/>
  <c r="L462" i="2"/>
  <c r="M439" i="2"/>
  <c r="M414" i="2"/>
  <c r="M382" i="2"/>
  <c r="M350" i="2"/>
  <c r="M318" i="2"/>
  <c r="M286" i="2"/>
  <c r="M254" i="2"/>
  <c r="L198" i="2"/>
  <c r="L126" i="2"/>
  <c r="M1584" i="2"/>
  <c r="M1423" i="2"/>
  <c r="L1261" i="2"/>
  <c r="M1103" i="2"/>
  <c r="L963" i="2"/>
  <c r="L683" i="2"/>
  <c r="L611" i="2"/>
  <c r="L547" i="2"/>
  <c r="L475" i="2"/>
  <c r="L444" i="2"/>
  <c r="M419" i="2"/>
  <c r="M387" i="2"/>
  <c r="M355" i="2"/>
  <c r="M323" i="2"/>
  <c r="M291" i="2"/>
  <c r="M259" i="2"/>
  <c r="L211" i="2"/>
  <c r="L138" i="2"/>
  <c r="L90" i="2"/>
  <c r="M1463" i="2"/>
  <c r="M1143" i="2"/>
  <c r="L709" i="2"/>
  <c r="L565" i="2"/>
  <c r="L449" i="2"/>
  <c r="M397" i="2"/>
  <c r="M333" i="2"/>
  <c r="M269" i="2"/>
  <c r="L165" i="2"/>
  <c r="M71" i="2"/>
  <c r="L18" i="2"/>
  <c r="M1104" i="2"/>
  <c r="L684" i="2"/>
  <c r="M444" i="2"/>
  <c r="M340" i="2"/>
  <c r="M260" i="2"/>
  <c r="L108" i="2"/>
  <c r="L16" i="2"/>
  <c r="M1415" i="2"/>
  <c r="M1950" i="2"/>
  <c r="M1472" i="2"/>
  <c r="M1286" i="2"/>
  <c r="M1088" i="2"/>
  <c r="L680" i="2"/>
  <c r="L576" i="2"/>
  <c r="L488" i="2"/>
  <c r="M441" i="2"/>
  <c r="M400" i="2"/>
  <c r="M360" i="2"/>
  <c r="M320" i="2"/>
  <c r="M272" i="2"/>
  <c r="L224" i="2"/>
  <c r="L133" i="2"/>
  <c r="M72" i="2"/>
  <c r="M39" i="2"/>
  <c r="M1649" i="2"/>
  <c r="M1136" i="2"/>
  <c r="L636" i="2"/>
  <c r="M460" i="2"/>
  <c r="M404" i="2"/>
  <c r="M348" i="2"/>
  <c r="M284" i="2"/>
  <c r="L196" i="2"/>
  <c r="L74" i="2"/>
  <c r="M23" i="2"/>
  <c r="M1447" i="2"/>
  <c r="M1127" i="2"/>
  <c r="L681" i="2"/>
  <c r="M442" i="2"/>
  <c r="M321" i="2"/>
  <c r="L107" i="2"/>
  <c r="M1063" i="2"/>
  <c r="L665" i="2"/>
  <c r="L435" i="2"/>
  <c r="M313" i="2"/>
  <c r="L140" i="2"/>
  <c r="L1003" i="2"/>
  <c r="L625" i="2"/>
  <c r="M425" i="2"/>
  <c r="M297" i="2"/>
  <c r="M73" i="2"/>
  <c r="L577" i="2"/>
  <c r="M401" i="2"/>
  <c r="M273" i="2"/>
  <c r="M80" i="2"/>
  <c r="L2005" i="2"/>
  <c r="L1997" i="2"/>
  <c r="L2002" i="2"/>
  <c r="L1985" i="2"/>
  <c r="L1977" i="2"/>
  <c r="L1969" i="2"/>
  <c r="L1961" i="2"/>
  <c r="L1953" i="2"/>
  <c r="L1945" i="2"/>
  <c r="L1937" i="2"/>
  <c r="L1929" i="2"/>
  <c r="L1921" i="2"/>
  <c r="L1907" i="2"/>
  <c r="L1891" i="2"/>
  <c r="L2000" i="2"/>
  <c r="M1911" i="2"/>
  <c r="M1903" i="2"/>
  <c r="M1895" i="2"/>
  <c r="M1887" i="2"/>
  <c r="L1980" i="2"/>
  <c r="L1948" i="2"/>
  <c r="M1910" i="2"/>
  <c r="M1890" i="2"/>
  <c r="L1982" i="2"/>
  <c r="L1950" i="2"/>
  <c r="L1918" i="2"/>
  <c r="M1896" i="2"/>
  <c r="M1881" i="2"/>
  <c r="L1873" i="2"/>
  <c r="L1859" i="2"/>
  <c r="L1845" i="2"/>
  <c r="L1829" i="2"/>
  <c r="L1821" i="2"/>
  <c r="L1813" i="2"/>
  <c r="L1805" i="2"/>
  <c r="L1797" i="2"/>
  <c r="L1789" i="2"/>
  <c r="L1781" i="2"/>
  <c r="L1773" i="2"/>
  <c r="L1996" i="2"/>
  <c r="L1928" i="2"/>
  <c r="M1880" i="2"/>
  <c r="L1830" i="2"/>
  <c r="L1798" i="2"/>
  <c r="L1766" i="2"/>
  <c r="L1758" i="2"/>
  <c r="L1742" i="2"/>
  <c r="L1728" i="2"/>
  <c r="L1714" i="2"/>
  <c r="L1700" i="2"/>
  <c r="L1684" i="2"/>
  <c r="L1670" i="2"/>
  <c r="L1662" i="2"/>
  <c r="L1654" i="2"/>
  <c r="L1646" i="2"/>
  <c r="L1638" i="2"/>
  <c r="L1630" i="2"/>
  <c r="L1622" i="2"/>
  <c r="L1614" i="2"/>
  <c r="L1606" i="2"/>
  <c r="L1598" i="2"/>
  <c r="L1590" i="2"/>
  <c r="L1582" i="2"/>
  <c r="L1574" i="2"/>
  <c r="L1566" i="2"/>
  <c r="L1558" i="2"/>
  <c r="L1542" i="2"/>
  <c r="L1528" i="2"/>
  <c r="L1514" i="2"/>
  <c r="L1500" i="2"/>
  <c r="L1484" i="2"/>
  <c r="L1470" i="2"/>
  <c r="L1462" i="2"/>
  <c r="L1454" i="2"/>
  <c r="L1446" i="2"/>
  <c r="L1438" i="2"/>
  <c r="L1430" i="2"/>
  <c r="L1422" i="2"/>
  <c r="L1414" i="2"/>
  <c r="L1406" i="2"/>
  <c r="L1938" i="2"/>
  <c r="L1888" i="2"/>
  <c r="L1828" i="2"/>
  <c r="L1796" i="2"/>
  <c r="M1756" i="2"/>
  <c r="M1748" i="2"/>
  <c r="M1740" i="2"/>
  <c r="M1732" i="2"/>
  <c r="M1724" i="2"/>
  <c r="M1716" i="2"/>
  <c r="M1708" i="2"/>
  <c r="M1700" i="2"/>
  <c r="M1692" i="2"/>
  <c r="M1684" i="2"/>
  <c r="M1676" i="2"/>
  <c r="M1556" i="2"/>
  <c r="M1548" i="2"/>
  <c r="M1540" i="2"/>
  <c r="M1532" i="2"/>
  <c r="M1524" i="2"/>
  <c r="M1516" i="2"/>
  <c r="M1508" i="2"/>
  <c r="L1930" i="2"/>
  <c r="L1848" i="2"/>
  <c r="L1778" i="2"/>
  <c r="M1741" i="2"/>
  <c r="M1719" i="2"/>
  <c r="L1699" i="2"/>
  <c r="M1677" i="2"/>
  <c r="L1659" i="2"/>
  <c r="L1627" i="2"/>
  <c r="L1595" i="2"/>
  <c r="L1563" i="2"/>
  <c r="L1533" i="2"/>
  <c r="M1515" i="2"/>
  <c r="L1471" i="2"/>
  <c r="L1439" i="2"/>
  <c r="L1407" i="2"/>
  <c r="M1390" i="2"/>
  <c r="M1382" i="2"/>
  <c r="L1978" i="2"/>
  <c r="L1864" i="2"/>
  <c r="L1786" i="2"/>
  <c r="M1747" i="2"/>
  <c r="L1727" i="2"/>
  <c r="L1705" i="2"/>
  <c r="L1685" i="2"/>
  <c r="L1663" i="2"/>
  <c r="L1631" i="2"/>
  <c r="L1599" i="2"/>
  <c r="L1567" i="2"/>
  <c r="M1543" i="2"/>
  <c r="M1521" i="2"/>
  <c r="L1489" i="2"/>
  <c r="L1451" i="2"/>
  <c r="L1419" i="2"/>
  <c r="M1391" i="2"/>
  <c r="M1383" i="2"/>
  <c r="M1375" i="2"/>
  <c r="M1367" i="2"/>
  <c r="M1359" i="2"/>
  <c r="L1824" i="2"/>
  <c r="L1747" i="2"/>
  <c r="M1703" i="2"/>
  <c r="L1665" i="2"/>
  <c r="L1601" i="2"/>
  <c r="M1535" i="2"/>
  <c r="L1473" i="2"/>
  <c r="L1409" i="2"/>
  <c r="L1372" i="2"/>
  <c r="M1356" i="2"/>
  <c r="M1348" i="2"/>
  <c r="M1340" i="2"/>
  <c r="M1332" i="2"/>
  <c r="M1270" i="2"/>
  <c r="M1262" i="2"/>
  <c r="M1254" i="2"/>
  <c r="M1246" i="2"/>
  <c r="M1238" i="2"/>
  <c r="M1230" i="2"/>
  <c r="M1222" i="2"/>
  <c r="M1214" i="2"/>
  <c r="M1206" i="2"/>
  <c r="L1984" i="2"/>
  <c r="L1892" i="2"/>
  <c r="L1784" i="2"/>
  <c r="M1731" i="2"/>
  <c r="M1687" i="2"/>
  <c r="L1629" i="2"/>
  <c r="L1565" i="2"/>
  <c r="M1523" i="2"/>
  <c r="L1491" i="2"/>
  <c r="L1421" i="2"/>
  <c r="L1399" i="2"/>
  <c r="L1374" i="2"/>
  <c r="L1358" i="2"/>
  <c r="L1344" i="2"/>
  <c r="L1328" i="2"/>
  <c r="L1314" i="2"/>
  <c r="L1306" i="2"/>
  <c r="L1298" i="2"/>
  <c r="L1290" i="2"/>
  <c r="L1282" i="2"/>
  <c r="L1266" i="2"/>
  <c r="L1252" i="2"/>
  <c r="L1238" i="2"/>
  <c r="L1224" i="2"/>
  <c r="L1208" i="2"/>
  <c r="L1194" i="2"/>
  <c r="L1186" i="2"/>
  <c r="L1178" i="2"/>
  <c r="L1170" i="2"/>
  <c r="L1162" i="2"/>
  <c r="L1154" i="2"/>
  <c r="L1146" i="2"/>
  <c r="L1138" i="2"/>
  <c r="L1130" i="2"/>
  <c r="L1122" i="2"/>
  <c r="L1114" i="2"/>
  <c r="L1106" i="2"/>
  <c r="L1098" i="2"/>
  <c r="L1090" i="2"/>
  <c r="L1082" i="2"/>
  <c r="L1074" i="2"/>
  <c r="L1066" i="2"/>
  <c r="L1058" i="2"/>
  <c r="M1685" i="2"/>
  <c r="L1557" i="2"/>
  <c r="L1433" i="2"/>
  <c r="L1360" i="2"/>
  <c r="L1339" i="2"/>
  <c r="L1301" i="2"/>
  <c r="M1271" i="2"/>
  <c r="M1251" i="2"/>
  <c r="M1231" i="2"/>
  <c r="M1209" i="2"/>
  <c r="L1187" i="2"/>
  <c r="L1155" i="2"/>
  <c r="L1123" i="2"/>
  <c r="L1091" i="2"/>
  <c r="L1059" i="2"/>
  <c r="L1048" i="2"/>
  <c r="L1040" i="2"/>
  <c r="L1024" i="2"/>
  <c r="L1010" i="2"/>
  <c r="L996" i="2"/>
  <c r="L982" i="2"/>
  <c r="L966" i="2"/>
  <c r="L952" i="2"/>
  <c r="L936" i="2"/>
  <c r="L922" i="2"/>
  <c r="L908" i="2"/>
  <c r="L1743" i="2"/>
  <c r="L1593" i="2"/>
  <c r="M1507" i="2"/>
  <c r="L1388" i="2"/>
  <c r="L1353" i="2"/>
  <c r="M1331" i="2"/>
  <c r="L1299" i="2"/>
  <c r="M1265" i="2"/>
  <c r="M1245" i="2"/>
  <c r="L1223" i="2"/>
  <c r="L1207" i="2"/>
  <c r="L1169" i="2"/>
  <c r="L1137" i="2"/>
  <c r="L1105" i="2"/>
  <c r="L1073" i="2"/>
  <c r="M1034" i="2"/>
  <c r="M1026" i="2"/>
  <c r="M1018" i="2"/>
  <c r="M1010" i="2"/>
  <c r="M1002" i="2"/>
  <c r="M994" i="2"/>
  <c r="M986" i="2"/>
  <c r="M978" i="2"/>
  <c r="M970" i="2"/>
  <c r="M962" i="2"/>
  <c r="M954" i="2"/>
  <c r="M946" i="2"/>
  <c r="M938" i="2"/>
  <c r="M930" i="2"/>
  <c r="M922" i="2"/>
  <c r="M914" i="2"/>
  <c r="M906" i="2"/>
  <c r="M898" i="2"/>
  <c r="M890" i="2"/>
  <c r="M882" i="2"/>
  <c r="M874" i="2"/>
  <c r="M866" i="2"/>
  <c r="M858" i="2"/>
  <c r="M850" i="2"/>
  <c r="M842" i="2"/>
  <c r="M834" i="2"/>
  <c r="M826" i="2"/>
  <c r="M1735" i="2"/>
  <c r="L1547" i="2"/>
  <c r="L1383" i="2"/>
  <c r="M1351" i="2"/>
  <c r="M1273" i="2"/>
  <c r="M1233" i="2"/>
  <c r="L1183" i="2"/>
  <c r="L1119" i="2"/>
  <c r="L1055" i="2"/>
  <c r="M1027" i="2"/>
  <c r="L1007" i="2"/>
  <c r="L985" i="2"/>
  <c r="L965" i="2"/>
  <c r="M945" i="2"/>
  <c r="L923" i="2"/>
  <c r="M905" i="2"/>
  <c r="M889" i="2"/>
  <c r="M873" i="2"/>
  <c r="M857" i="2"/>
  <c r="M841" i="2"/>
  <c r="M825" i="2"/>
  <c r="L729" i="2"/>
  <c r="L715" i="2"/>
  <c r="L701" i="2"/>
  <c r="L685" i="2"/>
  <c r="L671" i="2"/>
  <c r="L655" i="2"/>
  <c r="L641" i="2"/>
  <c r="L627" i="2"/>
  <c r="L613" i="2"/>
  <c r="L597" i="2"/>
  <c r="L583" i="2"/>
  <c r="L567" i="2"/>
  <c r="L553" i="2"/>
  <c r="L539" i="2"/>
  <c r="L525" i="2"/>
  <c r="L509" i="2"/>
  <c r="L495" i="2"/>
  <c r="L479" i="2"/>
  <c r="L465" i="2"/>
  <c r="L451" i="2"/>
  <c r="L437" i="2"/>
  <c r="L421" i="2"/>
  <c r="L413" i="2"/>
  <c r="L405" i="2"/>
  <c r="L397" i="2"/>
  <c r="L389" i="2"/>
  <c r="L381" i="2"/>
  <c r="L373" i="2"/>
  <c r="L365" i="2"/>
  <c r="L357" i="2"/>
  <c r="L349" i="2"/>
  <c r="L341" i="2"/>
  <c r="L333" i="2"/>
  <c r="L325" i="2"/>
  <c r="L317" i="2"/>
  <c r="L309" i="2"/>
  <c r="L301" i="2"/>
  <c r="L293" i="2"/>
  <c r="L285" i="2"/>
  <c r="L277" i="2"/>
  <c r="L269" i="2"/>
  <c r="L261" i="2"/>
  <c r="L253" i="2"/>
  <c r="L245" i="2"/>
  <c r="L231" i="2"/>
  <c r="L215" i="2"/>
  <c r="L201" i="2"/>
  <c r="L187" i="2"/>
  <c r="L173" i="2"/>
  <c r="L157" i="2"/>
  <c r="M149" i="2"/>
  <c r="L104" i="2"/>
  <c r="L94" i="2"/>
  <c r="L80" i="2"/>
  <c r="L1832" i="2"/>
  <c r="L1637" i="2"/>
  <c r="L1384" i="2"/>
  <c r="L1327" i="2"/>
  <c r="M1259" i="2"/>
  <c r="L1221" i="2"/>
  <c r="L1149" i="2"/>
  <c r="L1085" i="2"/>
  <c r="L1037" i="2"/>
  <c r="M1015" i="2"/>
  <c r="L995" i="2"/>
  <c r="M975" i="2"/>
  <c r="L953" i="2"/>
  <c r="L937" i="2"/>
  <c r="L911" i="2"/>
  <c r="M895" i="2"/>
  <c r="M879" i="2"/>
  <c r="M863" i="2"/>
  <c r="M819" i="2"/>
  <c r="M811" i="2"/>
  <c r="M803" i="2"/>
  <c r="M795" i="2"/>
  <c r="M787" i="2"/>
  <c r="M779" i="2"/>
  <c r="M771" i="2"/>
  <c r="M763" i="2"/>
  <c r="M755" i="2"/>
  <c r="M747" i="2"/>
  <c r="M739" i="2"/>
  <c r="M731" i="2"/>
  <c r="M723" i="2"/>
  <c r="M715" i="2"/>
  <c r="M707" i="2"/>
  <c r="M699" i="2"/>
  <c r="M691" i="2"/>
  <c r="M683" i="2"/>
  <c r="M675" i="2"/>
  <c r="M667" i="2"/>
  <c r="M659" i="2"/>
  <c r="M651" i="2"/>
  <c r="M643" i="2"/>
  <c r="M635" i="2"/>
  <c r="M627" i="2"/>
  <c r="M619" i="2"/>
  <c r="M611" i="2"/>
  <c r="M603" i="2"/>
  <c r="M595" i="2"/>
  <c r="M587" i="2"/>
  <c r="M579" i="2"/>
  <c r="M571" i="2"/>
  <c r="M563" i="2"/>
  <c r="M555" i="2"/>
  <c r="M547" i="2"/>
  <c r="M539" i="2"/>
  <c r="M531" i="2"/>
  <c r="M523" i="2"/>
  <c r="M515" i="2"/>
  <c r="M507" i="2"/>
  <c r="M499" i="2"/>
  <c r="M491" i="2"/>
  <c r="M483" i="2"/>
  <c r="M475" i="2"/>
  <c r="M467" i="2"/>
  <c r="M243" i="2"/>
  <c r="M235" i="2"/>
  <c r="M227" i="2"/>
  <c r="M219" i="2"/>
  <c r="M211" i="2"/>
  <c r="M203" i="2"/>
  <c r="M195" i="2"/>
  <c r="M187" i="2"/>
  <c r="M179" i="2"/>
  <c r="M171" i="2"/>
  <c r="M163" i="2"/>
  <c r="L156" i="2"/>
  <c r="M146" i="2"/>
  <c r="M138" i="2"/>
  <c r="M130" i="2"/>
  <c r="M122" i="2"/>
  <c r="M114" i="2"/>
  <c r="M106" i="2"/>
  <c r="M96" i="2"/>
  <c r="M86" i="2"/>
  <c r="L1641" i="2"/>
  <c r="M1345" i="2"/>
  <c r="M1257" i="2"/>
  <c r="L1189" i="2"/>
  <c r="L1061" i="2"/>
  <c r="M1009" i="2"/>
  <c r="M967" i="2"/>
  <c r="M925" i="2"/>
  <c r="M891" i="2"/>
  <c r="M859" i="2"/>
  <c r="M835" i="2"/>
  <c r="M810" i="2"/>
  <c r="M770" i="2"/>
  <c r="M748" i="2"/>
  <c r="L732" i="2"/>
  <c r="L706" i="2"/>
  <c r="L686" i="2"/>
  <c r="M666" i="2"/>
  <c r="L648" i="2"/>
  <c r="M626" i="2"/>
  <c r="L602" i="2"/>
  <c r="M584" i="2"/>
  <c r="M562" i="2"/>
  <c r="M542" i="2"/>
  <c r="M522" i="2"/>
  <c r="M500" i="2"/>
  <c r="M480" i="2"/>
  <c r="L454" i="2"/>
  <c r="L408" i="2"/>
  <c r="L376" i="2"/>
  <c r="L344" i="2"/>
  <c r="L312" i="2"/>
  <c r="L280" i="2"/>
  <c r="L248" i="2"/>
  <c r="M1983" i="2"/>
  <c r="M1919" i="2"/>
  <c r="M1850" i="2"/>
  <c r="M1793" i="2"/>
  <c r="M1972" i="2"/>
  <c r="L1900" i="2"/>
  <c r="M1841" i="2"/>
  <c r="M1782" i="2"/>
  <c r="M1922" i="2"/>
  <c r="M1796" i="2"/>
  <c r="M1667" i="2"/>
  <c r="M1603" i="2"/>
  <c r="M2001" i="2"/>
  <c r="M1861" i="2"/>
  <c r="L1754" i="2"/>
  <c r="M1642" i="2"/>
  <c r="M1578" i="2"/>
  <c r="M1866" i="2"/>
  <c r="M1645" i="2"/>
  <c r="M1504" i="2"/>
  <c r="M1454" i="2"/>
  <c r="L1390" i="2"/>
  <c r="M1300" i="2"/>
  <c r="M1197" i="2"/>
  <c r="M1134" i="2"/>
  <c r="M1070" i="2"/>
  <c r="L974" i="2"/>
  <c r="M1973" i="2"/>
  <c r="L1724" i="2"/>
  <c r="M1564" i="2"/>
  <c r="L1477" i="2"/>
  <c r="M1413" i="2"/>
  <c r="L1320" i="2"/>
  <c r="L1243" i="2"/>
  <c r="M1157" i="2"/>
  <c r="M1093" i="2"/>
  <c r="L1021" i="2"/>
  <c r="L885" i="2"/>
  <c r="M1624" i="2"/>
  <c r="M1443" i="2"/>
  <c r="M1289" i="2"/>
  <c r="M1123" i="2"/>
  <c r="L1753" i="2"/>
  <c r="M1480" i="2"/>
  <c r="M1323" i="2"/>
  <c r="M1164" i="2"/>
  <c r="L1036" i="2"/>
  <c r="L1737" i="2"/>
  <c r="M1321" i="2"/>
  <c r="M1043" i="2"/>
  <c r="L650" i="2"/>
  <c r="L506" i="2"/>
  <c r="M431" i="2"/>
  <c r="M370" i="2"/>
  <c r="M306" i="2"/>
  <c r="L242" i="2"/>
  <c r="L110" i="2"/>
  <c r="M1760" i="2"/>
  <c r="M1326" i="2"/>
  <c r="M1047" i="2"/>
  <c r="L651" i="2"/>
  <c r="L507" i="2"/>
  <c r="L432" i="2"/>
  <c r="M371" i="2"/>
  <c r="M307" i="2"/>
  <c r="L243" i="2"/>
  <c r="L116" i="2"/>
  <c r="M1309" i="2"/>
  <c r="L493" i="2"/>
  <c r="M365" i="2"/>
  <c r="L229" i="2"/>
  <c r="L43" i="2"/>
  <c r="M396" i="2"/>
  <c r="L180" i="2"/>
  <c r="L1736" i="2"/>
  <c r="M1617" i="2"/>
  <c r="M1152" i="2"/>
  <c r="L624" i="2"/>
  <c r="M450" i="2"/>
  <c r="M384" i="2"/>
  <c r="M296" i="2"/>
  <c r="L168" i="2"/>
  <c r="M61" i="2"/>
  <c r="M1327" i="2"/>
  <c r="L708" i="2"/>
  <c r="M432" i="2"/>
  <c r="M316" i="2"/>
  <c r="L118" i="2"/>
  <c r="M1632" i="2"/>
  <c r="M385" i="2"/>
  <c r="M40" i="2"/>
  <c r="L521" i="2"/>
  <c r="M249" i="2"/>
  <c r="M361" i="2"/>
  <c r="L22" i="2"/>
  <c r="M451" i="2"/>
  <c r="L169" i="2"/>
  <c r="L1995" i="2"/>
  <c r="L1983" i="2"/>
  <c r="L1967" i="2"/>
  <c r="L1951" i="2"/>
  <c r="L1935" i="2"/>
  <c r="L1919" i="2"/>
  <c r="L1889" i="2"/>
  <c r="M1909" i="2"/>
  <c r="M1893" i="2"/>
  <c r="L1972" i="2"/>
  <c r="M1906" i="2"/>
  <c r="L1974" i="2"/>
  <c r="M1912" i="2"/>
  <c r="M1879" i="2"/>
  <c r="L1851" i="2"/>
  <c r="L1827" i="2"/>
  <c r="L1811" i="2"/>
  <c r="L1795" i="2"/>
  <c r="L1779" i="2"/>
  <c r="L1976" i="2"/>
  <c r="L1874" i="2"/>
  <c r="L1790" i="2"/>
  <c r="L1748" i="2"/>
  <c r="L1720" i="2"/>
  <c r="L1690" i="2"/>
  <c r="L1668" i="2"/>
  <c r="L1652" i="2"/>
  <c r="L1636" i="2"/>
  <c r="L1620" i="2"/>
  <c r="L1604" i="2"/>
  <c r="L1588" i="2"/>
  <c r="L1572" i="2"/>
  <c r="L1548" i="2"/>
  <c r="L1520" i="2"/>
  <c r="L1490" i="2"/>
  <c r="L1468" i="2"/>
  <c r="L1452" i="2"/>
  <c r="L1436" i="2"/>
  <c r="L1420" i="2"/>
  <c r="L1986" i="2"/>
  <c r="L1866" i="2"/>
  <c r="L1788" i="2"/>
  <c r="M1746" i="2"/>
  <c r="M1730" i="2"/>
  <c r="M1714" i="2"/>
  <c r="M1698" i="2"/>
  <c r="M1682" i="2"/>
  <c r="M1554" i="2"/>
  <c r="M1538" i="2"/>
  <c r="M1522" i="2"/>
  <c r="M1506" i="2"/>
  <c r="L1826" i="2"/>
  <c r="L1733" i="2"/>
  <c r="M1693" i="2"/>
  <c r="L1651" i="2"/>
  <c r="L1587" i="2"/>
  <c r="L1529" i="2"/>
  <c r="L1463" i="2"/>
  <c r="M1396" i="2"/>
  <c r="M1380" i="2"/>
  <c r="L1834" i="2"/>
  <c r="M1743" i="2"/>
  <c r="L1701" i="2"/>
  <c r="L1655" i="2"/>
  <c r="L1591" i="2"/>
  <c r="M1537" i="2"/>
  <c r="L1475" i="2"/>
  <c r="L1411" i="2"/>
  <c r="M1381" i="2"/>
  <c r="M1365" i="2"/>
  <c r="L1792" i="2"/>
  <c r="M1689" i="2"/>
  <c r="L1585" i="2"/>
  <c r="L1457" i="2"/>
  <c r="L1369" i="2"/>
  <c r="M1346" i="2"/>
  <c r="M1276" i="2"/>
  <c r="M1260" i="2"/>
  <c r="M1244" i="2"/>
  <c r="M1228" i="2"/>
  <c r="M1212" i="2"/>
  <c r="L1920" i="2"/>
  <c r="L1757" i="2"/>
  <c r="L1673" i="2"/>
  <c r="M1555" i="2"/>
  <c r="L1469" i="2"/>
  <c r="L1397" i="2"/>
  <c r="L1356" i="2"/>
  <c r="L1326" i="2"/>
  <c r="L1304" i="2"/>
  <c r="L1288" i="2"/>
  <c r="L1264" i="2"/>
  <c r="L1236" i="2"/>
  <c r="L1206" i="2"/>
  <c r="L1184" i="2"/>
  <c r="L1168" i="2"/>
  <c r="L1152" i="2"/>
  <c r="L1136" i="2"/>
  <c r="L1120" i="2"/>
  <c r="L1104" i="2"/>
  <c r="L1088" i="2"/>
  <c r="L1072" i="2"/>
  <c r="L1056" i="2"/>
  <c r="M1531" i="2"/>
  <c r="M1355" i="2"/>
  <c r="L1293" i="2"/>
  <c r="M1247" i="2"/>
  <c r="M1205" i="2"/>
  <c r="L1147" i="2"/>
  <c r="L1083" i="2"/>
  <c r="L1046" i="2"/>
  <c r="L1022" i="2"/>
  <c r="L994" i="2"/>
  <c r="L964" i="2"/>
  <c r="L934" i="2"/>
  <c r="L906" i="2"/>
  <c r="L1561" i="2"/>
  <c r="M1372" i="2"/>
  <c r="L1329" i="2"/>
  <c r="M1261" i="2"/>
  <c r="L1219" i="2"/>
  <c r="L1161" i="2"/>
  <c r="L1097" i="2"/>
  <c r="M1032" i="2"/>
  <c r="M1016" i="2"/>
  <c r="M1000" i="2"/>
  <c r="M984" i="2"/>
  <c r="M968" i="2"/>
  <c r="M952" i="2"/>
  <c r="M936" i="2"/>
  <c r="M920" i="2"/>
  <c r="M904" i="2"/>
  <c r="M888" i="2"/>
  <c r="M872" i="2"/>
  <c r="M856" i="2"/>
  <c r="M840" i="2"/>
  <c r="M824" i="2"/>
  <c r="M1539" i="2"/>
  <c r="M1341" i="2"/>
  <c r="M1219" i="2"/>
  <c r="L1103" i="2"/>
  <c r="M1023" i="2"/>
  <c r="L981" i="2"/>
  <c r="M939" i="2"/>
  <c r="M897" i="2"/>
  <c r="L721" i="2"/>
  <c r="L691" i="2"/>
  <c r="L661" i="2"/>
  <c r="L633" i="2"/>
  <c r="L603" i="2"/>
  <c r="L573" i="2"/>
  <c r="L545" i="2"/>
  <c r="L515" i="2"/>
  <c r="L485" i="2"/>
  <c r="L457" i="2"/>
  <c r="L427" i="2"/>
  <c r="L411" i="2"/>
  <c r="L395" i="2"/>
  <c r="L379" i="2"/>
  <c r="L363" i="2"/>
  <c r="L351" i="2"/>
  <c r="L339" i="2"/>
  <c r="L329" i="2"/>
  <c r="L319" i="2"/>
  <c r="L307" i="2"/>
  <c r="L297" i="2"/>
  <c r="L287" i="2"/>
  <c r="L275" i="2"/>
  <c r="L265" i="2"/>
  <c r="L255" i="2"/>
  <c r="L237" i="2"/>
  <c r="L219" i="2"/>
  <c r="L203" i="2"/>
  <c r="L179" i="2"/>
  <c r="L161" i="2"/>
  <c r="M151" i="2"/>
  <c r="L102" i="2"/>
  <c r="L84" i="2"/>
  <c r="L1968" i="2"/>
  <c r="L1573" i="2"/>
  <c r="L1345" i="2"/>
  <c r="M1263" i="2"/>
  <c r="M1207" i="2"/>
  <c r="L1117" i="2"/>
  <c r="L1045" i="2"/>
  <c r="M1011" i="2"/>
  <c r="M985" i="2"/>
  <c r="M959" i="2"/>
  <c r="M927" i="2"/>
  <c r="M903" i="2"/>
  <c r="L882" i="2"/>
  <c r="M839" i="2"/>
  <c r="M821" i="2"/>
  <c r="M809" i="2"/>
  <c r="M799" i="2"/>
  <c r="M789" i="2"/>
  <c r="M777" i="2"/>
  <c r="M767" i="2"/>
  <c r="M757" i="2"/>
  <c r="M745" i="2"/>
  <c r="M735" i="2"/>
  <c r="M725" i="2"/>
  <c r="M713" i="2"/>
  <c r="M703" i="2"/>
  <c r="M693" i="2"/>
  <c r="M681" i="2"/>
  <c r="M671" i="2"/>
  <c r="M661" i="2"/>
  <c r="M649" i="2"/>
  <c r="M639" i="2"/>
  <c r="M629" i="2"/>
  <c r="M617" i="2"/>
  <c r="M607" i="2"/>
  <c r="M597" i="2"/>
  <c r="M585" i="2"/>
  <c r="M575" i="2"/>
  <c r="M565" i="2"/>
  <c r="M553" i="2"/>
  <c r="M543" i="2"/>
  <c r="M533" i="2"/>
  <c r="M521" i="2"/>
  <c r="M511" i="2"/>
  <c r="M501" i="2"/>
  <c r="M489" i="2"/>
  <c r="M479" i="2"/>
  <c r="M469" i="2"/>
  <c r="M241" i="2"/>
  <c r="M231" i="2"/>
  <c r="M221" i="2"/>
  <c r="M209" i="2"/>
  <c r="M199" i="2"/>
  <c r="M189" i="2"/>
  <c r="M177" i="2"/>
  <c r="M167" i="2"/>
  <c r="M157" i="2"/>
  <c r="M144" i="2"/>
  <c r="M134" i="2"/>
  <c r="M124" i="2"/>
  <c r="M112" i="2"/>
  <c r="M100" i="2"/>
  <c r="M88" i="2"/>
  <c r="M1551" i="2"/>
  <c r="L1313" i="2"/>
  <c r="L1209" i="2"/>
  <c r="L1041" i="2"/>
  <c r="M987" i="2"/>
  <c r="L939" i="2"/>
  <c r="L881" i="2"/>
  <c r="M786" i="2"/>
  <c r="M760" i="2"/>
  <c r="L736" i="2"/>
  <c r="L702" i="2"/>
  <c r="M676" i="2"/>
  <c r="M650" i="2"/>
  <c r="L618" i="2"/>
  <c r="M594" i="2"/>
  <c r="M568" i="2"/>
  <c r="M538" i="2"/>
  <c r="L510" i="2"/>
  <c r="M484" i="2"/>
  <c r="L440" i="2"/>
  <c r="L392" i="2"/>
  <c r="L352" i="2"/>
  <c r="L304" i="2"/>
  <c r="L264" i="2"/>
  <c r="M232" i="2"/>
  <c r="M210" i="2"/>
  <c r="M190" i="2"/>
  <c r="M170" i="2"/>
  <c r="M150" i="2"/>
  <c r="L131" i="2"/>
  <c r="L109" i="2"/>
  <c r="M89" i="2"/>
  <c r="L75" i="2"/>
  <c r="L67" i="2"/>
  <c r="L55" i="2"/>
  <c r="L47" i="2"/>
  <c r="L31" i="2"/>
  <c r="L19" i="2"/>
  <c r="L11" i="2"/>
  <c r="L1417" i="2"/>
  <c r="L1311" i="2"/>
  <c r="M1211" i="2"/>
  <c r="L1079" i="2"/>
  <c r="M1005" i="2"/>
  <c r="L971" i="2"/>
  <c r="L921" i="2"/>
  <c r="M885" i="2"/>
  <c r="M784" i="2"/>
  <c r="L720" i="2"/>
  <c r="M702" i="2"/>
  <c r="M680" i="2"/>
  <c r="L662" i="2"/>
  <c r="M640" i="2"/>
  <c r="M618" i="2"/>
  <c r="M598" i="2"/>
  <c r="M576" i="2"/>
  <c r="M556" i="2"/>
  <c r="M536" i="2"/>
  <c r="M514" i="2"/>
  <c r="L494" i="2"/>
  <c r="M472" i="2"/>
  <c r="L438" i="2"/>
  <c r="L398" i="2"/>
  <c r="L366" i="2"/>
  <c r="L334" i="2"/>
  <c r="L302" i="2"/>
  <c r="L270" i="2"/>
  <c r="M240" i="2"/>
  <c r="L222" i="2"/>
  <c r="M200" i="2"/>
  <c r="M178" i="2"/>
  <c r="M158" i="2"/>
  <c r="M137" i="2"/>
  <c r="M117" i="2"/>
  <c r="L85" i="2"/>
  <c r="M67" i="2"/>
  <c r="M53" i="2"/>
  <c r="M45" i="2"/>
  <c r="M33" i="2"/>
  <c r="M19" i="2"/>
  <c r="M11" i="2"/>
  <c r="L1247" i="2"/>
  <c r="L1173" i="2"/>
  <c r="M1013" i="2"/>
  <c r="M917" i="2"/>
  <c r="L722" i="2"/>
  <c r="M678" i="2"/>
  <c r="M638" i="2"/>
  <c r="L604" i="2"/>
  <c r="M558" i="2"/>
  <c r="L512" i="2"/>
  <c r="M466" i="2"/>
  <c r="L428" i="2"/>
  <c r="L364" i="2"/>
  <c r="L300" i="2"/>
  <c r="M238" i="2"/>
  <c r="M198" i="2"/>
  <c r="L164" i="2"/>
  <c r="M121" i="2"/>
  <c r="L91" i="2"/>
  <c r="L52" i="2"/>
  <c r="L36" i="2"/>
  <c r="M10" i="2"/>
  <c r="L1295" i="2"/>
  <c r="L993" i="2"/>
  <c r="M921" i="2"/>
  <c r="M798" i="2"/>
  <c r="L718" i="2"/>
  <c r="L676" i="2"/>
  <c r="L634" i="2"/>
  <c r="M590" i="2"/>
  <c r="M550" i="2"/>
  <c r="L516" i="2"/>
  <c r="M470" i="2"/>
  <c r="L372" i="2"/>
  <c r="L308" i="2"/>
  <c r="L236" i="2"/>
  <c r="L194" i="2"/>
  <c r="M152" i="2"/>
  <c r="L99" i="2"/>
  <c r="M68" i="2"/>
  <c r="L50" i="2"/>
  <c r="M28" i="2"/>
  <c r="M1511" i="2"/>
  <c r="M971" i="2"/>
  <c r="M776" i="2"/>
  <c r="M700" i="2"/>
  <c r="M616" i="2"/>
  <c r="M508" i="2"/>
  <c r="L410" i="2"/>
  <c r="L282" i="2"/>
  <c r="M176" i="2"/>
  <c r="M97" i="2"/>
  <c r="L58" i="2"/>
  <c r="L1768" i="2"/>
  <c r="M1723" i="2"/>
  <c r="M1203" i="2"/>
  <c r="L1009" i="2"/>
  <c r="M949" i="2"/>
  <c r="M812" i="2"/>
  <c r="L730" i="2"/>
  <c r="M668" i="2"/>
  <c r="M604" i="2"/>
  <c r="M494" i="2"/>
  <c r="L306" i="2"/>
  <c r="L206" i="2"/>
  <c r="M101" i="2"/>
  <c r="M36" i="2"/>
  <c r="L10" i="2"/>
  <c r="L891" i="2"/>
  <c r="M716" i="2"/>
  <c r="M636" i="2"/>
  <c r="M492" i="2"/>
  <c r="L322" i="2"/>
  <c r="M899" i="2"/>
  <c r="L354" i="2"/>
  <c r="L113" i="2"/>
  <c r="L1127" i="2"/>
  <c r="M512" i="2"/>
  <c r="L1233" i="2"/>
  <c r="M780" i="2"/>
  <c r="M670" i="2"/>
  <c r="M544" i="2"/>
  <c r="L298" i="2"/>
  <c r="L105" i="2"/>
  <c r="L24" i="2"/>
  <c r="M516" i="2"/>
  <c r="M141" i="2"/>
  <c r="L394" i="2"/>
  <c r="M135" i="2"/>
  <c r="M1951" i="2"/>
  <c r="L1871" i="2"/>
  <c r="M1825" i="2"/>
  <c r="M2004" i="2"/>
  <c r="M1940" i="2"/>
  <c r="M1864" i="2"/>
  <c r="M1814" i="2"/>
  <c r="M1986" i="2"/>
  <c r="M1852" i="2"/>
  <c r="L1739" i="2"/>
  <c r="M1635" i="2"/>
  <c r="M1571" i="2"/>
  <c r="M1937" i="2"/>
  <c r="M1811" i="2"/>
  <c r="L1682" i="2"/>
  <c r="M1610" i="2"/>
  <c r="L1538" i="2"/>
  <c r="M1757" i="2"/>
  <c r="M1581" i="2"/>
  <c r="M1481" i="2"/>
  <c r="M1422" i="2"/>
  <c r="M1325" i="2"/>
  <c r="L1260" i="2"/>
  <c r="M1166" i="2"/>
  <c r="M1102" i="2"/>
  <c r="M1038" i="2"/>
  <c r="L902" i="2"/>
  <c r="L1842" i="2"/>
  <c r="M1628" i="2"/>
  <c r="L1497" i="2"/>
  <c r="M1445" i="2"/>
  <c r="L1365" i="2"/>
  <c r="M1291" i="2"/>
  <c r="M1189" i="2"/>
  <c r="M1125" i="2"/>
  <c r="M1061" i="2"/>
  <c r="L957" i="2"/>
  <c r="L1838" i="2"/>
  <c r="L1496" i="2"/>
  <c r="L1363" i="2"/>
  <c r="M1187" i="2"/>
  <c r="M1998" i="2"/>
  <c r="M1577" i="2"/>
  <c r="M1420" i="2"/>
  <c r="L1258" i="2"/>
  <c r="M1100" i="2"/>
  <c r="L900" i="2"/>
  <c r="M1478" i="2"/>
  <c r="M1160" i="2"/>
  <c r="L714" i="2"/>
  <c r="L578" i="2"/>
  <c r="M452" i="2"/>
  <c r="M402" i="2"/>
  <c r="M338" i="2"/>
  <c r="M274" i="2"/>
  <c r="L170" i="2"/>
  <c r="L1482" i="2"/>
  <c r="M1167" i="2"/>
  <c r="L723" i="2"/>
  <c r="L579" i="2"/>
  <c r="M403" i="2"/>
  <c r="M339" i="2"/>
  <c r="M275" i="2"/>
  <c r="L171" i="2"/>
  <c r="M1664" i="2"/>
  <c r="L1031" i="2"/>
  <c r="L637" i="2"/>
  <c r="L429" i="2"/>
  <c r="L112" i="2"/>
  <c r="M1424" i="2"/>
  <c r="M308" i="2"/>
  <c r="M1408" i="2"/>
  <c r="L712" i="2"/>
  <c r="M336" i="2"/>
  <c r="M102" i="2"/>
  <c r="L1019" i="2"/>
  <c r="M372" i="2"/>
  <c r="M54" i="2"/>
  <c r="L537" i="2"/>
  <c r="L62" i="2"/>
  <c r="L713" i="2"/>
  <c r="L26" i="2"/>
  <c r="L1994" i="2"/>
  <c r="L1959" i="2"/>
  <c r="L1927" i="2"/>
  <c r="L1992" i="2"/>
  <c r="L1940" i="2"/>
  <c r="L1942" i="2"/>
  <c r="L1865" i="2"/>
  <c r="L1819" i="2"/>
  <c r="L1771" i="2"/>
  <c r="L1822" i="2"/>
  <c r="L1734" i="2"/>
  <c r="L1676" i="2"/>
  <c r="L1628" i="2"/>
  <c r="L1596" i="2"/>
  <c r="L1564" i="2"/>
  <c r="L1506" i="2"/>
  <c r="L1460" i="2"/>
  <c r="L1412" i="2"/>
  <c r="L1820" i="2"/>
  <c r="M1738" i="2"/>
  <c r="M1706" i="2"/>
  <c r="M1546" i="2"/>
  <c r="M1514" i="2"/>
  <c r="L1763" i="2"/>
  <c r="M1673" i="2"/>
  <c r="M1549" i="2"/>
  <c r="M1388" i="2"/>
  <c r="L1770" i="2"/>
  <c r="M1681" i="2"/>
  <c r="M1517" i="2"/>
  <c r="M1389" i="2"/>
  <c r="L1936" i="2"/>
  <c r="L1649" i="2"/>
  <c r="L1386" i="2"/>
  <c r="M1268" i="2"/>
  <c r="M1236" i="2"/>
  <c r="M1204" i="2"/>
  <c r="L1715" i="2"/>
  <c r="L1405" i="2"/>
  <c r="L1342" i="2"/>
  <c r="L1280" i="2"/>
  <c r="L1222" i="2"/>
  <c r="L1176" i="2"/>
  <c r="L1144" i="2"/>
  <c r="L1096" i="2"/>
  <c r="L1064" i="2"/>
  <c r="L1402" i="2"/>
  <c r="L1269" i="2"/>
  <c r="L1179" i="2"/>
  <c r="L1054" i="2"/>
  <c r="L1008" i="2"/>
  <c r="L920" i="2"/>
  <c r="L1445" i="2"/>
  <c r="L1291" i="2"/>
  <c r="L1193" i="2"/>
  <c r="L1065" i="2"/>
  <c r="M992" i="2"/>
  <c r="M960" i="2"/>
  <c r="M928" i="2"/>
  <c r="M896" i="2"/>
  <c r="M864" i="2"/>
  <c r="M1683" i="2"/>
  <c r="M1979" i="2"/>
  <c r="L1915" i="2"/>
  <c r="M1846" i="2"/>
  <c r="M1789" i="2"/>
  <c r="M1968" i="2"/>
  <c r="L1896" i="2"/>
  <c r="M1839" i="2"/>
  <c r="M1778" i="2"/>
  <c r="L1914" i="2"/>
  <c r="M1788" i="2"/>
  <c r="M1663" i="2"/>
  <c r="M1599" i="2"/>
  <c r="M1993" i="2"/>
  <c r="L1856" i="2"/>
  <c r="L1750" i="2"/>
  <c r="M1638" i="2"/>
  <c r="M1574" i="2"/>
  <c r="M1854" i="2"/>
  <c r="M1637" i="2"/>
  <c r="M1500" i="2"/>
  <c r="M1450" i="2"/>
  <c r="L1378" i="2"/>
  <c r="M1296" i="2"/>
  <c r="M1194" i="2"/>
  <c r="M1130" i="2"/>
  <c r="M1066" i="2"/>
  <c r="L962" i="2"/>
  <c r="M1957" i="2"/>
  <c r="L1708" i="2"/>
  <c r="L1556" i="2"/>
  <c r="M1473" i="2"/>
  <c r="M1409" i="2"/>
  <c r="L1318" i="2"/>
  <c r="L1231" i="2"/>
  <c r="M1153" i="2"/>
  <c r="M1089" i="2"/>
  <c r="L1017" i="2"/>
  <c r="L873" i="2"/>
  <c r="M1608" i="2"/>
  <c r="M1435" i="2"/>
  <c r="M1281" i="2"/>
  <c r="M1115" i="2"/>
  <c r="L1721" i="2"/>
  <c r="M1476" i="2"/>
  <c r="M1319" i="2"/>
  <c r="M1156" i="2"/>
  <c r="L1020" i="2"/>
  <c r="M1665" i="2"/>
  <c r="M1310" i="2"/>
  <c r="L1032" i="2"/>
  <c r="L638" i="2"/>
  <c r="L502" i="2"/>
  <c r="M429" i="2"/>
  <c r="M366" i="2"/>
  <c r="M302" i="2"/>
  <c r="L238" i="2"/>
  <c r="L103" i="2"/>
  <c r="L1494" i="2"/>
  <c r="M1183" i="2"/>
  <c r="L899" i="2"/>
  <c r="L727" i="2"/>
  <c r="L591" i="2"/>
  <c r="M457" i="2"/>
  <c r="M407" i="2"/>
  <c r="M343" i="2"/>
  <c r="M279" i="2"/>
  <c r="L183" i="2"/>
  <c r="M1791" i="2"/>
  <c r="M1051" i="2"/>
  <c r="L653" i="2"/>
  <c r="L433" i="2"/>
  <c r="M309" i="2"/>
  <c r="L124" i="2"/>
  <c r="M1482" i="2"/>
  <c r="L580" i="2"/>
  <c r="M324" i="2"/>
  <c r="L70" i="2"/>
  <c r="L1321" i="2"/>
  <c r="M1440" i="2"/>
  <c r="M1039" i="2"/>
  <c r="L552" i="2"/>
  <c r="M430" i="2"/>
  <c r="M352" i="2"/>
  <c r="M264" i="2"/>
  <c r="L114" i="2"/>
  <c r="L32" i="2"/>
  <c r="M1072" i="2"/>
  <c r="L564" i="2"/>
  <c r="M388" i="2"/>
  <c r="M268" i="2"/>
  <c r="M63" i="2"/>
  <c r="L1375" i="2"/>
  <c r="L609" i="2"/>
  <c r="M289" i="2"/>
  <c r="L904" i="2"/>
  <c r="M409" i="2"/>
  <c r="M91" i="2"/>
  <c r="L561" i="2"/>
  <c r="M265" i="2"/>
  <c r="M369" i="2"/>
  <c r="M58" i="2"/>
  <c r="L1993" i="2"/>
  <c r="L1981" i="2"/>
  <c r="L1965" i="2"/>
  <c r="L1949" i="2"/>
  <c r="L1933" i="2"/>
  <c r="L1917" i="2"/>
  <c r="L1887" i="2"/>
  <c r="M1907" i="2"/>
  <c r="M1891" i="2"/>
  <c r="L1964" i="2"/>
  <c r="M1902" i="2"/>
  <c r="L1966" i="2"/>
  <c r="L1906" i="2"/>
  <c r="L1877" i="2"/>
  <c r="L1849" i="2"/>
  <c r="L1825" i="2"/>
  <c r="L1809" i="2"/>
  <c r="L1793" i="2"/>
  <c r="L1777" i="2"/>
  <c r="L1960" i="2"/>
  <c r="L1860" i="2"/>
  <c r="L1782" i="2"/>
  <c r="L1746" i="2"/>
  <c r="L1718" i="2"/>
  <c r="L1688" i="2"/>
  <c r="L1666" i="2"/>
  <c r="L1650" i="2"/>
  <c r="L1634" i="2"/>
  <c r="L1618" i="2"/>
  <c r="L1602" i="2"/>
  <c r="L1586" i="2"/>
  <c r="L1570" i="2"/>
  <c r="L1546" i="2"/>
  <c r="L1518" i="2"/>
  <c r="L1488" i="2"/>
  <c r="L1466" i="2"/>
  <c r="L1450" i="2"/>
  <c r="L1434" i="2"/>
  <c r="L1418" i="2"/>
  <c r="L1970" i="2"/>
  <c r="L1844" i="2"/>
  <c r="L1780" i="2"/>
  <c r="M1744" i="2"/>
  <c r="M1728" i="2"/>
  <c r="M1712" i="2"/>
  <c r="M1696" i="2"/>
  <c r="M1680" i="2"/>
  <c r="M1552" i="2"/>
  <c r="M1536" i="2"/>
  <c r="M1520" i="2"/>
  <c r="L1998" i="2"/>
  <c r="L1810" i="2"/>
  <c r="L1729" i="2"/>
  <c r="L1691" i="2"/>
  <c r="L1643" i="2"/>
  <c r="L1579" i="2"/>
  <c r="M1525" i="2"/>
  <c r="L1455" i="2"/>
  <c r="M1394" i="2"/>
  <c r="M1378" i="2"/>
  <c r="L1818" i="2"/>
  <c r="M1737" i="2"/>
  <c r="M1697" i="2"/>
  <c r="L1647" i="2"/>
  <c r="L1583" i="2"/>
  <c r="L1531" i="2"/>
  <c r="L1467" i="2"/>
  <c r="M1395" i="2"/>
  <c r="M1379" i="2"/>
  <c r="M1363" i="2"/>
  <c r="L1761" i="2"/>
  <c r="M1679" i="2"/>
  <c r="L1569" i="2"/>
  <c r="L1441" i="2"/>
  <c r="M1366" i="2"/>
  <c r="M1344" i="2"/>
  <c r="M1274" i="2"/>
  <c r="M1258" i="2"/>
  <c r="M1242" i="2"/>
  <c r="M1226" i="2"/>
  <c r="M1210" i="2"/>
  <c r="M1916" i="2"/>
  <c r="L1745" i="2"/>
  <c r="L1661" i="2"/>
  <c r="L1549" i="2"/>
  <c r="L1453" i="2"/>
  <c r="L1389" i="2"/>
  <c r="L1354" i="2"/>
  <c r="L1324" i="2"/>
  <c r="L1302" i="2"/>
  <c r="L1286" i="2"/>
  <c r="L1262" i="2"/>
  <c r="L1234" i="2"/>
  <c r="L1204" i="2"/>
  <c r="L1182" i="2"/>
  <c r="L1166" i="2"/>
  <c r="L1150" i="2"/>
  <c r="L1134" i="2"/>
  <c r="L1118" i="2"/>
  <c r="L1102" i="2"/>
  <c r="L1086" i="2"/>
  <c r="L1070" i="2"/>
  <c r="L1776" i="2"/>
  <c r="L1515" i="2"/>
  <c r="M1349" i="2"/>
  <c r="L1285" i="2"/>
  <c r="L1239" i="2"/>
  <c r="M1199" i="2"/>
  <c r="L1139" i="2"/>
  <c r="L1075" i="2"/>
  <c r="L1044" i="2"/>
  <c r="L1014" i="2"/>
  <c r="L986" i="2"/>
  <c r="L956" i="2"/>
  <c r="L926" i="2"/>
  <c r="L1800" i="2"/>
  <c r="M1533" i="2"/>
  <c r="L1367" i="2"/>
  <c r="L1315" i="2"/>
  <c r="L1253" i="2"/>
  <c r="M1213" i="2"/>
  <c r="L1153" i="2"/>
  <c r="L1089" i="2"/>
  <c r="M1030" i="2"/>
  <c r="M1014" i="2"/>
  <c r="M998" i="2"/>
  <c r="M982" i="2"/>
  <c r="M966" i="2"/>
  <c r="M950" i="2"/>
  <c r="M934" i="2"/>
  <c r="M918" i="2"/>
  <c r="M902" i="2"/>
  <c r="M886" i="2"/>
  <c r="M870" i="2"/>
  <c r="M854" i="2"/>
  <c r="M838" i="2"/>
  <c r="L1952" i="2"/>
  <c r="L1487" i="2"/>
  <c r="L1305" i="2"/>
  <c r="L1205" i="2"/>
  <c r="L1087" i="2"/>
  <c r="M1017" i="2"/>
  <c r="M977" i="2"/>
  <c r="M935" i="2"/>
  <c r="L895" i="2"/>
  <c r="M865" i="2"/>
  <c r="M833" i="2"/>
  <c r="L719" i="2"/>
  <c r="L689" i="2"/>
  <c r="L659" i="2"/>
  <c r="L631" i="2"/>
  <c r="L601" i="2"/>
  <c r="L571" i="2"/>
  <c r="L543" i="2"/>
  <c r="L513" i="2"/>
  <c r="L483" i="2"/>
  <c r="L455" i="2"/>
  <c r="L425" i="2"/>
  <c r="L409" i="2"/>
  <c r="L393" i="2"/>
  <c r="L377" i="2"/>
  <c r="L361" i="2"/>
  <c r="L347" i="2"/>
  <c r="L337" i="2"/>
  <c r="L327" i="2"/>
  <c r="L315" i="2"/>
  <c r="L305" i="2"/>
  <c r="L295" i="2"/>
  <c r="L283" i="2"/>
  <c r="L273" i="2"/>
  <c r="L263" i="2"/>
  <c r="L251" i="2"/>
  <c r="L235" i="2"/>
  <c r="L217" i="2"/>
  <c r="L193" i="2"/>
  <c r="L177" i="2"/>
  <c r="L159" i="2"/>
  <c r="L134" i="2"/>
  <c r="L98" i="2"/>
  <c r="L82" i="2"/>
  <c r="L1713" i="2"/>
  <c r="L1449" i="2"/>
  <c r="M1337" i="2"/>
  <c r="L1251" i="2"/>
  <c r="L1181" i="2"/>
  <c r="L1101" i="2"/>
  <c r="M1031" i="2"/>
  <c r="M1007" i="2"/>
  <c r="M981" i="2"/>
  <c r="L949" i="2"/>
  <c r="M923" i="2"/>
  <c r="L898" i="2"/>
  <c r="L877" i="2"/>
  <c r="M855" i="2"/>
  <c r="M817" i="2"/>
  <c r="M807" i="2"/>
  <c r="M797" i="2"/>
  <c r="M785" i="2"/>
  <c r="M775" i="2"/>
  <c r="M765" i="2"/>
  <c r="M753" i="2"/>
  <c r="M743" i="2"/>
  <c r="M733" i="2"/>
  <c r="M721" i="2"/>
  <c r="M711" i="2"/>
  <c r="M701" i="2"/>
  <c r="M689" i="2"/>
  <c r="M679" i="2"/>
  <c r="M669" i="2"/>
  <c r="M657" i="2"/>
  <c r="M647" i="2"/>
  <c r="M637" i="2"/>
  <c r="M625" i="2"/>
  <c r="M615" i="2"/>
  <c r="M605" i="2"/>
  <c r="M593" i="2"/>
  <c r="M583" i="2"/>
  <c r="M573" i="2"/>
  <c r="M561" i="2"/>
  <c r="M551" i="2"/>
  <c r="M541" i="2"/>
  <c r="M529" i="2"/>
  <c r="M519" i="2"/>
  <c r="M509" i="2"/>
  <c r="M497" i="2"/>
  <c r="M487" i="2"/>
  <c r="M477" i="2"/>
  <c r="M465" i="2"/>
  <c r="M239" i="2"/>
  <c r="M229" i="2"/>
  <c r="M217" i="2"/>
  <c r="M207" i="2"/>
  <c r="M197" i="2"/>
  <c r="M185" i="2"/>
  <c r="M175" i="2"/>
  <c r="M165" i="2"/>
  <c r="L152" i="2"/>
  <c r="M142" i="2"/>
  <c r="M132" i="2"/>
  <c r="M120" i="2"/>
  <c r="M110" i="2"/>
  <c r="M98" i="2"/>
  <c r="M84" i="2"/>
  <c r="L1368" i="2"/>
  <c r="L1281" i="2"/>
  <c r="L1157" i="2"/>
  <c r="L1023" i="2"/>
  <c r="M979" i="2"/>
  <c r="M915" i="2"/>
  <c r="M875" i="2"/>
  <c r="M843" i="2"/>
  <c r="M806" i="2"/>
  <c r="M754" i="2"/>
  <c r="M722" i="2"/>
  <c r="M698" i="2"/>
  <c r="M672" i="2"/>
  <c r="L644" i="2"/>
  <c r="L614" i="2"/>
  <c r="M588" i="2"/>
  <c r="L560" i="2"/>
  <c r="L530" i="2"/>
  <c r="M506" i="2"/>
  <c r="M474" i="2"/>
  <c r="L424" i="2"/>
  <c r="L384" i="2"/>
  <c r="L336" i="2"/>
  <c r="L296" i="2"/>
  <c r="L256" i="2"/>
  <c r="M226" i="2"/>
  <c r="L208" i="2"/>
  <c r="M186" i="2"/>
  <c r="L162" i="2"/>
  <c r="M139" i="2"/>
  <c r="L123" i="2"/>
  <c r="M99" i="2"/>
  <c r="L87" i="2"/>
  <c r="L73" i="2"/>
  <c r="L63" i="2"/>
  <c r="L53" i="2"/>
  <c r="L39" i="2"/>
  <c r="L25" i="2"/>
  <c r="L17" i="2"/>
  <c r="L9" i="2"/>
  <c r="L1398" i="2"/>
  <c r="L1279" i="2"/>
  <c r="L1175" i="2"/>
  <c r="L1051" i="2"/>
  <c r="L997" i="2"/>
  <c r="L955" i="2"/>
  <c r="L905" i="2"/>
  <c r="L883" i="2"/>
  <c r="M853" i="2"/>
  <c r="M820" i="2"/>
  <c r="M800" i="2"/>
  <c r="M778" i="2"/>
  <c r="M736" i="2"/>
  <c r="L716" i="2"/>
  <c r="M696" i="2"/>
  <c r="L674" i="2"/>
  <c r="L658" i="2"/>
  <c r="L632" i="2"/>
  <c r="M614" i="2"/>
  <c r="M592" i="2"/>
  <c r="L574" i="2"/>
  <c r="M552" i="2"/>
  <c r="M530" i="2"/>
  <c r="M510" i="2"/>
  <c r="M488" i="2"/>
  <c r="M468" i="2"/>
  <c r="L422" i="2"/>
  <c r="L390" i="2"/>
  <c r="L358" i="2"/>
  <c r="L326" i="2"/>
  <c r="L294" i="2"/>
  <c r="L262" i="2"/>
  <c r="L234" i="2"/>
  <c r="L218" i="2"/>
  <c r="L192" i="2"/>
  <c r="M174" i="2"/>
  <c r="L151" i="2"/>
  <c r="L135" i="2"/>
  <c r="M109" i="2"/>
  <c r="M81" i="2"/>
  <c r="M65" i="2"/>
  <c r="M51" i="2"/>
  <c r="M43" i="2"/>
  <c r="M31" i="2"/>
  <c r="M17" i="2"/>
  <c r="M9" i="2"/>
  <c r="M1243" i="2"/>
  <c r="L1109" i="2"/>
  <c r="L967" i="2"/>
  <c r="L894" i="2"/>
  <c r="M829" i="2"/>
  <c r="M750" i="2"/>
  <c r="M710" i="2"/>
  <c r="L672" i="2"/>
  <c r="L630" i="2"/>
  <c r="L588" i="2"/>
  <c r="L546" i="2"/>
  <c r="M502" i="2"/>
  <c r="M462" i="2"/>
  <c r="L412" i="2"/>
  <c r="L348" i="2"/>
  <c r="L284" i="2"/>
  <c r="L232" i="2"/>
  <c r="L190" i="2"/>
  <c r="M156" i="2"/>
  <c r="M107" i="2"/>
  <c r="M70" i="2"/>
  <c r="L48" i="2"/>
  <c r="L30" i="2"/>
  <c r="L1141" i="2"/>
  <c r="M989" i="2"/>
  <c r="L909" i="2"/>
  <c r="M746" i="2"/>
  <c r="L704" i="2"/>
  <c r="M662" i="2"/>
  <c r="M622" i="2"/>
  <c r="L584" i="2"/>
  <c r="L542" i="2"/>
  <c r="L500" i="2"/>
  <c r="L420" i="2"/>
  <c r="L356" i="2"/>
  <c r="L292" i="2"/>
  <c r="M222" i="2"/>
  <c r="M182" i="2"/>
  <c r="M127" i="2"/>
  <c r="M79" i="2"/>
  <c r="M62" i="2"/>
  <c r="L46" i="2"/>
  <c r="M20" i="2"/>
  <c r="L1461" i="2"/>
  <c r="M931" i="2"/>
  <c r="M756" i="2"/>
  <c r="M692" i="2"/>
  <c r="M582" i="2"/>
  <c r="M498" i="2"/>
  <c r="L378" i="2"/>
  <c r="L250" i="2"/>
  <c r="L147" i="2"/>
  <c r="M85" i="2"/>
  <c r="M38" i="2"/>
  <c r="L1765" i="2"/>
  <c r="L1719" i="2"/>
  <c r="L1191" i="2"/>
  <c r="M1003" i="2"/>
  <c r="M937" i="2"/>
  <c r="M804" i="2"/>
  <c r="M720" i="2"/>
  <c r="L656" i="2"/>
  <c r="L572" i="2"/>
  <c r="L402" i="2"/>
  <c r="L274" i="2"/>
  <c r="M172" i="2"/>
  <c r="L77" i="2"/>
  <c r="M32" i="2"/>
  <c r="L1577" i="2"/>
  <c r="M883" i="2"/>
  <c r="M704" i="2"/>
  <c r="M628" i="2"/>
  <c r="L480" i="2"/>
  <c r="L258" i="2"/>
  <c r="L568" i="2"/>
  <c r="L290" i="2"/>
  <c r="M30" i="2"/>
  <c r="L642" i="2"/>
  <c r="L484" i="2"/>
  <c r="L878" i="2"/>
  <c r="M758" i="2"/>
  <c r="M596" i="2"/>
  <c r="L442" i="2"/>
  <c r="L202" i="2"/>
  <c r="M48" i="2"/>
  <c r="L1159" i="2"/>
  <c r="M244" i="2"/>
  <c r="L121" i="2"/>
  <c r="L330" i="2"/>
  <c r="M453" i="2"/>
  <c r="M301" i="2"/>
  <c r="L548" i="2"/>
  <c r="L59" i="2"/>
  <c r="M1159" i="2"/>
  <c r="L992" i="2"/>
  <c r="L536" i="2"/>
  <c r="M424" i="2"/>
  <c r="M256" i="2"/>
  <c r="M21" i="2"/>
  <c r="L532" i="2"/>
  <c r="M252" i="2"/>
  <c r="M1293" i="2"/>
  <c r="M257" i="2"/>
  <c r="M377" i="2"/>
  <c r="L489" i="2"/>
  <c r="L225" i="2"/>
  <c r="M337" i="2"/>
  <c r="L2003" i="2"/>
  <c r="L1975" i="2"/>
  <c r="L1943" i="2"/>
  <c r="L1905" i="2"/>
  <c r="M1901" i="2"/>
  <c r="M1885" i="2"/>
  <c r="M1886" i="2"/>
  <c r="L1894" i="2"/>
  <c r="L1835" i="2"/>
  <c r="L1803" i="2"/>
  <c r="L1787" i="2"/>
  <c r="L1908" i="2"/>
  <c r="L1764" i="2"/>
  <c r="L1706" i="2"/>
  <c r="L1660" i="2"/>
  <c r="L1644" i="2"/>
  <c r="L1612" i="2"/>
  <c r="L1580" i="2"/>
  <c r="L1534" i="2"/>
  <c r="L1476" i="2"/>
  <c r="L1444" i="2"/>
  <c r="L1428" i="2"/>
  <c r="L1922" i="2"/>
  <c r="M1754" i="2"/>
  <c r="M1722" i="2"/>
  <c r="M1690" i="2"/>
  <c r="M1674" i="2"/>
  <c r="M1530" i="2"/>
  <c r="M1904" i="2"/>
  <c r="M1715" i="2"/>
  <c r="L1619" i="2"/>
  <c r="M1509" i="2"/>
  <c r="L1431" i="2"/>
  <c r="L1946" i="2"/>
  <c r="M1721" i="2"/>
  <c r="L1623" i="2"/>
  <c r="L1559" i="2"/>
  <c r="L1443" i="2"/>
  <c r="M1373" i="2"/>
  <c r="M1733" i="2"/>
  <c r="M1529" i="2"/>
  <c r="M1354" i="2"/>
  <c r="M1338" i="2"/>
  <c r="M1252" i="2"/>
  <c r="M1220" i="2"/>
  <c r="L1862" i="2"/>
  <c r="L1613" i="2"/>
  <c r="L1519" i="2"/>
  <c r="L1371" i="2"/>
  <c r="L1312" i="2"/>
  <c r="L1296" i="2"/>
  <c r="L1250" i="2"/>
  <c r="L1192" i="2"/>
  <c r="L1160" i="2"/>
  <c r="L1128" i="2"/>
  <c r="L1112" i="2"/>
  <c r="L1080" i="2"/>
  <c r="L1653" i="2"/>
  <c r="M1333" i="2"/>
  <c r="M1225" i="2"/>
  <c r="L1115" i="2"/>
  <c r="L1038" i="2"/>
  <c r="L980" i="2"/>
  <c r="L950" i="2"/>
  <c r="M1691" i="2"/>
  <c r="M1347" i="2"/>
  <c r="M1239" i="2"/>
  <c r="L1129" i="2"/>
  <c r="M1024" i="2"/>
  <c r="M1008" i="2"/>
  <c r="M976" i="2"/>
  <c r="M944" i="2"/>
  <c r="M912" i="2"/>
  <c r="M880" i="2"/>
  <c r="M848" i="2"/>
  <c r="M832" i="2"/>
  <c r="L1373" i="2"/>
  <c r="M1947" i="2"/>
  <c r="M1936" i="2"/>
  <c r="M1845" i="2"/>
  <c r="M1929" i="2"/>
  <c r="M1990" i="2"/>
  <c r="M1418" i="2"/>
  <c r="M1098" i="2"/>
  <c r="M1620" i="2"/>
  <c r="M1287" i="2"/>
  <c r="L945" i="2"/>
  <c r="M1179" i="2"/>
  <c r="L1242" i="2"/>
  <c r="M1144" i="2"/>
  <c r="M449" i="2"/>
  <c r="L166" i="2"/>
  <c r="M1056" i="2"/>
  <c r="L434" i="2"/>
  <c r="L120" i="2"/>
  <c r="M373" i="2"/>
  <c r="M412" i="2"/>
  <c r="L1230" i="2"/>
  <c r="M392" i="2"/>
  <c r="M1456" i="2"/>
  <c r="L141" i="2"/>
  <c r="L68" i="2"/>
  <c r="M393" i="2"/>
  <c r="L1957" i="2"/>
  <c r="M1915" i="2"/>
  <c r="L1880" i="2"/>
  <c r="L1833" i="2"/>
  <c r="L1769" i="2"/>
  <c r="L1732" i="2"/>
  <c r="L1642" i="2"/>
  <c r="L1578" i="2"/>
  <c r="L1474" i="2"/>
  <c r="L1410" i="2"/>
  <c r="M1736" i="2"/>
  <c r="M1672" i="2"/>
  <c r="M1882" i="2"/>
  <c r="L1611" i="2"/>
  <c r="M1386" i="2"/>
  <c r="M1675" i="2"/>
  <c r="L1435" i="2"/>
  <c r="L1717" i="2"/>
  <c r="M1352" i="2"/>
  <c r="M1234" i="2"/>
  <c r="M1707" i="2"/>
  <c r="M1368" i="2"/>
  <c r="L1278" i="2"/>
  <c r="L1174" i="2"/>
  <c r="L1110" i="2"/>
  <c r="L1621" i="2"/>
  <c r="M1221" i="2"/>
  <c r="L1028" i="2"/>
  <c r="L912" i="2"/>
  <c r="L1283" i="2"/>
  <c r="L1057" i="2"/>
  <c r="M974" i="2"/>
  <c r="M910" i="2"/>
  <c r="M846" i="2"/>
  <c r="L1263" i="2"/>
  <c r="L1047" i="2"/>
  <c r="M961" i="2"/>
  <c r="M881" i="2"/>
  <c r="L707" i="2"/>
  <c r="L647" i="2"/>
  <c r="L589" i="2"/>
  <c r="L531" i="2"/>
  <c r="L471" i="2"/>
  <c r="L419" i="2"/>
  <c r="L387" i="2"/>
  <c r="L355" i="2"/>
  <c r="L335" i="2"/>
  <c r="L313" i="2"/>
  <c r="L291" i="2"/>
  <c r="L271" i="2"/>
  <c r="L249" i="2"/>
  <c r="L207" i="2"/>
  <c r="L175" i="2"/>
  <c r="L122" i="2"/>
  <c r="L78" i="2"/>
  <c r="L1404" i="2"/>
  <c r="L1237" i="2"/>
  <c r="L1069" i="2"/>
  <c r="L999" i="2"/>
  <c r="M943" i="2"/>
  <c r="L893" i="2"/>
  <c r="M815" i="2"/>
  <c r="M793" i="2"/>
  <c r="M773" i="2"/>
  <c r="M751" i="2"/>
  <c r="M729" i="2"/>
  <c r="M709" i="2"/>
  <c r="M687" i="2"/>
  <c r="M665" i="2"/>
  <c r="M645" i="2"/>
  <c r="M623" i="2"/>
  <c r="M601" i="2"/>
  <c r="M581" i="2"/>
  <c r="M559" i="2"/>
  <c r="M537" i="2"/>
  <c r="M517" i="2"/>
  <c r="M495" i="2"/>
  <c r="M473" i="2"/>
  <c r="M237" i="2"/>
  <c r="M215" i="2"/>
  <c r="M193" i="2"/>
  <c r="M173" i="2"/>
  <c r="L150" i="2"/>
  <c r="M128" i="2"/>
  <c r="M108" i="2"/>
  <c r="M78" i="2"/>
  <c r="M1253" i="2"/>
  <c r="M1019" i="2"/>
  <c r="M911" i="2"/>
  <c r="M827" i="2"/>
  <c r="M718" i="2"/>
  <c r="M660" i="2"/>
  <c r="M610" i="2"/>
  <c r="L556" i="2"/>
  <c r="M496" i="2"/>
  <c r="L416" i="2"/>
  <c r="L328" i="2"/>
  <c r="M242" i="2"/>
  <c r="L204" i="2"/>
  <c r="L158" i="2"/>
  <c r="M119" i="2"/>
  <c r="M83" i="2"/>
  <c r="L61" i="2"/>
  <c r="L37" i="2"/>
  <c r="L15" i="2"/>
  <c r="L1370" i="2"/>
  <c r="L1143" i="2"/>
  <c r="L983" i="2"/>
  <c r="M901" i="2"/>
  <c r="M794" i="2"/>
  <c r="M752" i="2"/>
  <c r="M712" i="2"/>
  <c r="L670" i="2"/>
  <c r="L628" i="2"/>
  <c r="L586" i="2"/>
  <c r="L544" i="2"/>
  <c r="M504" i="2"/>
  <c r="M464" i="2"/>
  <c r="L382" i="2"/>
  <c r="L318" i="2"/>
  <c r="L254" i="2"/>
  <c r="M208" i="2"/>
  <c r="M168" i="2"/>
  <c r="L129" i="2"/>
  <c r="L79" i="2"/>
  <c r="M49" i="2"/>
  <c r="M29" i="2"/>
  <c r="L1049" i="2"/>
  <c r="M782" i="2"/>
  <c r="L700" i="2"/>
  <c r="L616" i="2"/>
  <c r="M534" i="2"/>
  <c r="L458" i="2"/>
  <c r="L332" i="2"/>
  <c r="M218" i="2"/>
  <c r="M148" i="2"/>
  <c r="M66" i="2"/>
  <c r="M18" i="2"/>
  <c r="L1077" i="2"/>
  <c r="L880" i="2"/>
  <c r="M694" i="2"/>
  <c r="L612" i="2"/>
  <c r="L528" i="2"/>
  <c r="L404" i="2"/>
  <c r="L276" i="2"/>
  <c r="L172" i="2"/>
  <c r="M74" i="2"/>
  <c r="L38" i="2"/>
  <c r="L1095" i="2"/>
  <c r="M808" i="2"/>
  <c r="L660" i="2"/>
  <c r="L466" i="2"/>
  <c r="L220" i="2"/>
  <c r="M64" i="2"/>
  <c r="L1749" i="2"/>
  <c r="L1063" i="2"/>
  <c r="M907" i="2"/>
  <c r="M708" i="2"/>
  <c r="M564" i="2"/>
  <c r="M228" i="2"/>
  <c r="M50" i="2"/>
  <c r="L1043" i="2"/>
  <c r="M684" i="2"/>
  <c r="L470" i="2"/>
  <c r="M524" i="2"/>
  <c r="L1341" i="2"/>
  <c r="M476" i="2"/>
  <c r="L426" i="2"/>
  <c r="M42" i="2"/>
  <c r="M234" i="2"/>
  <c r="L266" i="2"/>
  <c r="L1167" i="2"/>
  <c r="L501" i="2"/>
  <c r="L371" i="2"/>
  <c r="L323" i="2"/>
  <c r="L281" i="2"/>
  <c r="L191" i="2"/>
  <c r="L96" i="2"/>
  <c r="L1165" i="2"/>
  <c r="M969" i="2"/>
  <c r="M871" i="2"/>
  <c r="M783" i="2"/>
  <c r="M741" i="2"/>
  <c r="M697" i="2"/>
  <c r="M633" i="2"/>
  <c r="M569" i="2"/>
  <c r="M527" i="2"/>
  <c r="M463" i="2"/>
  <c r="M205" i="2"/>
  <c r="M140" i="2"/>
  <c r="M92" i="2"/>
  <c r="L1125" i="2"/>
  <c r="M802" i="2"/>
  <c r="L690" i="2"/>
  <c r="L526" i="2"/>
  <c r="L368" i="2"/>
  <c r="M220" i="2"/>
  <c r="M95" i="2"/>
  <c r="L51" i="2"/>
  <c r="M1275" i="2"/>
  <c r="M941" i="2"/>
  <c r="M816" i="2"/>
  <c r="M690" i="2"/>
  <c r="M608" i="2"/>
  <c r="L486" i="2"/>
  <c r="L350" i="2"/>
  <c r="L230" i="2"/>
  <c r="L97" i="2"/>
  <c r="M41" i="2"/>
  <c r="M1237" i="2"/>
  <c r="M742" i="2"/>
  <c r="M574" i="2"/>
  <c r="L396" i="2"/>
  <c r="M103" i="2"/>
  <c r="L1605" i="2"/>
  <c r="M730" i="2"/>
  <c r="M570" i="2"/>
  <c r="L340" i="2"/>
  <c r="M56" i="2"/>
  <c r="M548" i="2"/>
  <c r="M143" i="2"/>
  <c r="M999" i="2"/>
  <c r="L370" i="2"/>
  <c r="L28" i="2"/>
  <c r="M600" i="2"/>
  <c r="M632" i="2"/>
  <c r="M586" i="2"/>
  <c r="M46" i="2"/>
  <c r="M1978" i="2"/>
  <c r="M1479" i="2"/>
  <c r="M1831" i="2"/>
  <c r="L1347" i="2"/>
  <c r="M1464" i="2"/>
  <c r="M270" i="2"/>
  <c r="L519" i="2"/>
  <c r="L875" i="2"/>
  <c r="L464" i="2"/>
  <c r="M417" i="2"/>
  <c r="L241" i="2"/>
  <c r="L1903" i="2"/>
  <c r="L1863" i="2"/>
  <c r="L1658" i="2"/>
  <c r="L1504" i="2"/>
  <c r="M1688" i="2"/>
  <c r="L1423" i="2"/>
  <c r="M1513" i="2"/>
  <c r="L1382" i="2"/>
  <c r="L1403" i="2"/>
  <c r="L1190" i="2"/>
  <c r="L1062" i="2"/>
  <c r="L1052" i="2"/>
  <c r="L1121" i="2"/>
  <c r="M926" i="2"/>
  <c r="M1362" i="2"/>
  <c r="M997" i="2"/>
  <c r="M849" i="2"/>
  <c r="L675" i="2"/>
  <c r="L499" i="2"/>
  <c r="L401" i="2"/>
  <c r="L343" i="2"/>
  <c r="L299" i="2"/>
  <c r="L257" i="2"/>
  <c r="M153" i="2"/>
  <c r="L1287" i="2"/>
  <c r="L1025" i="2"/>
  <c r="L907" i="2"/>
  <c r="M801" i="2"/>
  <c r="M759" i="2"/>
  <c r="M717" i="2"/>
  <c r="M673" i="2"/>
  <c r="M631" i="2"/>
  <c r="M567" i="2"/>
  <c r="M525" i="2"/>
  <c r="M461" i="2"/>
  <c r="M201" i="2"/>
  <c r="M159" i="2"/>
  <c r="M90" i="2"/>
  <c r="L1093" i="2"/>
  <c r="M851" i="2"/>
  <c r="M738" i="2"/>
  <c r="M572" i="2"/>
  <c r="L468" i="2"/>
  <c r="L272" i="2"/>
  <c r="M133" i="2"/>
  <c r="L69" i="2"/>
  <c r="L1545" i="2"/>
  <c r="L1013" i="2"/>
  <c r="M869" i="2"/>
  <c r="M728" i="2"/>
  <c r="M602" i="2"/>
  <c r="M520" i="2"/>
  <c r="L342" i="2"/>
  <c r="M224" i="2"/>
  <c r="M87" i="2"/>
  <c r="M37" i="2"/>
  <c r="L935" i="2"/>
  <c r="M734" i="2"/>
  <c r="M566" i="2"/>
  <c r="L252" i="2"/>
  <c r="L95" i="2"/>
  <c r="M1353" i="2"/>
  <c r="M554" i="2"/>
  <c r="L324" i="2"/>
  <c r="L54" i="2"/>
  <c r="M540" i="2"/>
  <c r="M762" i="2"/>
  <c r="L338" i="2"/>
  <c r="M740" i="2"/>
  <c r="L925" i="2"/>
  <c r="M788" i="2"/>
  <c r="L554" i="2"/>
  <c r="L1869" i="2"/>
  <c r="M1860" i="2"/>
  <c r="L1735" i="2"/>
  <c r="M1803" i="2"/>
  <c r="L1741" i="2"/>
  <c r="M1322" i="2"/>
  <c r="L1034" i="2"/>
  <c r="L1495" i="2"/>
  <c r="M1185" i="2"/>
  <c r="M1807" i="2"/>
  <c r="M1966" i="2"/>
  <c r="M1092" i="2"/>
  <c r="M398" i="2"/>
  <c r="M375" i="2"/>
  <c r="L1335" i="2"/>
  <c r="M245" i="2"/>
  <c r="L244" i="2"/>
  <c r="M304" i="2"/>
  <c r="M1981" i="2"/>
  <c r="L593" i="2"/>
  <c r="M52" i="2"/>
  <c r="L2001" i="2"/>
  <c r="L1941" i="2"/>
  <c r="M1899" i="2"/>
  <c r="L1934" i="2"/>
  <c r="L1817" i="2"/>
  <c r="M1900" i="2"/>
  <c r="L1704" i="2"/>
  <c r="L1626" i="2"/>
  <c r="L1562" i="2"/>
  <c r="L1458" i="2"/>
  <c r="M1908" i="2"/>
  <c r="M1720" i="2"/>
  <c r="M1544" i="2"/>
  <c r="M1749" i="2"/>
  <c r="M1545" i="2"/>
  <c r="M1914" i="2"/>
  <c r="L1615" i="2"/>
  <c r="M1387" i="2"/>
  <c r="L1633" i="2"/>
  <c r="M1336" i="2"/>
  <c r="M1218" i="2"/>
  <c r="L1597" i="2"/>
  <c r="L1340" i="2"/>
  <c r="L1248" i="2"/>
  <c r="L1158" i="2"/>
  <c r="L1094" i="2"/>
  <c r="L1387" i="2"/>
  <c r="L1171" i="2"/>
  <c r="L1000" i="2"/>
  <c r="L1657" i="2"/>
  <c r="M1235" i="2"/>
  <c r="M1022" i="2"/>
  <c r="M958" i="2"/>
  <c r="M894" i="2"/>
  <c r="M830" i="2"/>
  <c r="M1249" i="2"/>
  <c r="L1039" i="2"/>
  <c r="M955" i="2"/>
  <c r="L879" i="2"/>
  <c r="L705" i="2"/>
  <c r="L645" i="2"/>
  <c r="L587" i="2"/>
  <c r="L529" i="2"/>
  <c r="L469" i="2"/>
  <c r="L417" i="2"/>
  <c r="L385" i="2"/>
  <c r="L353" i="2"/>
  <c r="L331" i="2"/>
  <c r="L311" i="2"/>
  <c r="L289" i="2"/>
  <c r="L267" i="2"/>
  <c r="L247" i="2"/>
  <c r="L205" i="2"/>
  <c r="L163" i="2"/>
  <c r="L106" i="2"/>
  <c r="L76" i="2"/>
  <c r="L1359" i="2"/>
  <c r="M1227" i="2"/>
  <c r="L1053" i="2"/>
  <c r="M991" i="2"/>
  <c r="L941" i="2"/>
  <c r="M887" i="2"/>
  <c r="M847" i="2"/>
  <c r="M813" i="2"/>
  <c r="M791" i="2"/>
  <c r="M769" i="2"/>
  <c r="M749" i="2"/>
  <c r="M727" i="2"/>
  <c r="M705" i="2"/>
  <c r="M685" i="2"/>
  <c r="M663" i="2"/>
  <c r="M641" i="2"/>
  <c r="M621" i="2"/>
  <c r="M599" i="2"/>
  <c r="M577" i="2"/>
  <c r="M557" i="2"/>
  <c r="M535" i="2"/>
  <c r="M513" i="2"/>
  <c r="M493" i="2"/>
  <c r="M471" i="2"/>
  <c r="M233" i="2"/>
  <c r="M213" i="2"/>
  <c r="M191" i="2"/>
  <c r="M169" i="2"/>
  <c r="L148" i="2"/>
  <c r="M126" i="2"/>
  <c r="M104" i="2"/>
  <c r="M1705" i="2"/>
  <c r="M1217" i="2"/>
  <c r="M995" i="2"/>
  <c r="L897" i="2"/>
  <c r="M764" i="2"/>
  <c r="M714" i="2"/>
  <c r="M656" i="2"/>
  <c r="L598" i="2"/>
  <c r="M546" i="2"/>
  <c r="M490" i="2"/>
  <c r="L400" i="2"/>
  <c r="L320" i="2"/>
  <c r="M236" i="2"/>
  <c r="M194" i="2"/>
  <c r="M154" i="2"/>
  <c r="M111" i="2"/>
  <c r="M77" i="2"/>
  <c r="L57" i="2"/>
  <c r="L35" i="2"/>
  <c r="L13" i="2"/>
  <c r="M1364" i="2"/>
  <c r="L1111" i="2"/>
  <c r="M973" i="2"/>
  <c r="M893" i="2"/>
  <c r="M837" i="2"/>
  <c r="M790" i="2"/>
  <c r="M706" i="2"/>
  <c r="M664" i="2"/>
  <c r="M624" i="2"/>
  <c r="L582" i="2"/>
  <c r="L540" i="2"/>
  <c r="L498" i="2"/>
  <c r="L452" i="2"/>
  <c r="L374" i="2"/>
  <c r="L310" i="2"/>
  <c r="L246" i="2"/>
  <c r="M204" i="2"/>
  <c r="M162" i="2"/>
  <c r="M123" i="2"/>
  <c r="M69" i="2"/>
  <c r="M47" i="2"/>
  <c r="M27" i="2"/>
  <c r="M1267" i="2"/>
  <c r="M1021" i="2"/>
  <c r="M845" i="2"/>
  <c r="L688" i="2"/>
  <c r="M606" i="2"/>
  <c r="L524" i="2"/>
  <c r="L436" i="2"/>
  <c r="L316" i="2"/>
  <c r="M202" i="2"/>
  <c r="L139" i="2"/>
  <c r="L64" i="2"/>
  <c r="M14" i="2"/>
  <c r="M1029" i="2"/>
  <c r="M861" i="2"/>
  <c r="M766" i="2"/>
  <c r="L692" i="2"/>
  <c r="L600" i="2"/>
  <c r="M518" i="2"/>
  <c r="L388" i="2"/>
  <c r="L260" i="2"/>
  <c r="L160" i="2"/>
  <c r="L72" i="2"/>
  <c r="M34" i="2"/>
  <c r="L979" i="2"/>
  <c r="M796" i="2"/>
  <c r="M652" i="2"/>
  <c r="L456" i="2"/>
  <c r="M212" i="2"/>
  <c r="M60" i="2"/>
  <c r="M1727" i="2"/>
  <c r="L1027" i="2"/>
  <c r="L896" i="2"/>
  <c r="M688" i="2"/>
  <c r="M528" i="2"/>
  <c r="L216" i="2"/>
  <c r="L44" i="2"/>
  <c r="M1035" i="2"/>
  <c r="M674" i="2"/>
  <c r="L386" i="2"/>
  <c r="L418" i="2"/>
  <c r="M1335" i="2"/>
  <c r="L14" i="2"/>
  <c r="M724" i="2"/>
  <c r="L362" i="2"/>
  <c r="M26" i="2"/>
  <c r="M188" i="2"/>
  <c r="M230" i="2"/>
  <c r="M1821" i="2"/>
  <c r="M1810" i="2"/>
  <c r="M1631" i="2"/>
  <c r="L1678" i="2"/>
  <c r="M1573" i="2"/>
  <c r="L1256" i="2"/>
  <c r="L890" i="2"/>
  <c r="M1441" i="2"/>
  <c r="M1121" i="2"/>
  <c r="L1492" i="2"/>
  <c r="M1561" i="2"/>
  <c r="L884" i="2"/>
  <c r="L710" i="2"/>
  <c r="M334" i="2"/>
  <c r="M1823" i="2"/>
  <c r="L663" i="2"/>
  <c r="M311" i="2"/>
  <c r="M55" i="2"/>
  <c r="M1848" i="2"/>
  <c r="L640" i="2"/>
  <c r="L200" i="2"/>
  <c r="M448" i="2"/>
  <c r="L959" i="2"/>
  <c r="M281" i="2"/>
  <c r="L505" i="2"/>
  <c r="L1989" i="2"/>
  <c r="L1925" i="2"/>
  <c r="L2004" i="2"/>
  <c r="L1890" i="2"/>
  <c r="L1801" i="2"/>
  <c r="L1814" i="2"/>
  <c r="L1674" i="2"/>
  <c r="L1610" i="2"/>
  <c r="L1532" i="2"/>
  <c r="L1442" i="2"/>
  <c r="L1812" i="2"/>
  <c r="M1704" i="2"/>
  <c r="M1528" i="2"/>
  <c r="M1709" i="2"/>
  <c r="L1501" i="2"/>
  <c r="L1759" i="2"/>
  <c r="M1553" i="2"/>
  <c r="M1371" i="2"/>
  <c r="L1513" i="2"/>
  <c r="M1266" i="2"/>
  <c r="M1202" i="2"/>
  <c r="M1505" i="2"/>
  <c r="L1310" i="2"/>
  <c r="L1220" i="2"/>
  <c r="L1142" i="2"/>
  <c r="L1078" i="2"/>
  <c r="L1331" i="2"/>
  <c r="L1107" i="2"/>
  <c r="L970" i="2"/>
  <c r="L1413" i="2"/>
  <c r="L1185" i="2"/>
  <c r="M1006" i="2"/>
  <c r="M942" i="2"/>
  <c r="M878" i="2"/>
  <c r="L1671" i="2"/>
  <c r="M1001" i="2"/>
  <c r="L919" i="2"/>
  <c r="L735" i="2"/>
  <c r="L677" i="2"/>
  <c r="L619" i="2"/>
  <c r="L559" i="2"/>
  <c r="L443" i="2"/>
  <c r="L403" i="2"/>
  <c r="L345" i="2"/>
  <c r="L303" i="2"/>
  <c r="L259" i="2"/>
  <c r="L233" i="2"/>
  <c r="M155" i="2"/>
  <c r="M1699" i="2"/>
  <c r="L1303" i="2"/>
  <c r="L1029" i="2"/>
  <c r="M919" i="2"/>
  <c r="M831" i="2"/>
  <c r="M805" i="2"/>
  <c r="M761" i="2"/>
  <c r="M719" i="2"/>
  <c r="M677" i="2"/>
  <c r="M655" i="2"/>
  <c r="M613" i="2"/>
  <c r="M591" i="2"/>
  <c r="M549" i="2"/>
  <c r="M505" i="2"/>
  <c r="M485" i="2"/>
  <c r="M225" i="2"/>
  <c r="M183" i="2"/>
  <c r="M161" i="2"/>
  <c r="M118" i="2"/>
  <c r="L1355" i="2"/>
  <c r="M953" i="2"/>
  <c r="M744" i="2"/>
  <c r="M634" i="2"/>
  <c r="M578" i="2"/>
  <c r="L472" i="2"/>
  <c r="L288" i="2"/>
  <c r="L178" i="2"/>
  <c r="L137" i="2"/>
  <c r="L71" i="2"/>
  <c r="L23" i="2"/>
  <c r="L1669" i="2"/>
  <c r="M1025" i="2"/>
  <c r="M877" i="2"/>
  <c r="M774" i="2"/>
  <c r="M732" i="2"/>
  <c r="M648" i="2"/>
  <c r="L570" i="2"/>
  <c r="M526" i="2"/>
  <c r="L414" i="2"/>
  <c r="L286" i="2"/>
  <c r="L188" i="2"/>
  <c r="M145" i="2"/>
  <c r="M59" i="2"/>
  <c r="M15" i="2"/>
  <c r="M957" i="2"/>
  <c r="M818" i="2"/>
  <c r="M658" i="2"/>
  <c r="L496" i="2"/>
  <c r="L268" i="2"/>
  <c r="L176" i="2"/>
  <c r="M44" i="2"/>
  <c r="M983" i="2"/>
  <c r="M822" i="2"/>
  <c r="M654" i="2"/>
  <c r="M486" i="2"/>
  <c r="M214" i="2"/>
  <c r="L125" i="2"/>
  <c r="M16" i="2"/>
  <c r="L346" i="2"/>
  <c r="L20" i="2"/>
  <c r="L1297" i="2"/>
  <c r="M772" i="2"/>
  <c r="L646" i="2"/>
  <c r="M164" i="2"/>
  <c r="M792" i="2"/>
  <c r="L40" i="2"/>
  <c r="M196" i="2"/>
  <c r="M867" i="2"/>
  <c r="M192" i="2"/>
  <c r="M2000" i="2"/>
  <c r="M1567" i="2"/>
  <c r="M1606" i="2"/>
  <c r="M1162" i="2"/>
  <c r="L1361" i="2"/>
  <c r="M1057" i="2"/>
  <c r="M1412" i="2"/>
  <c r="L566" i="2"/>
  <c r="L1351" i="2"/>
  <c r="M247" i="2"/>
  <c r="L517" i="2"/>
  <c r="L1697" i="2"/>
  <c r="L66" i="2"/>
  <c r="M332" i="2"/>
  <c r="L1973" i="2"/>
  <c r="L1932" i="2"/>
  <c r="L1785" i="2"/>
  <c r="L1762" i="2"/>
  <c r="L1594" i="2"/>
  <c r="L1426" i="2"/>
  <c r="M1752" i="2"/>
  <c r="M1512" i="2"/>
  <c r="M1669" i="2"/>
  <c r="M1717" i="2"/>
  <c r="M1884" i="2"/>
  <c r="M1250" i="2"/>
  <c r="L1850" i="2"/>
  <c r="L1294" i="2"/>
  <c r="L1126" i="2"/>
  <c r="L1265" i="2"/>
  <c r="L940" i="2"/>
  <c r="M1343" i="2"/>
  <c r="M990" i="2"/>
  <c r="M862" i="2"/>
  <c r="L1151" i="2"/>
  <c r="M913" i="2"/>
  <c r="L733" i="2"/>
  <c r="L617" i="2"/>
  <c r="L557" i="2"/>
  <c r="L441" i="2"/>
  <c r="L369" i="2"/>
  <c r="L321" i="2"/>
  <c r="L279" i="2"/>
  <c r="L221" i="2"/>
  <c r="L189" i="2"/>
  <c r="L92" i="2"/>
  <c r="M1695" i="2"/>
  <c r="L1133" i="2"/>
  <c r="M965" i="2"/>
  <c r="M823" i="2"/>
  <c r="M781" i="2"/>
  <c r="M737" i="2"/>
  <c r="M695" i="2"/>
  <c r="M653" i="2"/>
  <c r="M609" i="2"/>
  <c r="M589" i="2"/>
  <c r="M545" i="2"/>
  <c r="M503" i="2"/>
  <c r="M481" i="2"/>
  <c r="M223" i="2"/>
  <c r="M181" i="2"/>
  <c r="M136" i="2"/>
  <c r="M116" i="2"/>
  <c r="L1325" i="2"/>
  <c r="M947" i="2"/>
  <c r="M682" i="2"/>
  <c r="M630" i="2"/>
  <c r="L514" i="2"/>
  <c r="L360" i="2"/>
  <c r="M216" i="2"/>
  <c r="L174" i="2"/>
  <c r="L93" i="2"/>
  <c r="L49" i="2"/>
  <c r="L21" i="2"/>
  <c r="L1267" i="2"/>
  <c r="M933" i="2"/>
  <c r="M768" i="2"/>
  <c r="M686" i="2"/>
  <c r="M644" i="2"/>
  <c r="M560" i="2"/>
  <c r="L482" i="2"/>
  <c r="L406" i="2"/>
  <c r="L278" i="2"/>
  <c r="M184" i="2"/>
  <c r="L143" i="2"/>
  <c r="M57" i="2"/>
  <c r="M13" i="2"/>
  <c r="L1225" i="2"/>
  <c r="M814" i="2"/>
  <c r="M642" i="2"/>
  <c r="M482" i="2"/>
  <c r="L380" i="2"/>
  <c r="M166" i="2"/>
  <c r="L42" i="2"/>
  <c r="L951" i="2"/>
  <c r="M726" i="2"/>
  <c r="M646" i="2"/>
  <c r="M478" i="2"/>
  <c r="M206" i="2"/>
  <c r="M113" i="2"/>
  <c r="M12" i="2"/>
  <c r="L734" i="2"/>
  <c r="L314" i="2"/>
  <c r="M115" i="2"/>
  <c r="M1223" i="2"/>
  <c r="M963" i="2"/>
  <c r="M612" i="2"/>
  <c r="L149" i="2"/>
  <c r="M22" i="2"/>
  <c r="M532" i="2"/>
  <c r="M160" i="2"/>
  <c r="M620" i="2"/>
  <c r="L558" i="2"/>
  <c r="M180" i="2"/>
  <c r="M580" i="2"/>
  <c r="L154" i="2"/>
  <c r="L155" i="2"/>
  <c r="L153" i="2"/>
  <c r="I142" i="1"/>
  <c r="K739" i="2"/>
  <c r="O740" i="2"/>
  <c r="N740" i="2"/>
  <c r="I144" i="1"/>
  <c r="Q144" i="1"/>
  <c r="O741" i="2"/>
  <c r="N741" i="2"/>
  <c r="L741" i="2"/>
  <c r="I145" i="1"/>
  <c r="Q145" i="1"/>
  <c r="O742" i="2"/>
  <c r="N742" i="2"/>
  <c r="K742" i="2" s="1"/>
  <c r="L742" i="2"/>
  <c r="I146" i="1"/>
  <c r="Q146" i="1"/>
  <c r="N743" i="2"/>
  <c r="O743" i="2"/>
  <c r="L743" i="2"/>
  <c r="I147" i="1"/>
  <c r="Q147" i="1"/>
  <c r="O744" i="2"/>
  <c r="N744" i="2"/>
  <c r="L744" i="2"/>
  <c r="Q148" i="1"/>
  <c r="O745" i="2"/>
  <c r="K745" i="2" s="1"/>
  <c r="N745" i="2"/>
  <c r="L745" i="2"/>
  <c r="Q149" i="1"/>
  <c r="I148" i="1"/>
  <c r="N746" i="2"/>
  <c r="O746" i="2"/>
  <c r="L746" i="2"/>
  <c r="I149" i="1"/>
  <c r="Q150" i="1"/>
  <c r="N747" i="2"/>
  <c r="K747" i="2"/>
  <c r="O747" i="2"/>
  <c r="L747" i="2"/>
  <c r="I150" i="1"/>
  <c r="I151" i="1"/>
  <c r="Q151" i="1"/>
  <c r="N748" i="2"/>
  <c r="K748" i="2" s="1"/>
  <c r="O748" i="2"/>
  <c r="L748" i="2"/>
  <c r="I152" i="1"/>
  <c r="Q152" i="1"/>
  <c r="N749" i="2"/>
  <c r="K749" i="2" s="1"/>
  <c r="O749" i="2"/>
  <c r="L749" i="2"/>
  <c r="Q153" i="1"/>
  <c r="O750" i="2"/>
  <c r="K750" i="2"/>
  <c r="N750" i="2"/>
  <c r="L750" i="2"/>
  <c r="I153" i="1"/>
  <c r="I154" i="1"/>
  <c r="Q154" i="1"/>
  <c r="N751" i="2"/>
  <c r="O751" i="2"/>
  <c r="K751" i="2"/>
  <c r="L751" i="2"/>
  <c r="Q155" i="1"/>
  <c r="O752" i="2"/>
  <c r="N752" i="2"/>
  <c r="L752" i="2"/>
  <c r="Q156" i="1"/>
  <c r="I155" i="1"/>
  <c r="N753" i="2"/>
  <c r="O753" i="2"/>
  <c r="L753" i="2"/>
  <c r="Q157" i="1"/>
  <c r="I157" i="1"/>
  <c r="I156" i="1"/>
  <c r="N754" i="2"/>
  <c r="K754" i="2" s="1"/>
  <c r="O754" i="2"/>
  <c r="L754" i="2"/>
  <c r="Q158" i="1"/>
  <c r="N755" i="2"/>
  <c r="K755" i="2"/>
  <c r="O755" i="2"/>
  <c r="L755" i="2"/>
  <c r="Q159" i="1"/>
  <c r="I158" i="1"/>
  <c r="O756" i="2"/>
  <c r="N756" i="2"/>
  <c r="K756" i="2" s="1"/>
  <c r="L756" i="2"/>
  <c r="Q160" i="1"/>
  <c r="I159" i="1"/>
  <c r="N757" i="2"/>
  <c r="K757" i="2"/>
  <c r="O757" i="2"/>
  <c r="L757" i="2"/>
  <c r="I160" i="1"/>
  <c r="Q161" i="1"/>
  <c r="N758" i="2"/>
  <c r="K758" i="2"/>
  <c r="O758" i="2"/>
  <c r="L758" i="2"/>
  <c r="I161" i="1"/>
  <c r="I162" i="1"/>
  <c r="Q162" i="1"/>
  <c r="N759" i="2"/>
  <c r="O759" i="2"/>
  <c r="L759" i="2"/>
  <c r="Q163" i="1"/>
  <c r="O760" i="2"/>
  <c r="K760" i="2" s="1"/>
  <c r="N760" i="2"/>
  <c r="L760" i="2"/>
  <c r="I163" i="1"/>
  <c r="I164" i="1"/>
  <c r="Q164" i="1"/>
  <c r="N761" i="2"/>
  <c r="K761" i="2" s="1"/>
  <c r="O761" i="2"/>
  <c r="L761" i="2"/>
  <c r="I165" i="1"/>
  <c r="Q165" i="1"/>
  <c r="O762" i="2"/>
  <c r="N762" i="2"/>
  <c r="K762" i="2"/>
  <c r="L762" i="2"/>
  <c r="Q166" i="1"/>
  <c r="N763" i="2"/>
  <c r="K763" i="2"/>
  <c r="O763" i="2"/>
  <c r="L763" i="2"/>
  <c r="Q167" i="1"/>
  <c r="I166" i="1"/>
  <c r="N764" i="2"/>
  <c r="K764" i="2" s="1"/>
  <c r="O764" i="2"/>
  <c r="L764" i="2"/>
  <c r="Q168" i="1"/>
  <c r="I167" i="1"/>
  <c r="O765" i="2"/>
  <c r="N765" i="2"/>
  <c r="K765" i="2" s="1"/>
  <c r="L765" i="2"/>
  <c r="I168" i="1"/>
  <c r="Q169" i="1"/>
  <c r="O766" i="2"/>
  <c r="K766" i="2" s="1"/>
  <c r="N766" i="2"/>
  <c r="L766" i="2"/>
  <c r="Q170" i="1"/>
  <c r="I169" i="1"/>
  <c r="N767" i="2"/>
  <c r="O767" i="2"/>
  <c r="L767" i="2"/>
  <c r="I170" i="1"/>
  <c r="Q171" i="1"/>
  <c r="O768" i="2"/>
  <c r="N768" i="2"/>
  <c r="K768" i="2" s="1"/>
  <c r="L768" i="2"/>
  <c r="I171" i="1"/>
  <c r="I172" i="1"/>
  <c r="Q172" i="1"/>
  <c r="N769" i="2"/>
  <c r="K769" i="2"/>
  <c r="O769" i="2"/>
  <c r="L769" i="2"/>
  <c r="Q173" i="1"/>
  <c r="I173" i="1"/>
  <c r="N770" i="2"/>
  <c r="K770" i="2" s="1"/>
  <c r="O770" i="2"/>
  <c r="L770" i="2"/>
  <c r="I174" i="1"/>
  <c r="Q174" i="1"/>
  <c r="N771" i="2"/>
  <c r="K771" i="2"/>
  <c r="O771" i="2"/>
  <c r="L771" i="2"/>
  <c r="I175" i="1"/>
  <c r="Q175" i="1"/>
  <c r="N772" i="2"/>
  <c r="K772" i="2" s="1"/>
  <c r="O772" i="2"/>
  <c r="L772" i="2"/>
  <c r="I176" i="1"/>
  <c r="Q176" i="1"/>
  <c r="O773" i="2"/>
  <c r="N773" i="2"/>
  <c r="K773" i="2" s="1"/>
  <c r="L773" i="2"/>
  <c r="Q177" i="1"/>
  <c r="N774" i="2"/>
  <c r="K774" i="2" s="1"/>
  <c r="O774" i="2"/>
  <c r="L774" i="2"/>
  <c r="I177" i="1"/>
  <c r="Q178" i="1"/>
  <c r="N775" i="2"/>
  <c r="O775" i="2"/>
  <c r="K775" i="2" s="1"/>
  <c r="L775" i="2"/>
  <c r="Q179" i="1"/>
  <c r="I178" i="1"/>
  <c r="O776" i="2"/>
  <c r="N776" i="2"/>
  <c r="K776" i="2" s="1"/>
  <c r="L776" i="2"/>
  <c r="Q180" i="1"/>
  <c r="I179" i="1"/>
  <c r="O777" i="2"/>
  <c r="N777" i="2"/>
  <c r="K777" i="2"/>
  <c r="L777" i="2"/>
  <c r="I181" i="1"/>
  <c r="Q181" i="1"/>
  <c r="I180" i="1"/>
  <c r="N778" i="2"/>
  <c r="K778" i="2" s="1"/>
  <c r="O778" i="2"/>
  <c r="L778" i="2"/>
  <c r="I182" i="1"/>
  <c r="Q182" i="1"/>
  <c r="N779" i="2"/>
  <c r="O779" i="2"/>
  <c r="K779" i="2" s="1"/>
  <c r="L779" i="2"/>
  <c r="I183" i="1"/>
  <c r="Q183" i="1"/>
  <c r="N780" i="2"/>
  <c r="O780" i="2"/>
  <c r="L780" i="2"/>
  <c r="I184" i="1"/>
  <c r="Q184" i="1"/>
  <c r="O781" i="2"/>
  <c r="N781" i="2"/>
  <c r="L781" i="2"/>
  <c r="I185" i="1"/>
  <c r="Q185" i="1"/>
  <c r="O782" i="2"/>
  <c r="N782" i="2"/>
  <c r="K782" i="2" s="1"/>
  <c r="L782" i="2"/>
  <c r="I186" i="1"/>
  <c r="Q186" i="1"/>
  <c r="N783" i="2"/>
  <c r="O783" i="2"/>
  <c r="L783" i="2"/>
  <c r="I187" i="1"/>
  <c r="Q187" i="1"/>
  <c r="N784" i="2"/>
  <c r="O784" i="2"/>
  <c r="L784" i="2"/>
  <c r="I188" i="1"/>
  <c r="Q188" i="1"/>
  <c r="N785" i="2"/>
  <c r="K785" i="2"/>
  <c r="O785" i="2"/>
  <c r="L785" i="2"/>
  <c r="Q189" i="1"/>
  <c r="I189" i="1"/>
  <c r="N786" i="2"/>
  <c r="K786" i="2" s="1"/>
  <c r="O786" i="2"/>
  <c r="L786" i="2"/>
  <c r="Q190" i="1"/>
  <c r="N787" i="2"/>
  <c r="O787" i="2"/>
  <c r="K787" i="2" s="1"/>
  <c r="L787" i="2"/>
  <c r="I190" i="1"/>
  <c r="I191" i="1"/>
  <c r="Q191" i="1"/>
  <c r="O788" i="2"/>
  <c r="K788" i="2" s="1"/>
  <c r="N788" i="2"/>
  <c r="L788" i="2"/>
  <c r="Q192" i="1"/>
  <c r="N789" i="2"/>
  <c r="O789" i="2"/>
  <c r="K789" i="2"/>
  <c r="L789" i="2"/>
  <c r="I193" i="1"/>
  <c r="Q193" i="1"/>
  <c r="I192" i="1"/>
  <c r="N790" i="2"/>
  <c r="O790" i="2"/>
  <c r="L790" i="2"/>
  <c r="I194" i="1"/>
  <c r="Q194" i="1"/>
  <c r="N791" i="2"/>
  <c r="O791" i="2"/>
  <c r="L791" i="2"/>
  <c r="I195" i="1"/>
  <c r="Q195" i="1"/>
  <c r="K791" i="2"/>
  <c r="O792" i="2"/>
  <c r="N792" i="2"/>
  <c r="K792" i="2" s="1"/>
  <c r="L792" i="2"/>
  <c r="I196" i="1"/>
  <c r="Q196" i="1"/>
  <c r="O793" i="2"/>
  <c r="N793" i="2"/>
  <c r="K793" i="2" s="1"/>
  <c r="L793" i="2"/>
  <c r="Q197" i="1"/>
  <c r="N794" i="2"/>
  <c r="O794" i="2"/>
  <c r="L794" i="2"/>
  <c r="I197" i="1"/>
  <c r="I198" i="1"/>
  <c r="Q198" i="1"/>
  <c r="N795" i="2"/>
  <c r="K795" i="2" s="1"/>
  <c r="O795" i="2"/>
  <c r="L795" i="2"/>
  <c r="Q199" i="1"/>
  <c r="N796" i="2"/>
  <c r="O796" i="2"/>
  <c r="L796" i="2"/>
  <c r="Q200" i="1"/>
  <c r="I199" i="1"/>
  <c r="O797" i="2"/>
  <c r="N797" i="2"/>
  <c r="K797" i="2" s="1"/>
  <c r="L797" i="2"/>
  <c r="Q201" i="1"/>
  <c r="I200" i="1"/>
  <c r="O798" i="2"/>
  <c r="N798" i="2"/>
  <c r="L798" i="2"/>
  <c r="I201" i="1"/>
  <c r="Q202" i="1"/>
  <c r="N799" i="2"/>
  <c r="O799" i="2"/>
  <c r="K799" i="2" s="1"/>
  <c r="L799" i="2"/>
  <c r="Q203" i="1"/>
  <c r="I202" i="1"/>
  <c r="N800" i="2"/>
  <c r="K800" i="2" s="1"/>
  <c r="O800" i="2"/>
  <c r="L800" i="2"/>
  <c r="Q204" i="1"/>
  <c r="I203" i="1"/>
  <c r="N801" i="2"/>
  <c r="O801" i="2"/>
  <c r="K801" i="2" s="1"/>
  <c r="L801" i="2"/>
  <c r="I204" i="1"/>
  <c r="Q205" i="1"/>
  <c r="I205" i="1"/>
  <c r="N802" i="2"/>
  <c r="K802" i="2" s="1"/>
  <c r="O802" i="2"/>
  <c r="L802" i="2"/>
  <c r="I206" i="1"/>
  <c r="Q206" i="1"/>
  <c r="N803" i="2"/>
  <c r="O803" i="2"/>
  <c r="K803" i="2" s="1"/>
  <c r="L803" i="2"/>
  <c r="I207" i="1"/>
  <c r="Q207" i="1"/>
  <c r="N804" i="2"/>
  <c r="K804" i="2" s="1"/>
  <c r="O804" i="2"/>
  <c r="L804" i="2"/>
  <c r="I208" i="1"/>
  <c r="Q208" i="1"/>
  <c r="N805" i="2"/>
  <c r="K805" i="2"/>
  <c r="O805" i="2"/>
  <c r="L805" i="2"/>
  <c r="Q209" i="1"/>
  <c r="N806" i="2"/>
  <c r="O806" i="2"/>
  <c r="L806" i="2"/>
  <c r="I210" i="1"/>
  <c r="Q210" i="1"/>
  <c r="I209" i="1"/>
  <c r="N807" i="2"/>
  <c r="O807" i="2"/>
  <c r="K807" i="2" s="1"/>
  <c r="L807" i="2"/>
  <c r="I211" i="1"/>
  <c r="Q211" i="1"/>
  <c r="N808" i="2"/>
  <c r="K808" i="2" s="1"/>
  <c r="O808" i="2"/>
  <c r="L808" i="2"/>
  <c r="Q212" i="1"/>
  <c r="O809" i="2"/>
  <c r="N809" i="2"/>
  <c r="L809" i="2"/>
  <c r="I213" i="1"/>
  <c r="Q213" i="1"/>
  <c r="I212" i="1"/>
  <c r="N810" i="2"/>
  <c r="O810" i="2"/>
  <c r="K810" i="2" s="1"/>
  <c r="L810" i="2"/>
  <c r="Q214" i="1"/>
  <c r="I214" i="1"/>
  <c r="N811" i="2"/>
  <c r="K811" i="2" s="1"/>
  <c r="O811" i="2"/>
  <c r="L811" i="2"/>
  <c r="I215" i="1"/>
  <c r="Q215" i="1"/>
  <c r="N812" i="2"/>
  <c r="O812" i="2"/>
  <c r="K812" i="2" s="1"/>
  <c r="L812" i="2"/>
  <c r="I216" i="1"/>
  <c r="Q216" i="1"/>
  <c r="O813" i="2"/>
  <c r="N813" i="2"/>
  <c r="K813" i="2" s="1"/>
  <c r="L813" i="2"/>
  <c r="Q217" i="1"/>
  <c r="N814" i="2"/>
  <c r="K814" i="2" s="1"/>
  <c r="O814" i="2"/>
  <c r="L814" i="2"/>
  <c r="I217" i="1"/>
  <c r="I218" i="1"/>
  <c r="Q218" i="1"/>
  <c r="N815" i="2"/>
  <c r="K815" i="2" s="1"/>
  <c r="O815" i="2"/>
  <c r="L815" i="2"/>
  <c r="I219" i="1"/>
  <c r="Q219" i="1"/>
  <c r="N816" i="2"/>
  <c r="O816" i="2"/>
  <c r="K816" i="2" s="1"/>
  <c r="L816" i="2"/>
  <c r="Q220" i="1"/>
  <c r="N817" i="2"/>
  <c r="K817" i="2"/>
  <c r="O817" i="2"/>
  <c r="L817" i="2"/>
  <c r="Q221" i="1"/>
  <c r="I220" i="1"/>
  <c r="O818" i="2"/>
  <c r="K818" i="2" s="1"/>
  <c r="N818" i="2"/>
  <c r="L818" i="2"/>
  <c r="I221" i="1"/>
  <c r="Q222" i="1"/>
  <c r="I222" i="1"/>
  <c r="N819" i="2"/>
  <c r="K819" i="2" s="1"/>
  <c r="O819" i="2"/>
  <c r="L819" i="2"/>
  <c r="I223" i="1"/>
  <c r="Q223" i="1"/>
  <c r="N820" i="2"/>
  <c r="O820" i="2"/>
  <c r="K820" i="2" s="1"/>
  <c r="L820" i="2"/>
  <c r="I224" i="1"/>
  <c r="Q224" i="1"/>
  <c r="N821" i="2"/>
  <c r="O821" i="2"/>
  <c r="L821" i="2"/>
  <c r="I225" i="1"/>
  <c r="Q225" i="1"/>
  <c r="N822" i="2"/>
  <c r="K822" i="2" s="1"/>
  <c r="O822" i="2"/>
  <c r="L822" i="2"/>
  <c r="Q226" i="1"/>
  <c r="N823" i="2"/>
  <c r="O823" i="2"/>
  <c r="K823" i="2" s="1"/>
  <c r="L823" i="2"/>
  <c r="I227" i="1"/>
  <c r="Q227" i="1"/>
  <c r="I226" i="1"/>
  <c r="N824" i="2"/>
  <c r="O824" i="2"/>
  <c r="L824" i="2"/>
  <c r="I228" i="1"/>
  <c r="Q228" i="1"/>
  <c r="N825" i="2"/>
  <c r="O825" i="2"/>
  <c r="K825" i="2" s="1"/>
  <c r="L825" i="2"/>
  <c r="Q229" i="1"/>
  <c r="O826" i="2"/>
  <c r="N826" i="2"/>
  <c r="L826" i="2"/>
  <c r="Q230" i="1"/>
  <c r="I229" i="1"/>
  <c r="N827" i="2"/>
  <c r="O827" i="2"/>
  <c r="L827" i="2"/>
  <c r="I231" i="1"/>
  <c r="Q231" i="1"/>
  <c r="I230" i="1"/>
  <c r="N828" i="2"/>
  <c r="O828" i="2"/>
  <c r="L828" i="2"/>
  <c r="I232" i="1"/>
  <c r="Q232" i="1"/>
  <c r="N829" i="2"/>
  <c r="K829" i="2"/>
  <c r="O829" i="2"/>
  <c r="L829" i="2"/>
  <c r="I233" i="1"/>
  <c r="Q233" i="1"/>
  <c r="O830" i="2"/>
  <c r="K830" i="2" s="1"/>
  <c r="N830" i="2"/>
  <c r="L830" i="2"/>
  <c r="I234" i="1"/>
  <c r="Q234" i="1"/>
  <c r="N831" i="2"/>
  <c r="O831" i="2"/>
  <c r="K831" i="2" s="1"/>
  <c r="L831" i="2"/>
  <c r="Q235" i="1"/>
  <c r="I235" i="1"/>
  <c r="O832" i="2"/>
  <c r="N832" i="2"/>
  <c r="L832" i="2"/>
  <c r="I236" i="1"/>
  <c r="Q236" i="1"/>
  <c r="N833" i="2"/>
  <c r="O833" i="2"/>
  <c r="K833" i="2" s="1"/>
  <c r="L833" i="2"/>
  <c r="I237" i="1"/>
  <c r="Q237" i="1"/>
  <c r="O834" i="2"/>
  <c r="K834" i="2" s="1"/>
  <c r="N834" i="2"/>
  <c r="L834" i="2"/>
  <c r="Q238" i="1"/>
  <c r="I238" i="1"/>
  <c r="N835" i="2"/>
  <c r="O835" i="2"/>
  <c r="K835" i="2" s="1"/>
  <c r="L835" i="2"/>
  <c r="I239" i="1"/>
  <c r="Q239" i="1"/>
  <c r="O836" i="2"/>
  <c r="N836" i="2"/>
  <c r="K836" i="2" s="1"/>
  <c r="L836" i="2"/>
  <c r="I240" i="1"/>
  <c r="Q240" i="1"/>
  <c r="O837" i="2"/>
  <c r="N837" i="2"/>
  <c r="K837" i="2" s="1"/>
  <c r="L837" i="2"/>
  <c r="I241" i="1"/>
  <c r="Q241" i="1"/>
  <c r="N838" i="2"/>
  <c r="O838" i="2"/>
  <c r="L838" i="2"/>
  <c r="I242" i="1"/>
  <c r="Q242" i="1"/>
  <c r="N839" i="2"/>
  <c r="K839" i="2" s="1"/>
  <c r="O839" i="2"/>
  <c r="L839" i="2"/>
  <c r="I243" i="1"/>
  <c r="Q243" i="1"/>
  <c r="O840" i="2"/>
  <c r="N840" i="2"/>
  <c r="K840" i="2" s="1"/>
  <c r="L840" i="2"/>
  <c r="I244" i="1"/>
  <c r="Q244" i="1"/>
  <c r="O841" i="2"/>
  <c r="N841" i="2"/>
  <c r="L841" i="2"/>
  <c r="I245" i="1"/>
  <c r="Q245" i="1"/>
  <c r="O842" i="2"/>
  <c r="N842" i="2"/>
  <c r="K842" i="2"/>
  <c r="L842" i="2"/>
  <c r="Q246" i="1"/>
  <c r="I246" i="1"/>
  <c r="N843" i="2"/>
  <c r="K843" i="2" s="1"/>
  <c r="O843" i="2"/>
  <c r="L843" i="2"/>
  <c r="Q247" i="1"/>
  <c r="I247" i="1"/>
  <c r="N844" i="2"/>
  <c r="O844" i="2"/>
  <c r="L844" i="2"/>
  <c r="I248" i="1"/>
  <c r="Q248" i="1"/>
  <c r="N845" i="2"/>
  <c r="K845" i="2"/>
  <c r="O845" i="2"/>
  <c r="L845" i="2"/>
  <c r="Q249" i="1"/>
  <c r="I249" i="1"/>
  <c r="O846" i="2"/>
  <c r="K846" i="2" s="1"/>
  <c r="N846" i="2"/>
  <c r="L846" i="2"/>
  <c r="I250" i="1"/>
  <c r="Q250" i="1"/>
  <c r="N847" i="2"/>
  <c r="O847" i="2"/>
  <c r="K847" i="2" s="1"/>
  <c r="L847" i="2"/>
  <c r="I251" i="1"/>
  <c r="Q251" i="1"/>
  <c r="O848" i="2"/>
  <c r="N848" i="2"/>
  <c r="L848" i="2"/>
  <c r="I252" i="1"/>
  <c r="Q252" i="1"/>
  <c r="N849" i="2"/>
  <c r="K849" i="2" s="1"/>
  <c r="O849" i="2"/>
  <c r="L849" i="2"/>
  <c r="Q253" i="1"/>
  <c r="I253" i="1"/>
  <c r="N850" i="2"/>
  <c r="O850" i="2"/>
  <c r="L850" i="2"/>
  <c r="Q254" i="1"/>
  <c r="I254" i="1"/>
  <c r="N851" i="2"/>
  <c r="O851" i="2"/>
  <c r="L851" i="2"/>
  <c r="I255" i="1"/>
  <c r="Q255" i="1"/>
  <c r="O852" i="2"/>
  <c r="K852" i="2" s="1"/>
  <c r="N852" i="2"/>
  <c r="L852" i="2"/>
  <c r="I256" i="1"/>
  <c r="Q256" i="1"/>
  <c r="O853" i="2"/>
  <c r="N853" i="2"/>
  <c r="K853" i="2" s="1"/>
  <c r="L853" i="2"/>
  <c r="I257" i="1"/>
  <c r="Q257" i="1"/>
  <c r="N854" i="2"/>
  <c r="K854" i="2" s="1"/>
  <c r="O854" i="2"/>
  <c r="L854" i="2"/>
  <c r="I258" i="1"/>
  <c r="Q258" i="1"/>
  <c r="N855" i="2"/>
  <c r="O855" i="2"/>
  <c r="K855" i="2"/>
  <c r="L855" i="2"/>
  <c r="I259" i="1"/>
  <c r="Q259" i="1"/>
  <c r="O856" i="2"/>
  <c r="N856" i="2"/>
  <c r="L856" i="2"/>
  <c r="I260" i="1"/>
  <c r="Q260" i="1"/>
  <c r="N857" i="2"/>
  <c r="K857" i="2" s="1"/>
  <c r="O857" i="2"/>
  <c r="L857" i="2"/>
  <c r="I261" i="1"/>
  <c r="Q261" i="1"/>
  <c r="O858" i="2"/>
  <c r="K858" i="2"/>
  <c r="N858" i="2"/>
  <c r="L858" i="2"/>
  <c r="Q262" i="1"/>
  <c r="I262" i="1"/>
  <c r="N859" i="2"/>
  <c r="K859" i="2" s="1"/>
  <c r="O859" i="2"/>
  <c r="L859" i="2"/>
  <c r="I263" i="1"/>
  <c r="Q263" i="1"/>
  <c r="N860" i="2"/>
  <c r="O860" i="2"/>
  <c r="L860" i="2"/>
  <c r="I264" i="1"/>
  <c r="Q264" i="1"/>
  <c r="O861" i="2"/>
  <c r="N861" i="2"/>
  <c r="L861" i="2"/>
  <c r="I265" i="1"/>
  <c r="Q265" i="1"/>
  <c r="O862" i="2"/>
  <c r="N862" i="2"/>
  <c r="L862" i="2"/>
  <c r="I266" i="1"/>
  <c r="Q266" i="1"/>
  <c r="N863" i="2"/>
  <c r="O863" i="2"/>
  <c r="K863" i="2" s="1"/>
  <c r="L863" i="2"/>
  <c r="I267" i="1"/>
  <c r="Q267" i="1"/>
  <c r="O864" i="2"/>
  <c r="N864" i="2"/>
  <c r="K864" i="2" s="1"/>
  <c r="L864" i="2"/>
  <c r="I268" i="1"/>
  <c r="Q268" i="1"/>
  <c r="N865" i="2"/>
  <c r="O865" i="2"/>
  <c r="K865" i="2" s="1"/>
  <c r="L865" i="2"/>
  <c r="I269" i="1"/>
  <c r="Q269" i="1"/>
  <c r="O866" i="2"/>
  <c r="K866" i="2" s="1"/>
  <c r="N866" i="2"/>
  <c r="L866" i="2"/>
  <c r="Q270" i="1"/>
  <c r="I270" i="1"/>
  <c r="N867" i="2"/>
  <c r="O867" i="2"/>
  <c r="K867" i="2" s="1"/>
  <c r="L867" i="2"/>
  <c r="Q271" i="1"/>
  <c r="N868" i="2"/>
  <c r="O868" i="2"/>
  <c r="K868" i="2" s="1"/>
  <c r="L868" i="2"/>
  <c r="I272" i="1"/>
  <c r="Q272" i="1"/>
  <c r="I271" i="1"/>
  <c r="N869" i="2"/>
  <c r="O869" i="2"/>
  <c r="L869" i="2"/>
  <c r="Q273" i="1"/>
  <c r="N870" i="2"/>
  <c r="K870" i="2" s="1"/>
  <c r="O870" i="2"/>
  <c r="L870" i="2"/>
  <c r="I274" i="1"/>
  <c r="Q274" i="1"/>
  <c r="I273" i="1"/>
  <c r="N871" i="2"/>
  <c r="O871" i="2"/>
  <c r="L871" i="2"/>
  <c r="I275" i="1"/>
  <c r="Q275" i="1"/>
  <c r="O872" i="2"/>
  <c r="K872" i="2" s="1"/>
  <c r="N872" i="2"/>
  <c r="L872" i="2"/>
  <c r="Q276" i="1"/>
  <c r="Q277" i="1"/>
  <c r="I276" i="1"/>
  <c r="I277" i="1"/>
  <c r="B8" i="2"/>
  <c r="B11" i="2"/>
  <c r="B12" i="2"/>
  <c r="B16" i="2"/>
  <c r="B19" i="2"/>
  <c r="B20" i="2"/>
  <c r="B24" i="2"/>
  <c r="B27" i="2"/>
  <c r="B28" i="2"/>
  <c r="B32" i="2"/>
  <c r="B35" i="2"/>
  <c r="B36" i="2"/>
  <c r="B40" i="2"/>
  <c r="B43" i="2"/>
  <c r="B44" i="2"/>
  <c r="B48" i="2"/>
  <c r="B51" i="2"/>
  <c r="B52" i="2"/>
  <c r="B56" i="2"/>
  <c r="B59" i="2"/>
  <c r="B60" i="2"/>
  <c r="B64" i="2"/>
  <c r="B67" i="2"/>
  <c r="B68" i="2"/>
  <c r="B72" i="2"/>
  <c r="B75" i="2"/>
  <c r="B76" i="2"/>
  <c r="B80" i="2"/>
  <c r="B83" i="2"/>
  <c r="B84" i="2"/>
  <c r="B88" i="2"/>
  <c r="B91" i="2"/>
  <c r="B92" i="2"/>
  <c r="B96" i="2"/>
  <c r="B99" i="2"/>
  <c r="B100" i="2"/>
  <c r="B104" i="2"/>
  <c r="B107" i="2"/>
  <c r="B108" i="2"/>
  <c r="B112" i="2"/>
  <c r="B115" i="2"/>
  <c r="B116" i="2"/>
  <c r="B120" i="2"/>
  <c r="B123" i="2"/>
  <c r="B124" i="2"/>
  <c r="B128" i="2"/>
  <c r="B131" i="2"/>
  <c r="B132" i="2"/>
  <c r="B136" i="2"/>
  <c r="B139" i="2"/>
  <c r="B140" i="2"/>
  <c r="B144" i="2"/>
  <c r="B147" i="2"/>
  <c r="B148" i="2"/>
  <c r="B152" i="2"/>
  <c r="B155" i="2"/>
  <c r="B156" i="2"/>
  <c r="B160" i="2"/>
  <c r="B163" i="2"/>
  <c r="B164" i="2"/>
  <c r="B168" i="2"/>
  <c r="B171" i="2"/>
  <c r="B172" i="2"/>
  <c r="B175" i="2"/>
  <c r="B176" i="2"/>
  <c r="B177" i="2"/>
  <c r="B179" i="2"/>
  <c r="B180" i="2"/>
  <c r="B181" i="2"/>
  <c r="B183" i="2"/>
  <c r="B184" i="2"/>
  <c r="B185" i="2"/>
  <c r="B187" i="2"/>
  <c r="B188" i="2"/>
  <c r="B189" i="2"/>
  <c r="B191" i="2"/>
  <c r="B192" i="2"/>
  <c r="B193" i="2"/>
  <c r="B195" i="2"/>
  <c r="B196" i="2"/>
  <c r="B197" i="2"/>
  <c r="B199" i="2"/>
  <c r="B200" i="2"/>
  <c r="B201" i="2"/>
  <c r="B203" i="2"/>
  <c r="B204" i="2"/>
  <c r="B205" i="2"/>
  <c r="B207" i="2"/>
  <c r="B208" i="2"/>
  <c r="B209" i="2"/>
  <c r="B211" i="2"/>
  <c r="B212" i="2"/>
  <c r="B213" i="2"/>
  <c r="B215" i="2"/>
  <c r="B216" i="2"/>
  <c r="B217" i="2"/>
  <c r="B219" i="2"/>
  <c r="B220" i="2"/>
  <c r="B221" i="2"/>
  <c r="B223" i="2"/>
  <c r="B224" i="2"/>
  <c r="B225" i="2"/>
  <c r="B227" i="2"/>
  <c r="B228" i="2"/>
  <c r="B229" i="2"/>
  <c r="B231" i="2"/>
  <c r="B232" i="2"/>
  <c r="B233" i="2"/>
  <c r="B235" i="2"/>
  <c r="B236" i="2"/>
  <c r="B237" i="2"/>
  <c r="B239" i="2"/>
  <c r="B240" i="2"/>
  <c r="B241" i="2"/>
  <c r="B243" i="2"/>
  <c r="B244" i="2"/>
  <c r="B245" i="2"/>
  <c r="B247" i="2"/>
  <c r="B248" i="2"/>
  <c r="B249" i="2"/>
  <c r="B251" i="2"/>
  <c r="B252" i="2"/>
  <c r="B253" i="2"/>
  <c r="B255" i="2"/>
  <c r="B256" i="2"/>
  <c r="B257" i="2"/>
  <c r="B259" i="2"/>
  <c r="B260" i="2"/>
  <c r="B261" i="2"/>
  <c r="B263" i="2"/>
  <c r="B264" i="2"/>
  <c r="B265" i="2"/>
  <c r="B267" i="2"/>
  <c r="B268" i="2"/>
  <c r="B269" i="2"/>
  <c r="B271" i="2"/>
  <c r="B272" i="2"/>
  <c r="B273" i="2"/>
  <c r="B275" i="2"/>
  <c r="B276" i="2"/>
  <c r="B277" i="2"/>
  <c r="B279" i="2"/>
  <c r="B280" i="2"/>
  <c r="B281" i="2"/>
  <c r="B283" i="2"/>
  <c r="B284" i="2"/>
  <c r="B285" i="2"/>
  <c r="B287" i="2"/>
  <c r="B288" i="2"/>
  <c r="B289" i="2"/>
  <c r="B291" i="2"/>
  <c r="B292" i="2"/>
  <c r="B293" i="2"/>
  <c r="B295" i="2"/>
  <c r="B296" i="2"/>
  <c r="B297" i="2"/>
  <c r="B299" i="2"/>
  <c r="B300" i="2"/>
  <c r="B301" i="2"/>
  <c r="B303" i="2"/>
  <c r="B304" i="2"/>
  <c r="B305" i="2"/>
  <c r="B307" i="2"/>
  <c r="B308" i="2"/>
  <c r="B309" i="2"/>
  <c r="B311" i="2"/>
  <c r="B312" i="2"/>
  <c r="B313" i="2"/>
  <c r="B315" i="2"/>
  <c r="B316" i="2"/>
  <c r="B317" i="2"/>
  <c r="B319" i="2"/>
  <c r="B320" i="2"/>
  <c r="B321" i="2"/>
  <c r="B323" i="2"/>
  <c r="B324" i="2"/>
  <c r="B325" i="2"/>
  <c r="B327" i="2"/>
  <c r="B328" i="2"/>
  <c r="B329" i="2"/>
  <c r="B331" i="2"/>
  <c r="B332" i="2"/>
  <c r="B333" i="2"/>
  <c r="B335" i="2"/>
  <c r="B336" i="2"/>
  <c r="B337" i="2"/>
  <c r="B339" i="2"/>
  <c r="B340" i="2"/>
  <c r="B341" i="2"/>
  <c r="B343" i="2"/>
  <c r="B344" i="2"/>
  <c r="B345" i="2"/>
  <c r="B347" i="2"/>
  <c r="B348" i="2"/>
  <c r="B349" i="2"/>
  <c r="B351" i="2"/>
  <c r="B352" i="2"/>
  <c r="B353" i="2"/>
  <c r="B355" i="2"/>
  <c r="B356" i="2"/>
  <c r="B357" i="2"/>
  <c r="B359" i="2"/>
  <c r="B360" i="2"/>
  <c r="B361" i="2"/>
  <c r="B363" i="2"/>
  <c r="B364" i="2"/>
  <c r="B365" i="2"/>
  <c r="B367" i="2"/>
  <c r="B368" i="2"/>
  <c r="B369" i="2"/>
  <c r="B371" i="2"/>
  <c r="B372" i="2"/>
  <c r="B373" i="2"/>
  <c r="B375" i="2"/>
  <c r="B376" i="2"/>
  <c r="B377" i="2"/>
  <c r="B379" i="2"/>
  <c r="B380" i="2"/>
  <c r="B381" i="2"/>
  <c r="B383" i="2"/>
  <c r="B384" i="2"/>
  <c r="B385" i="2"/>
  <c r="B387" i="2"/>
  <c r="B388" i="2"/>
  <c r="B389" i="2"/>
  <c r="B391" i="2"/>
  <c r="B392" i="2"/>
  <c r="B393" i="2"/>
  <c r="B395" i="2"/>
  <c r="B396" i="2"/>
  <c r="B397" i="2"/>
  <c r="B399" i="2"/>
  <c r="B400" i="2"/>
  <c r="B401" i="2"/>
  <c r="B403" i="2"/>
  <c r="B404" i="2"/>
  <c r="B405"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1415" i="2"/>
  <c r="C1416" i="2"/>
  <c r="C1417" i="2"/>
  <c r="C1418" i="2"/>
  <c r="C1419" i="2"/>
  <c r="C1420" i="2"/>
  <c r="C1421" i="2"/>
  <c r="C1422" i="2"/>
  <c r="C1423" i="2"/>
  <c r="C1424" i="2"/>
  <c r="C1425" i="2"/>
  <c r="C1426" i="2"/>
  <c r="C1427" i="2"/>
  <c r="C1428" i="2"/>
  <c r="C1429" i="2"/>
  <c r="C1430" i="2"/>
  <c r="C1431" i="2"/>
  <c r="C1432" i="2"/>
  <c r="C1433" i="2"/>
  <c r="C1434" i="2"/>
  <c r="C1435" i="2"/>
  <c r="C1436" i="2"/>
  <c r="C1437" i="2"/>
  <c r="C1438" i="2"/>
  <c r="C1439" i="2"/>
  <c r="C1440" i="2"/>
  <c r="C1441" i="2"/>
  <c r="C1442" i="2"/>
  <c r="C1443" i="2"/>
  <c r="C1444" i="2"/>
  <c r="C1445" i="2"/>
  <c r="C1446" i="2"/>
  <c r="C1447" i="2"/>
  <c r="C1448" i="2"/>
  <c r="C1449" i="2"/>
  <c r="C1450" i="2"/>
  <c r="C1451" i="2"/>
  <c r="C1452" i="2"/>
  <c r="C1453" i="2"/>
  <c r="C1454" i="2"/>
  <c r="C1455" i="2"/>
  <c r="C1456" i="2"/>
  <c r="C1457" i="2"/>
  <c r="C1458" i="2"/>
  <c r="C1459" i="2"/>
  <c r="C1460" i="2"/>
  <c r="C1461" i="2"/>
  <c r="C1462" i="2"/>
  <c r="C1463" i="2"/>
  <c r="C1464" i="2"/>
  <c r="C1465" i="2"/>
  <c r="C1466" i="2"/>
  <c r="C1467" i="2"/>
  <c r="C1468" i="2"/>
  <c r="C1469" i="2"/>
  <c r="C1470" i="2"/>
  <c r="C1471" i="2"/>
  <c r="C1472" i="2"/>
  <c r="C1473" i="2"/>
  <c r="C1474" i="2"/>
  <c r="C1475" i="2"/>
  <c r="C1476" i="2"/>
  <c r="C1477" i="2"/>
  <c r="C1478" i="2"/>
  <c r="C1479" i="2"/>
  <c r="C1480" i="2"/>
  <c r="C1481" i="2"/>
  <c r="C1482" i="2"/>
  <c r="C1483" i="2"/>
  <c r="C1484" i="2"/>
  <c r="C1485" i="2"/>
  <c r="C1486" i="2"/>
  <c r="C1487" i="2"/>
  <c r="C1488" i="2"/>
  <c r="C1489" i="2"/>
  <c r="C1490" i="2"/>
  <c r="C1491" i="2"/>
  <c r="C1492" i="2"/>
  <c r="C1493" i="2"/>
  <c r="C1494" i="2"/>
  <c r="C1495" i="2"/>
  <c r="C1496" i="2"/>
  <c r="C1497" i="2"/>
  <c r="C1498" i="2"/>
  <c r="C1499" i="2"/>
  <c r="C1500" i="2"/>
  <c r="C1501" i="2"/>
  <c r="C1502" i="2"/>
  <c r="C1503" i="2"/>
  <c r="C1504" i="2"/>
  <c r="C1505" i="2"/>
  <c r="C1506" i="2"/>
  <c r="K862" i="2"/>
  <c r="K861" i="2"/>
  <c r="K744" i="2"/>
  <c r="T13" i="1"/>
  <c r="K826" i="2"/>
  <c r="K798" i="2"/>
  <c r="K741" i="2"/>
  <c r="K1465" i="2"/>
  <c r="K1441" i="2"/>
  <c r="K1429" i="2"/>
  <c r="K1417" i="2"/>
  <c r="K1365" i="2"/>
  <c r="K1341" i="2"/>
  <c r="K780" i="2"/>
  <c r="K733" i="2"/>
  <c r="K724" i="2"/>
  <c r="R12" i="1"/>
  <c r="U14" i="1"/>
  <c r="U15" i="1" s="1"/>
  <c r="U16" i="1" s="1"/>
  <c r="U17" i="1" s="1"/>
  <c r="U18" i="1" s="1"/>
  <c r="U19" i="1" s="1"/>
  <c r="K1913" i="2"/>
  <c r="K1909" i="2"/>
  <c r="K1905" i="2"/>
  <c r="K1901" i="2"/>
  <c r="K1897" i="2"/>
  <c r="K1889" i="2"/>
  <c r="K1853" i="2"/>
  <c r="K1849" i="2"/>
  <c r="K1801" i="2"/>
  <c r="K1785" i="2"/>
  <c r="K1757" i="2"/>
  <c r="K1737" i="2"/>
  <c r="K1709" i="2"/>
  <c r="K1697" i="2"/>
  <c r="K1677" i="2"/>
  <c r="K1653" i="2"/>
  <c r="K1621" i="2"/>
  <c r="K1601" i="2"/>
  <c r="K1589" i="2"/>
  <c r="K1577" i="2"/>
  <c r="K1497" i="2"/>
  <c r="K1493" i="2"/>
  <c r="K1489" i="2"/>
  <c r="K1481" i="2"/>
  <c r="K894" i="2"/>
  <c r="K890" i="2"/>
  <c r="K653" i="2"/>
  <c r="K649" i="2"/>
  <c r="K475" i="2"/>
  <c r="K431" i="2"/>
  <c r="K1845" i="2"/>
  <c r="K1841" i="2"/>
  <c r="K1821" i="2"/>
  <c r="K1813" i="2"/>
  <c r="K1809" i="2"/>
  <c r="K1805" i="2"/>
  <c r="K1781" i="2"/>
  <c r="K1761" i="2"/>
  <c r="K1749" i="2"/>
  <c r="K1745" i="2"/>
  <c r="K1741" i="2"/>
  <c r="K1729" i="2"/>
  <c r="K1673" i="2"/>
  <c r="K1657" i="2"/>
  <c r="K1613" i="2"/>
  <c r="K1609" i="2"/>
  <c r="K1525" i="2"/>
  <c r="K1517" i="2"/>
  <c r="K1513" i="2"/>
  <c r="K1509" i="2"/>
  <c r="K1505" i="2"/>
  <c r="K1485" i="2"/>
  <c r="K882" i="2"/>
  <c r="S12" i="1"/>
  <c r="K1857" i="2"/>
  <c r="K1833" i="2"/>
  <c r="K1457" i="2"/>
  <c r="K1453" i="2"/>
  <c r="K1421" i="2"/>
  <c r="K1413" i="2"/>
  <c r="K1397" i="2"/>
  <c r="K1389" i="2"/>
  <c r="K1381" i="2"/>
  <c r="K1377" i="2"/>
  <c r="K1357" i="2"/>
  <c r="K1345" i="2"/>
  <c r="K1325" i="2"/>
  <c r="K282" i="2"/>
  <c r="C1507" i="2"/>
  <c r="C1508" i="2"/>
  <c r="C1509" i="2"/>
  <c r="C1510" i="2"/>
  <c r="C1511" i="2"/>
  <c r="C1512" i="2"/>
  <c r="C1513" i="2"/>
  <c r="C1514" i="2"/>
  <c r="C1515" i="2"/>
  <c r="C1516" i="2"/>
  <c r="C1517" i="2"/>
  <c r="C1518" i="2"/>
  <c r="C1519" i="2"/>
  <c r="C1520" i="2"/>
  <c r="C1521" i="2"/>
  <c r="C1522" i="2"/>
  <c r="C1523" i="2"/>
  <c r="C1524" i="2"/>
  <c r="C1525" i="2"/>
  <c r="C1526" i="2"/>
  <c r="C1527" i="2"/>
  <c r="C1528" i="2"/>
  <c r="C1529" i="2"/>
  <c r="C1530" i="2"/>
  <c r="C1531" i="2"/>
  <c r="C1532" i="2"/>
  <c r="C1533" i="2"/>
  <c r="C1534" i="2"/>
  <c r="C1535" i="2"/>
  <c r="C1536" i="2"/>
  <c r="C1537" i="2"/>
  <c r="C1538" i="2"/>
  <c r="C1539" i="2"/>
  <c r="C1540" i="2"/>
  <c r="C1541" i="2"/>
  <c r="C1542" i="2"/>
  <c r="C1543" i="2"/>
  <c r="C1544" i="2"/>
  <c r="C1545" i="2"/>
  <c r="C1546" i="2"/>
  <c r="C1547" i="2"/>
  <c r="C1548" i="2"/>
  <c r="C1549" i="2"/>
  <c r="C1550" i="2"/>
  <c r="C1551" i="2"/>
  <c r="C1552" i="2"/>
  <c r="C1553" i="2"/>
  <c r="C1554" i="2"/>
  <c r="C1555" i="2"/>
  <c r="C1556" i="2"/>
  <c r="C1557" i="2"/>
  <c r="C1558" i="2"/>
  <c r="C1559" i="2"/>
  <c r="C1560" i="2"/>
  <c r="C1561" i="2"/>
  <c r="C1562" i="2"/>
  <c r="C1563" i="2"/>
  <c r="C1564" i="2"/>
  <c r="C1565" i="2"/>
  <c r="C1566" i="2"/>
  <c r="C1567" i="2"/>
  <c r="C1568" i="2"/>
  <c r="C1569" i="2"/>
  <c r="C1570" i="2"/>
  <c r="C1571" i="2"/>
  <c r="C1572" i="2"/>
  <c r="C1573" i="2"/>
  <c r="C1574" i="2"/>
  <c r="C1575" i="2"/>
  <c r="C1576" i="2"/>
  <c r="C1577" i="2"/>
  <c r="C1578" i="2"/>
  <c r="C1579" i="2"/>
  <c r="C1580" i="2"/>
  <c r="C1581" i="2"/>
  <c r="C1582" i="2"/>
  <c r="C1583" i="2"/>
  <c r="C1584" i="2"/>
  <c r="C1585" i="2"/>
  <c r="C1586" i="2"/>
  <c r="C1587" i="2"/>
  <c r="C1588" i="2"/>
  <c r="C1589" i="2"/>
  <c r="C1590" i="2"/>
  <c r="C1591" i="2"/>
  <c r="C1592" i="2"/>
  <c r="C1593" i="2"/>
  <c r="C1594" i="2"/>
  <c r="C1595" i="2"/>
  <c r="C1596" i="2"/>
  <c r="C1597" i="2"/>
  <c r="C1598" i="2"/>
  <c r="C1599" i="2"/>
  <c r="C1600" i="2"/>
  <c r="C1601" i="2"/>
  <c r="C1602" i="2"/>
  <c r="C1603" i="2"/>
  <c r="C1604" i="2"/>
  <c r="C1605" i="2"/>
  <c r="C1606" i="2"/>
  <c r="C1607" i="2"/>
  <c r="C1608" i="2"/>
  <c r="C1609" i="2"/>
  <c r="C1610" i="2"/>
  <c r="C1611" i="2"/>
  <c r="C1612" i="2"/>
  <c r="C1613" i="2"/>
  <c r="C1614" i="2"/>
  <c r="C1615" i="2"/>
  <c r="C1616" i="2"/>
  <c r="C1617" i="2"/>
  <c r="C1618" i="2"/>
  <c r="C1619" i="2"/>
  <c r="C1620" i="2"/>
  <c r="C1621" i="2"/>
  <c r="C1622" i="2"/>
  <c r="C1623" i="2"/>
  <c r="C1624" i="2"/>
  <c r="C1625" i="2"/>
  <c r="C1626" i="2"/>
  <c r="C1627" i="2"/>
  <c r="C1628" i="2"/>
  <c r="C1629" i="2"/>
  <c r="C1630" i="2"/>
  <c r="C1631" i="2"/>
  <c r="C1632" i="2"/>
  <c r="C1633" i="2"/>
  <c r="C1634" i="2"/>
  <c r="C1635" i="2"/>
  <c r="C1636" i="2"/>
  <c r="C1637" i="2"/>
  <c r="C1638" i="2"/>
  <c r="C1639" i="2"/>
  <c r="C1640" i="2"/>
  <c r="C1641" i="2"/>
  <c r="C1642" i="2"/>
  <c r="C1643" i="2"/>
  <c r="C1644" i="2"/>
  <c r="C1645" i="2"/>
  <c r="C1646" i="2"/>
  <c r="C1647" i="2"/>
  <c r="C1648" i="2"/>
  <c r="C1649" i="2"/>
  <c r="C1650" i="2"/>
  <c r="C1651" i="2"/>
  <c r="C1652" i="2"/>
  <c r="C1653" i="2"/>
  <c r="C1654" i="2"/>
  <c r="C1655" i="2"/>
  <c r="C1656" i="2"/>
  <c r="C1657" i="2"/>
  <c r="C1658" i="2"/>
  <c r="C1659" i="2"/>
  <c r="C1660" i="2"/>
  <c r="C1661" i="2"/>
  <c r="C1662" i="2"/>
  <c r="C1663" i="2"/>
  <c r="C1664" i="2"/>
  <c r="C1665" i="2"/>
  <c r="C1666" i="2"/>
  <c r="C1667" i="2"/>
  <c r="C1668" i="2"/>
  <c r="C1669" i="2"/>
  <c r="C1670" i="2"/>
  <c r="C1671" i="2"/>
  <c r="C1672" i="2"/>
  <c r="C1673" i="2"/>
  <c r="C1674" i="2"/>
  <c r="C1675" i="2"/>
  <c r="C1676" i="2"/>
  <c r="C1677" i="2"/>
  <c r="C1678" i="2"/>
  <c r="C1679" i="2"/>
  <c r="C1680" i="2"/>
  <c r="C1681" i="2"/>
  <c r="C1682" i="2"/>
  <c r="C1683" i="2"/>
  <c r="C1684" i="2"/>
  <c r="C1685" i="2"/>
  <c r="C1686" i="2"/>
  <c r="C1687" i="2"/>
  <c r="C1688" i="2"/>
  <c r="C1689" i="2"/>
  <c r="C1690" i="2"/>
  <c r="C1691" i="2"/>
  <c r="C1692" i="2"/>
  <c r="C1693" i="2"/>
  <c r="C1694" i="2"/>
  <c r="C1695" i="2"/>
  <c r="C1696" i="2"/>
  <c r="C1697" i="2"/>
  <c r="C1698" i="2"/>
  <c r="C1699" i="2"/>
  <c r="C1700" i="2"/>
  <c r="C1701" i="2"/>
  <c r="C1702" i="2"/>
  <c r="C1703" i="2"/>
  <c r="C1704" i="2"/>
  <c r="C1705" i="2"/>
  <c r="C1706" i="2"/>
  <c r="C1707" i="2"/>
  <c r="C1708" i="2"/>
  <c r="C1709" i="2"/>
  <c r="C1710" i="2"/>
  <c r="C1711" i="2"/>
  <c r="C1712" i="2"/>
  <c r="C1713" i="2"/>
  <c r="C1714" i="2"/>
  <c r="C1715" i="2"/>
  <c r="C1716" i="2"/>
  <c r="C1717" i="2"/>
  <c r="C1718" i="2"/>
  <c r="C1719" i="2"/>
  <c r="C1720" i="2"/>
  <c r="C1721" i="2"/>
  <c r="C1722" i="2"/>
  <c r="C1723" i="2"/>
  <c r="C1724" i="2"/>
  <c r="C1725" i="2"/>
  <c r="C1726" i="2"/>
  <c r="C1727" i="2"/>
  <c r="C1728" i="2"/>
  <c r="C1729" i="2"/>
  <c r="C1730" i="2"/>
  <c r="C1731" i="2"/>
  <c r="C1732" i="2"/>
  <c r="C1733" i="2"/>
  <c r="C1734" i="2"/>
  <c r="C1735" i="2"/>
  <c r="C1736" i="2"/>
  <c r="C1737" i="2"/>
  <c r="C1738" i="2"/>
  <c r="C1739" i="2"/>
  <c r="C1740" i="2"/>
  <c r="C1741" i="2"/>
  <c r="C1742" i="2"/>
  <c r="C1743" i="2"/>
  <c r="C1744" i="2"/>
  <c r="C1745" i="2"/>
  <c r="C1746" i="2"/>
  <c r="C1747" i="2"/>
  <c r="C1748" i="2"/>
  <c r="C1749" i="2"/>
  <c r="C1750" i="2"/>
  <c r="C1751" i="2"/>
  <c r="C1752" i="2"/>
  <c r="C1753" i="2"/>
  <c r="C1754" i="2"/>
  <c r="C1755" i="2"/>
  <c r="C1756" i="2"/>
  <c r="C1757" i="2"/>
  <c r="C1758" i="2"/>
  <c r="C1759" i="2"/>
  <c r="C1760" i="2"/>
  <c r="C1761" i="2"/>
  <c r="C1762" i="2"/>
  <c r="C1763" i="2"/>
  <c r="C1764" i="2"/>
  <c r="C1765" i="2"/>
  <c r="C1766" i="2"/>
  <c r="C1767" i="2"/>
  <c r="C1768" i="2"/>
  <c r="C1769" i="2"/>
  <c r="C1770" i="2"/>
  <c r="C1771" i="2"/>
  <c r="C1772" i="2"/>
  <c r="C1773" i="2"/>
  <c r="C1774" i="2"/>
  <c r="C1775" i="2"/>
  <c r="C1776" i="2"/>
  <c r="C1777" i="2"/>
  <c r="C1778" i="2"/>
  <c r="C1779" i="2"/>
  <c r="C1780" i="2"/>
  <c r="C1781" i="2"/>
  <c r="C1782" i="2"/>
  <c r="C1783" i="2"/>
  <c r="C1784" i="2"/>
  <c r="C1785" i="2"/>
  <c r="C1786" i="2"/>
  <c r="C1787" i="2"/>
  <c r="C1788" i="2"/>
  <c r="C1789" i="2"/>
  <c r="C1790" i="2"/>
  <c r="C1791" i="2"/>
  <c r="C1792" i="2"/>
  <c r="C1793" i="2"/>
  <c r="C1794" i="2"/>
  <c r="C1795" i="2"/>
  <c r="C1796" i="2"/>
  <c r="C1797" i="2"/>
  <c r="C1798" i="2"/>
  <c r="C1799" i="2"/>
  <c r="C1800" i="2"/>
  <c r="C1801" i="2"/>
  <c r="C1802" i="2"/>
  <c r="C1803" i="2"/>
  <c r="C1804" i="2"/>
  <c r="C1805" i="2"/>
  <c r="C1806" i="2"/>
  <c r="C1807" i="2"/>
  <c r="C1808" i="2"/>
  <c r="C1809" i="2"/>
  <c r="C1810" i="2"/>
  <c r="C1811" i="2"/>
  <c r="C1812" i="2"/>
  <c r="C1813" i="2"/>
  <c r="C1814" i="2"/>
  <c r="C1815" i="2"/>
  <c r="C1816" i="2"/>
  <c r="C1817" i="2"/>
  <c r="C1818" i="2"/>
  <c r="C1819" i="2"/>
  <c r="C1820" i="2"/>
  <c r="C1821" i="2"/>
  <c r="C1822" i="2"/>
  <c r="C1823" i="2"/>
  <c r="C1824" i="2"/>
  <c r="C1825" i="2"/>
  <c r="C1826" i="2"/>
  <c r="C1827" i="2"/>
  <c r="C1828" i="2"/>
  <c r="C1829" i="2"/>
  <c r="C1830" i="2"/>
  <c r="C1831" i="2"/>
  <c r="C1832" i="2"/>
  <c r="C1833" i="2"/>
  <c r="C1834" i="2"/>
  <c r="C1835" i="2"/>
  <c r="C1836" i="2"/>
  <c r="C1837" i="2"/>
  <c r="C1838" i="2"/>
  <c r="C1839" i="2"/>
  <c r="C1840" i="2"/>
  <c r="C1841" i="2"/>
  <c r="C1842" i="2"/>
  <c r="C1843" i="2"/>
  <c r="C1844" i="2"/>
  <c r="C1845" i="2"/>
  <c r="C1846" i="2"/>
  <c r="C1847" i="2"/>
  <c r="C1848" i="2"/>
  <c r="C1849" i="2"/>
  <c r="C1850" i="2"/>
  <c r="C1851" i="2"/>
  <c r="C1852" i="2"/>
  <c r="C1853" i="2"/>
  <c r="C1854" i="2"/>
  <c r="C1855" i="2"/>
  <c r="C1856" i="2"/>
  <c r="C1857" i="2"/>
  <c r="C1858" i="2"/>
  <c r="C1859" i="2"/>
  <c r="C1860" i="2"/>
  <c r="C1861" i="2"/>
  <c r="C1862" i="2"/>
  <c r="C1863" i="2"/>
  <c r="C1864" i="2"/>
  <c r="C1865" i="2"/>
  <c r="C1866" i="2"/>
  <c r="C1867" i="2"/>
  <c r="C1868" i="2"/>
  <c r="C1869" i="2"/>
  <c r="C1870" i="2"/>
  <c r="C1871" i="2"/>
  <c r="C1872" i="2"/>
  <c r="C1873" i="2"/>
  <c r="C1874" i="2"/>
  <c r="C1875" i="2"/>
  <c r="C1876" i="2"/>
  <c r="C1877" i="2"/>
  <c r="C1878" i="2"/>
  <c r="C1879" i="2"/>
  <c r="C1880" i="2"/>
  <c r="C1881" i="2"/>
  <c r="C1882" i="2"/>
  <c r="C1883" i="2"/>
  <c r="C1884" i="2"/>
  <c r="C1885" i="2"/>
  <c r="C1886" i="2"/>
  <c r="C1887" i="2"/>
  <c r="C1888" i="2"/>
  <c r="C1889" i="2"/>
  <c r="C1890" i="2"/>
  <c r="C1891" i="2"/>
  <c r="C1892" i="2"/>
  <c r="C1893" i="2"/>
  <c r="C1894" i="2"/>
  <c r="C1895" i="2"/>
  <c r="C1896" i="2"/>
  <c r="C1897" i="2"/>
  <c r="C1898" i="2"/>
  <c r="C1899" i="2"/>
  <c r="C1900" i="2"/>
  <c r="C1901" i="2"/>
  <c r="C1902" i="2"/>
  <c r="C1903" i="2"/>
  <c r="C1904" i="2"/>
  <c r="C1905" i="2"/>
  <c r="C1906" i="2"/>
  <c r="C1907" i="2"/>
  <c r="C1908" i="2"/>
  <c r="C1909" i="2"/>
  <c r="C1910" i="2"/>
  <c r="C1911" i="2"/>
  <c r="C1912" i="2"/>
  <c r="C1913" i="2"/>
  <c r="C1914" i="2"/>
  <c r="C1915" i="2"/>
  <c r="C1916" i="2"/>
  <c r="C1917" i="2"/>
  <c r="C1918" i="2"/>
  <c r="C1919" i="2"/>
  <c r="C1920" i="2"/>
  <c r="C1921" i="2"/>
  <c r="C1922" i="2"/>
  <c r="C1923" i="2"/>
  <c r="C1924" i="2"/>
  <c r="C1925" i="2"/>
  <c r="C1926" i="2"/>
  <c r="C1927" i="2"/>
  <c r="C1928" i="2"/>
  <c r="C1929" i="2"/>
  <c r="C1930" i="2"/>
  <c r="C1931" i="2"/>
  <c r="C1932" i="2"/>
  <c r="C1933" i="2"/>
  <c r="C1934" i="2"/>
  <c r="C1935" i="2"/>
  <c r="C1936" i="2"/>
  <c r="C1937" i="2"/>
  <c r="C1938" i="2"/>
  <c r="C1939" i="2"/>
  <c r="C1940" i="2"/>
  <c r="C1941" i="2"/>
  <c r="C1942" i="2"/>
  <c r="C1943" i="2"/>
  <c r="C1944" i="2"/>
  <c r="C1945" i="2"/>
  <c r="C1946" i="2"/>
  <c r="C1947" i="2"/>
  <c r="C1948" i="2"/>
  <c r="C1949" i="2"/>
  <c r="C1950" i="2"/>
  <c r="C1951" i="2"/>
  <c r="C1952" i="2"/>
  <c r="C1953" i="2"/>
  <c r="C1954" i="2"/>
  <c r="C1955" i="2"/>
  <c r="C1956" i="2"/>
  <c r="C1957" i="2"/>
  <c r="C1958" i="2"/>
  <c r="C1959" i="2"/>
  <c r="C1960" i="2"/>
  <c r="C1961" i="2"/>
  <c r="C1962" i="2"/>
  <c r="C1963" i="2"/>
  <c r="C1964" i="2"/>
  <c r="C1965" i="2"/>
  <c r="C1966" i="2"/>
  <c r="C1967" i="2"/>
  <c r="C1968" i="2"/>
  <c r="C1969" i="2"/>
  <c r="C1970" i="2"/>
  <c r="C1971" i="2"/>
  <c r="C1972" i="2"/>
  <c r="C1973" i="2"/>
  <c r="C1974" i="2"/>
  <c r="C1975" i="2"/>
  <c r="C1976" i="2"/>
  <c r="C1977" i="2"/>
  <c r="C1978" i="2"/>
  <c r="C1979" i="2"/>
  <c r="C1980" i="2"/>
  <c r="C1981" i="2"/>
  <c r="C1982" i="2"/>
  <c r="C1983" i="2"/>
  <c r="C1984" i="2"/>
  <c r="C1985" i="2"/>
  <c r="C1986" i="2"/>
  <c r="C1987" i="2"/>
  <c r="C1988" i="2"/>
  <c r="C1989" i="2"/>
  <c r="C1990" i="2"/>
  <c r="C1991" i="2"/>
  <c r="C1992" i="2"/>
  <c r="C1993" i="2"/>
  <c r="C1994" i="2"/>
  <c r="C1995" i="2"/>
  <c r="C1996" i="2"/>
  <c r="C1997" i="2"/>
  <c r="C1998" i="2"/>
  <c r="C1999" i="2"/>
  <c r="C2000" i="2"/>
  <c r="C2001" i="2"/>
  <c r="C2002" i="2"/>
  <c r="C2003" i="2"/>
  <c r="C2004" i="2"/>
  <c r="C2005" i="2"/>
  <c r="C2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1005" i="2"/>
  <c r="A1006" i="2"/>
  <c r="A1007" i="2"/>
  <c r="A1008" i="2"/>
  <c r="A1009" i="2"/>
  <c r="A1010" i="2"/>
  <c r="A1011" i="2"/>
  <c r="A1012" i="2"/>
  <c r="A1013" i="2"/>
  <c r="A1014" i="2"/>
  <c r="A1015" i="2"/>
  <c r="A1016" i="2"/>
  <c r="A1017" i="2"/>
  <c r="A1018" i="2"/>
  <c r="A1019" i="2"/>
  <c r="A1020" i="2"/>
  <c r="A1021" i="2"/>
  <c r="A1022" i="2"/>
  <c r="A1023" i="2"/>
  <c r="A1024" i="2"/>
  <c r="A1025" i="2"/>
  <c r="A1026" i="2"/>
  <c r="A1027" i="2"/>
  <c r="A1028" i="2"/>
  <c r="A1029" i="2"/>
  <c r="A1030" i="2"/>
  <c r="A1031" i="2"/>
  <c r="A1032" i="2"/>
  <c r="A1033" i="2"/>
  <c r="A1034" i="2"/>
  <c r="A1035" i="2"/>
  <c r="A1036" i="2"/>
  <c r="A1037" i="2"/>
  <c r="A1038" i="2"/>
  <c r="A1039" i="2"/>
  <c r="A1040" i="2"/>
  <c r="A1041" i="2"/>
  <c r="A1042" i="2"/>
  <c r="A1043" i="2"/>
  <c r="A1044" i="2"/>
  <c r="A1045" i="2"/>
  <c r="A1046" i="2"/>
  <c r="A1047" i="2"/>
  <c r="A1048" i="2"/>
  <c r="A1049" i="2"/>
  <c r="A1050" i="2"/>
  <c r="A1051" i="2"/>
  <c r="A1052" i="2"/>
  <c r="A1053" i="2"/>
  <c r="A1054" i="2"/>
  <c r="A1055" i="2"/>
  <c r="A1056" i="2"/>
  <c r="A1057" i="2"/>
  <c r="A1058" i="2"/>
  <c r="A1059" i="2"/>
  <c r="A1060" i="2"/>
  <c r="A1061" i="2"/>
  <c r="A1062" i="2"/>
  <c r="A1063" i="2"/>
  <c r="A1064" i="2"/>
  <c r="A1065" i="2"/>
  <c r="A1066" i="2"/>
  <c r="A1067" i="2"/>
  <c r="A1068" i="2"/>
  <c r="A1069" i="2"/>
  <c r="A1070" i="2"/>
  <c r="A1071" i="2"/>
  <c r="A1072" i="2"/>
  <c r="A1073" i="2"/>
  <c r="A1074" i="2"/>
  <c r="A1075" i="2"/>
  <c r="A1076" i="2"/>
  <c r="A1077" i="2"/>
  <c r="A1078" i="2"/>
  <c r="A1079" i="2"/>
  <c r="A1080" i="2"/>
  <c r="A1081" i="2"/>
  <c r="A1082" i="2"/>
  <c r="A1083" i="2"/>
  <c r="A1084" i="2"/>
  <c r="A1085" i="2"/>
  <c r="A1086" i="2"/>
  <c r="A1087" i="2"/>
  <c r="A1088" i="2"/>
  <c r="A1089" i="2"/>
  <c r="A1090" i="2"/>
  <c r="A1091" i="2"/>
  <c r="A1092" i="2"/>
  <c r="A1093" i="2"/>
  <c r="A1094" i="2"/>
  <c r="A1095" i="2"/>
  <c r="A1096" i="2"/>
  <c r="A1097" i="2"/>
  <c r="A1098" i="2"/>
  <c r="A1099" i="2"/>
  <c r="A1100" i="2"/>
  <c r="A1101" i="2"/>
  <c r="A1102" i="2"/>
  <c r="A1103" i="2"/>
  <c r="A1104" i="2"/>
  <c r="A1105" i="2"/>
  <c r="A1106" i="2"/>
  <c r="A1107" i="2"/>
  <c r="A1108" i="2"/>
  <c r="A1109" i="2"/>
  <c r="A1110" i="2"/>
  <c r="A1111" i="2"/>
  <c r="A1112" i="2"/>
  <c r="A1113" i="2"/>
  <c r="A1114" i="2"/>
  <c r="A1115" i="2"/>
  <c r="A1116" i="2"/>
  <c r="A1117" i="2"/>
  <c r="A1118" i="2"/>
  <c r="A1119" i="2"/>
  <c r="A1120" i="2"/>
  <c r="A1121" i="2"/>
  <c r="A1122" i="2"/>
  <c r="A1123" i="2"/>
  <c r="A1124" i="2"/>
  <c r="A1125" i="2"/>
  <c r="A1126" i="2"/>
  <c r="A1127" i="2"/>
  <c r="A1128" i="2"/>
  <c r="A1129" i="2"/>
  <c r="A1130" i="2"/>
  <c r="A1131" i="2"/>
  <c r="A1132" i="2"/>
  <c r="A1133" i="2"/>
  <c r="A1134" i="2"/>
  <c r="A1135" i="2"/>
  <c r="A1136" i="2"/>
  <c r="A1137" i="2"/>
  <c r="A1138" i="2"/>
  <c r="A1139" i="2"/>
  <c r="A1140" i="2"/>
  <c r="A1141" i="2"/>
  <c r="A1142" i="2"/>
  <c r="A1143" i="2"/>
  <c r="A1144" i="2"/>
  <c r="A1145" i="2"/>
  <c r="A1146" i="2"/>
  <c r="A1147" i="2"/>
  <c r="A1148" i="2"/>
  <c r="A1149" i="2"/>
  <c r="A1150" i="2"/>
  <c r="A1151" i="2"/>
  <c r="A1152" i="2"/>
  <c r="A1153" i="2"/>
  <c r="A1154" i="2"/>
  <c r="A1155" i="2"/>
  <c r="A1156" i="2"/>
  <c r="A1157" i="2"/>
  <c r="A1158" i="2"/>
  <c r="A1159" i="2"/>
  <c r="A1160" i="2"/>
  <c r="A1161" i="2"/>
  <c r="A1162" i="2"/>
  <c r="A1163" i="2"/>
  <c r="A1164" i="2"/>
  <c r="A1165" i="2"/>
  <c r="A1166" i="2"/>
  <c r="A1167" i="2"/>
  <c r="A1168" i="2"/>
  <c r="A1169" i="2"/>
  <c r="A1170" i="2"/>
  <c r="A1171" i="2"/>
  <c r="A1172" i="2"/>
  <c r="A1173" i="2"/>
  <c r="A1174" i="2"/>
  <c r="A1175" i="2"/>
  <c r="A1176" i="2"/>
  <c r="A1177" i="2"/>
  <c r="A1178" i="2"/>
  <c r="A1179" i="2"/>
  <c r="A1180" i="2"/>
  <c r="A1181" i="2"/>
  <c r="A1182" i="2"/>
  <c r="A1183" i="2"/>
  <c r="A1184" i="2"/>
  <c r="A1185" i="2"/>
  <c r="A1186" i="2"/>
  <c r="A1187" i="2"/>
  <c r="A1188" i="2"/>
  <c r="A1189" i="2"/>
  <c r="A1190" i="2"/>
  <c r="A1191" i="2"/>
  <c r="A1192" i="2"/>
  <c r="A1193" i="2"/>
  <c r="A1194" i="2"/>
  <c r="A1195" i="2"/>
  <c r="A1196" i="2"/>
  <c r="A1197" i="2"/>
  <c r="A1198" i="2"/>
  <c r="A1199" i="2"/>
  <c r="A1200" i="2"/>
  <c r="A1201" i="2"/>
  <c r="A1202" i="2"/>
  <c r="A1203" i="2"/>
  <c r="A1204" i="2"/>
  <c r="A1205" i="2"/>
  <c r="A1206" i="2"/>
  <c r="A1207" i="2"/>
  <c r="A1208" i="2"/>
  <c r="A1209" i="2"/>
  <c r="A1210" i="2"/>
  <c r="A1211" i="2"/>
  <c r="A1212" i="2"/>
  <c r="A1213" i="2"/>
  <c r="A1214" i="2"/>
  <c r="A1215" i="2"/>
  <c r="A1216" i="2"/>
  <c r="A1217" i="2"/>
  <c r="A1218" i="2"/>
  <c r="A1219" i="2"/>
  <c r="A1220" i="2"/>
  <c r="A1221" i="2"/>
  <c r="A1222" i="2"/>
  <c r="A1223" i="2"/>
  <c r="A1224" i="2"/>
  <c r="A1225" i="2"/>
  <c r="A1226" i="2"/>
  <c r="A1227" i="2"/>
  <c r="A1228" i="2"/>
  <c r="A1229" i="2"/>
  <c r="A1230" i="2"/>
  <c r="A1231" i="2"/>
  <c r="A1232" i="2"/>
  <c r="A1233" i="2"/>
  <c r="A1234" i="2"/>
  <c r="A1235" i="2"/>
  <c r="A1236" i="2"/>
  <c r="A1237" i="2"/>
  <c r="A1238" i="2"/>
  <c r="A1239" i="2"/>
  <c r="A1240" i="2"/>
  <c r="A1241" i="2"/>
  <c r="A1242" i="2"/>
  <c r="A1243" i="2"/>
  <c r="A1244" i="2"/>
  <c r="A1245" i="2"/>
  <c r="A1246" i="2"/>
  <c r="A1247" i="2"/>
  <c r="A1248" i="2"/>
  <c r="A1249" i="2"/>
  <c r="A1250" i="2"/>
  <c r="A1251" i="2"/>
  <c r="A1252" i="2"/>
  <c r="A1253" i="2"/>
  <c r="A1254" i="2"/>
  <c r="A1255" i="2"/>
  <c r="A1256" i="2"/>
  <c r="A1257" i="2"/>
  <c r="A1258" i="2"/>
  <c r="A1259" i="2"/>
  <c r="A1260" i="2"/>
  <c r="A1261" i="2"/>
  <c r="A1262" i="2"/>
  <c r="A1263" i="2"/>
  <c r="A1264" i="2"/>
  <c r="A1265" i="2"/>
  <c r="A1266" i="2"/>
  <c r="A1267" i="2"/>
  <c r="A1268" i="2"/>
  <c r="A1269" i="2"/>
  <c r="A1270" i="2"/>
  <c r="A1271" i="2"/>
  <c r="A1272" i="2"/>
  <c r="A1273" i="2"/>
  <c r="A1274" i="2"/>
  <c r="A1275" i="2"/>
  <c r="A1276" i="2"/>
  <c r="A1277" i="2"/>
  <c r="A1278" i="2"/>
  <c r="A1279" i="2"/>
  <c r="A1280" i="2"/>
  <c r="A1281" i="2"/>
  <c r="A1282" i="2"/>
  <c r="A1283" i="2"/>
  <c r="A1284" i="2"/>
  <c r="A1285" i="2"/>
  <c r="A1286" i="2"/>
  <c r="A1287" i="2"/>
  <c r="A1288" i="2"/>
  <c r="A1289" i="2"/>
  <c r="A1290" i="2"/>
  <c r="A1291" i="2"/>
  <c r="A1292" i="2"/>
  <c r="A1293" i="2"/>
  <c r="A1294" i="2"/>
  <c r="A1295" i="2"/>
  <c r="A1296" i="2"/>
  <c r="A1297" i="2"/>
  <c r="A1298" i="2"/>
  <c r="A1299" i="2"/>
  <c r="A1300" i="2"/>
  <c r="A1301" i="2"/>
  <c r="A1302" i="2"/>
  <c r="A1303" i="2"/>
  <c r="A1304" i="2"/>
  <c r="A1305" i="2"/>
  <c r="A1306" i="2"/>
  <c r="A1307" i="2"/>
  <c r="A1308" i="2"/>
  <c r="A1309" i="2"/>
  <c r="A1310" i="2"/>
  <c r="A1311" i="2"/>
  <c r="A1312" i="2"/>
  <c r="A1313" i="2"/>
  <c r="A1314" i="2"/>
  <c r="A1315" i="2"/>
  <c r="A1316" i="2"/>
  <c r="A1317" i="2"/>
  <c r="A1318" i="2"/>
  <c r="A1319" i="2"/>
  <c r="A1320" i="2"/>
  <c r="A1321" i="2"/>
  <c r="A1322" i="2"/>
  <c r="A1323" i="2"/>
  <c r="A1324" i="2"/>
  <c r="A1325" i="2"/>
  <c r="A1326" i="2"/>
  <c r="A1327" i="2"/>
  <c r="A1328" i="2"/>
  <c r="A1329" i="2"/>
  <c r="A1330" i="2"/>
  <c r="A1331" i="2"/>
  <c r="A1332" i="2"/>
  <c r="A1333" i="2"/>
  <c r="A1334" i="2"/>
  <c r="A1335" i="2"/>
  <c r="A1336" i="2"/>
  <c r="A1337" i="2"/>
  <c r="A1338" i="2"/>
  <c r="A1339" i="2"/>
  <c r="A1340" i="2"/>
  <c r="A1341" i="2"/>
  <c r="A1342" i="2"/>
  <c r="A1343" i="2"/>
  <c r="A1344" i="2"/>
  <c r="A1345" i="2"/>
  <c r="A1346" i="2"/>
  <c r="A1347" i="2"/>
  <c r="A1348" i="2"/>
  <c r="A1349" i="2"/>
  <c r="A1350" i="2"/>
  <c r="A1351" i="2"/>
  <c r="A1352" i="2"/>
  <c r="A1353" i="2"/>
  <c r="A1354" i="2"/>
  <c r="A1355" i="2"/>
  <c r="A1356" i="2"/>
  <c r="A1357" i="2"/>
  <c r="A1358" i="2"/>
  <c r="A1359" i="2"/>
  <c r="A1360" i="2"/>
  <c r="A1361" i="2"/>
  <c r="A1362" i="2"/>
  <c r="A1363" i="2"/>
  <c r="A1364" i="2"/>
  <c r="A1365" i="2"/>
  <c r="A1366" i="2"/>
  <c r="A1367" i="2"/>
  <c r="A1368" i="2"/>
  <c r="A1369" i="2"/>
  <c r="A1370" i="2"/>
  <c r="A1371" i="2"/>
  <c r="A1372" i="2"/>
  <c r="A1373" i="2"/>
  <c r="A1374" i="2"/>
  <c r="A1375" i="2"/>
  <c r="A1376" i="2"/>
  <c r="A1377" i="2"/>
  <c r="A1378" i="2"/>
  <c r="A1379" i="2"/>
  <c r="A1380" i="2"/>
  <c r="A1381" i="2"/>
  <c r="A1382" i="2"/>
  <c r="A1383" i="2"/>
  <c r="A1384" i="2"/>
  <c r="A1385" i="2"/>
  <c r="A1386" i="2"/>
  <c r="A1387" i="2"/>
  <c r="A1388" i="2"/>
  <c r="A1389" i="2"/>
  <c r="A1390" i="2"/>
  <c r="A1391" i="2"/>
  <c r="A1392" i="2"/>
  <c r="A1393" i="2"/>
  <c r="A1394" i="2"/>
  <c r="A1395" i="2"/>
  <c r="A1396" i="2"/>
  <c r="A1397" i="2"/>
  <c r="A1398" i="2"/>
  <c r="A1399" i="2"/>
  <c r="A1400" i="2"/>
  <c r="A1401" i="2"/>
  <c r="A1402" i="2"/>
  <c r="A1403" i="2"/>
  <c r="A1404" i="2"/>
  <c r="A1405" i="2"/>
  <c r="A1406" i="2"/>
  <c r="A1407" i="2"/>
  <c r="A1408" i="2"/>
  <c r="A1409" i="2"/>
  <c r="A1410" i="2"/>
  <c r="A1411" i="2"/>
  <c r="A1412" i="2"/>
  <c r="A1413" i="2"/>
  <c r="A1414" i="2"/>
  <c r="A1415" i="2"/>
  <c r="A1416" i="2"/>
  <c r="A1417" i="2"/>
  <c r="A1418" i="2"/>
  <c r="A1419" i="2"/>
  <c r="A1420" i="2"/>
  <c r="A1421" i="2"/>
  <c r="A1422" i="2"/>
  <c r="A1423" i="2"/>
  <c r="A1424" i="2"/>
  <c r="A1425" i="2"/>
  <c r="A1426" i="2"/>
  <c r="A1427" i="2"/>
  <c r="A1428" i="2"/>
  <c r="A1429" i="2"/>
  <c r="A1430" i="2"/>
  <c r="A1431" i="2"/>
  <c r="K871" i="2"/>
  <c r="K844" i="2"/>
  <c r="K828" i="2"/>
  <c r="K824" i="2"/>
  <c r="K753" i="2"/>
  <c r="K743" i="2"/>
  <c r="K860" i="2"/>
  <c r="K851" i="2"/>
  <c r="K796" i="2"/>
  <c r="K784" i="2"/>
  <c r="K869" i="2"/>
  <c r="K856" i="2"/>
  <c r="K848" i="2"/>
  <c r="K838" i="2"/>
  <c r="K827" i="2"/>
  <c r="K809" i="2"/>
  <c r="K794" i="2"/>
  <c r="K783" i="2"/>
  <c r="K767" i="2"/>
  <c r="K752" i="2"/>
  <c r="K740" i="2"/>
  <c r="K736" i="2"/>
  <c r="K719" i="2"/>
  <c r="K850" i="2"/>
  <c r="K841" i="2"/>
  <c r="K832" i="2"/>
  <c r="K821" i="2"/>
  <c r="K806" i="2"/>
  <c r="K790" i="2"/>
  <c r="K781" i="2"/>
  <c r="K759" i="2"/>
  <c r="K746" i="2"/>
  <c r="K730" i="2"/>
  <c r="K723" i="2"/>
  <c r="K717" i="2"/>
  <c r="K711" i="2"/>
  <c r="K958" i="2"/>
  <c r="K709" i="2"/>
  <c r="K542" i="2"/>
  <c r="K1482" i="2"/>
  <c r="K272" i="2"/>
  <c r="K316" i="2"/>
  <c r="K324" i="2"/>
  <c r="K372" i="2"/>
  <c r="K423" i="2"/>
  <c r="K589" i="2"/>
  <c r="K621" i="2"/>
  <c r="K651" i="2"/>
  <c r="K986" i="2"/>
  <c r="K1150" i="2"/>
  <c r="K141" i="2"/>
  <c r="K220" i="2"/>
  <c r="K424" i="2"/>
  <c r="K441" i="2"/>
  <c r="K447" i="2"/>
  <c r="K454" i="2"/>
  <c r="K460" i="2"/>
  <c r="K481" i="2"/>
  <c r="K579" i="2"/>
  <c r="K884" i="2"/>
  <c r="K898" i="2"/>
  <c r="K1002" i="2"/>
  <c r="K1010" i="2"/>
  <c r="K1086" i="2"/>
  <c r="K1090" i="2"/>
  <c r="K1230" i="2"/>
  <c r="K1393" i="2"/>
  <c r="K184" i="2"/>
  <c r="K232" i="2"/>
  <c r="K244" i="2"/>
  <c r="K292" i="2"/>
  <c r="K348" i="2"/>
  <c r="K421" i="2"/>
  <c r="K451" i="2"/>
  <c r="K595" i="2"/>
  <c r="K615" i="2"/>
  <c r="K663" i="2"/>
  <c r="K685" i="2"/>
  <c r="K906" i="2"/>
  <c r="K922" i="2"/>
  <c r="K1018" i="2"/>
  <c r="K1262" i="2"/>
  <c r="K1311" i="2"/>
  <c r="K1449" i="2"/>
  <c r="K304" i="2"/>
  <c r="K449" i="2"/>
  <c r="K458" i="2"/>
  <c r="K487" i="2"/>
  <c r="K507" i="2"/>
  <c r="K643" i="2"/>
  <c r="K878" i="2"/>
  <c r="K886" i="2"/>
  <c r="K938" i="2"/>
  <c r="K942" i="2"/>
  <c r="K954" i="2"/>
  <c r="K1008" i="2"/>
  <c r="K1080" i="2"/>
  <c r="K1172" i="2"/>
  <c r="K1247" i="2"/>
  <c r="K1495" i="2"/>
  <c r="K1499" i="2"/>
  <c r="K1831" i="2"/>
  <c r="K1835" i="2"/>
  <c r="K180" i="2"/>
  <c r="K268" i="2"/>
  <c r="K344" i="2"/>
  <c r="K444" i="2"/>
  <c r="K479" i="2"/>
  <c r="K493" i="2"/>
  <c r="K575" i="2"/>
  <c r="K635" i="2"/>
  <c r="K691" i="2"/>
  <c r="K904" i="2"/>
  <c r="K918" i="2"/>
  <c r="K960" i="2"/>
  <c r="K982" i="2"/>
  <c r="K1038" i="2"/>
  <c r="K1078" i="2"/>
  <c r="K1102" i="2"/>
  <c r="K1134" i="2"/>
  <c r="K1174" i="2"/>
  <c r="K1202" i="2"/>
  <c r="K1210" i="2"/>
  <c r="K1279" i="2"/>
  <c r="K1306" i="2"/>
  <c r="K1321" i="2"/>
  <c r="K1373" i="2"/>
  <c r="K1425" i="2"/>
  <c r="K1469" i="2"/>
  <c r="K1477" i="2"/>
  <c r="K1110" i="2"/>
  <c r="K1186" i="2"/>
  <c r="K1195" i="2"/>
  <c r="K1207" i="2"/>
  <c r="K1222" i="2"/>
  <c r="K1250" i="2"/>
  <c r="K1299" i="2"/>
  <c r="K1337" i="2"/>
  <c r="K1385" i="2"/>
  <c r="K1437" i="2"/>
  <c r="K1868" i="2"/>
  <c r="K196" i="2"/>
  <c r="K284" i="2"/>
  <c r="K360" i="2"/>
  <c r="K446" i="2"/>
  <c r="K515" i="2"/>
  <c r="K591" i="2"/>
  <c r="K611" i="2"/>
  <c r="K675" i="2"/>
  <c r="K874" i="2"/>
  <c r="K910" i="2"/>
  <c r="K966" i="2"/>
  <c r="K1044" i="2"/>
  <c r="K1126" i="2"/>
  <c r="K1144" i="2"/>
  <c r="K1162" i="2"/>
  <c r="K1286" i="2"/>
  <c r="K1312" i="2"/>
  <c r="K1320" i="2"/>
  <c r="K1361" i="2"/>
  <c r="K1405" i="2"/>
  <c r="K1461" i="2"/>
  <c r="K1472" i="2"/>
  <c r="K1476" i="2"/>
  <c r="K1492" i="2"/>
  <c r="K1500" i="2"/>
  <c r="K1158" i="2"/>
  <c r="K1198" i="2"/>
  <c r="K1274" i="2"/>
  <c r="K1302" i="2"/>
  <c r="K1329" i="2"/>
  <c r="K1401" i="2"/>
  <c r="K1473" i="2"/>
  <c r="K1832" i="2"/>
  <c r="K501" i="2"/>
  <c r="K581" i="2"/>
  <c r="K629" i="2"/>
  <c r="K669" i="2"/>
  <c r="K703" i="2"/>
  <c r="K950" i="2"/>
  <c r="K1026" i="2"/>
  <c r="K1062" i="2"/>
  <c r="K1114" i="2"/>
  <c r="K1190" i="2"/>
  <c r="K1238" i="2"/>
  <c r="K1282" i="2"/>
  <c r="K1317" i="2"/>
  <c r="K1369" i="2"/>
  <c r="K1445" i="2"/>
  <c r="K1496" i="2"/>
  <c r="K1848" i="2"/>
  <c r="R13" i="1"/>
  <c r="T14" i="1"/>
  <c r="T15" i="1" s="1"/>
  <c r="T16" i="1" s="1"/>
  <c r="T17" i="1" s="1"/>
  <c r="T18" i="1" s="1"/>
  <c r="T19" i="1" s="1"/>
  <c r="T20" i="1" s="1"/>
  <c r="T21" i="1" s="1"/>
  <c r="T22" i="1" s="1"/>
  <c r="T23" i="1" s="1"/>
  <c r="T24" i="1" s="1"/>
  <c r="T25" i="1" s="1"/>
  <c r="T26" i="1" s="1"/>
  <c r="T27" i="1" s="1"/>
  <c r="T28" i="1" s="1"/>
  <c r="T29" i="1" s="1"/>
  <c r="T30" i="1" s="1"/>
  <c r="T31" i="1" s="1"/>
  <c r="T32" i="1" s="1"/>
  <c r="T33" i="1" s="1"/>
  <c r="T34" i="1" s="1"/>
  <c r="T35" i="1" s="1"/>
  <c r="T36" i="1" s="1"/>
  <c r="T37" i="1" s="1"/>
  <c r="T38" i="1" s="1"/>
  <c r="T39" i="1" s="1"/>
  <c r="T40" i="1" s="1"/>
  <c r="T41" i="1" s="1"/>
  <c r="T42" i="1" s="1"/>
  <c r="T43" i="1" s="1"/>
  <c r="T44" i="1" s="1"/>
  <c r="T45" i="1" s="1"/>
  <c r="T46" i="1" s="1"/>
  <c r="T47" i="1" s="1"/>
  <c r="T48" i="1" s="1"/>
  <c r="T49" i="1" s="1"/>
  <c r="T50" i="1" s="1"/>
  <c r="T51" i="1" s="1"/>
  <c r="T52" i="1" s="1"/>
  <c r="T53" i="1" s="1"/>
  <c r="T54" i="1" s="1"/>
  <c r="T55" i="1" s="1"/>
  <c r="T56" i="1" s="1"/>
  <c r="T57" i="1" s="1"/>
  <c r="T58" i="1" s="1"/>
  <c r="T59" i="1" s="1"/>
  <c r="T60" i="1" s="1"/>
  <c r="T61" i="1" s="1"/>
  <c r="T62" i="1" s="1"/>
  <c r="T63" i="1" s="1"/>
  <c r="T64" i="1" s="1"/>
  <c r="T65" i="1" s="1"/>
  <c r="T66" i="1" s="1"/>
  <c r="T67" i="1" s="1"/>
  <c r="T68" i="1" s="1"/>
  <c r="T69" i="1" s="1"/>
  <c r="T70" i="1" s="1"/>
  <c r="T71" i="1" s="1"/>
  <c r="T72" i="1" s="1"/>
  <c r="T73" i="1" s="1"/>
  <c r="T74" i="1" s="1"/>
  <c r="T75" i="1" s="1"/>
  <c r="T76" i="1" s="1"/>
  <c r="T77" i="1" s="1"/>
  <c r="T78" i="1" s="1"/>
  <c r="T79" i="1" s="1"/>
  <c r="T80" i="1" s="1"/>
  <c r="T81" i="1" s="1"/>
  <c r="T82" i="1" s="1"/>
  <c r="T83" i="1" s="1"/>
  <c r="T84" i="1" s="1"/>
  <c r="T85" i="1" s="1"/>
  <c r="T86" i="1" s="1"/>
  <c r="T87" i="1" s="1"/>
  <c r="T88" i="1" s="1"/>
  <c r="T89" i="1" s="1"/>
  <c r="T90" i="1" s="1"/>
  <c r="T91" i="1" s="1"/>
  <c r="T92" i="1" s="1"/>
  <c r="T93" i="1" s="1"/>
  <c r="T94" i="1" s="1"/>
  <c r="T95" i="1" s="1"/>
  <c r="T96" i="1" s="1"/>
  <c r="T97" i="1" s="1"/>
  <c r="T98" i="1" s="1"/>
  <c r="T99" i="1" s="1"/>
  <c r="T100" i="1" s="1"/>
  <c r="T101" i="1" s="1"/>
  <c r="T102" i="1" s="1"/>
  <c r="T103" i="1" s="1"/>
  <c r="T104" i="1" s="1"/>
  <c r="T105" i="1" s="1"/>
  <c r="T106" i="1" s="1"/>
  <c r="T107" i="1" s="1"/>
  <c r="T108" i="1" s="1"/>
  <c r="T109" i="1" s="1"/>
  <c r="T110" i="1" s="1"/>
  <c r="T111" i="1" s="1"/>
  <c r="T112" i="1" s="1"/>
  <c r="T113" i="1" s="1"/>
  <c r="T114" i="1" s="1"/>
  <c r="T115" i="1" s="1"/>
  <c r="T116" i="1" s="1"/>
  <c r="T117" i="1" s="1"/>
  <c r="T118" i="1" s="1"/>
  <c r="T119" i="1" s="1"/>
  <c r="T120" i="1" s="1"/>
  <c r="T121" i="1" s="1"/>
  <c r="T122" i="1" s="1"/>
  <c r="T123" i="1" s="1"/>
  <c r="T124" i="1" s="1"/>
  <c r="T125" i="1" s="1"/>
  <c r="T126" i="1" s="1"/>
  <c r="T127" i="1" s="1"/>
  <c r="T128" i="1" s="1"/>
  <c r="T129" i="1" s="1"/>
  <c r="T130" i="1" s="1"/>
  <c r="T131" i="1" s="1"/>
  <c r="T132" i="1" s="1"/>
  <c r="T133" i="1" s="1"/>
  <c r="T134" i="1" s="1"/>
  <c r="T135" i="1" s="1"/>
  <c r="T136" i="1" s="1"/>
  <c r="T137" i="1" s="1"/>
  <c r="T138" i="1" s="1"/>
  <c r="T139" i="1" s="1"/>
  <c r="T140" i="1" s="1"/>
  <c r="T141" i="1" s="1"/>
  <c r="T142" i="1" s="1"/>
  <c r="T143" i="1" s="1"/>
  <c r="T144" i="1" s="1"/>
  <c r="T145" i="1" s="1"/>
  <c r="T146" i="1" s="1"/>
  <c r="T147" i="1" s="1"/>
  <c r="T148" i="1" s="1"/>
  <c r="T149" i="1" s="1"/>
  <c r="T150" i="1" s="1"/>
  <c r="T151" i="1" s="1"/>
  <c r="T152" i="1" s="1"/>
  <c r="T153" i="1" s="1"/>
  <c r="T154" i="1" s="1"/>
  <c r="T155" i="1" s="1"/>
  <c r="T156" i="1" s="1"/>
  <c r="T157" i="1" s="1"/>
  <c r="T158" i="1" s="1"/>
  <c r="T159" i="1" s="1"/>
  <c r="T160" i="1" s="1"/>
  <c r="T161" i="1" s="1"/>
  <c r="T162" i="1" s="1"/>
  <c r="T163" i="1" s="1"/>
  <c r="T164" i="1" s="1"/>
  <c r="T165" i="1" s="1"/>
  <c r="T166" i="1" s="1"/>
  <c r="T167" i="1" s="1"/>
  <c r="T168" i="1" s="1"/>
  <c r="T169" i="1" s="1"/>
  <c r="T170" i="1" s="1"/>
  <c r="T171" i="1" s="1"/>
  <c r="T172" i="1" s="1"/>
  <c r="T173" i="1" s="1"/>
  <c r="T174" i="1" s="1"/>
  <c r="T175" i="1" s="1"/>
  <c r="T176" i="1" s="1"/>
  <c r="T177" i="1" s="1"/>
  <c r="T178" i="1" s="1"/>
  <c r="T179" i="1" s="1"/>
  <c r="T180" i="1" s="1"/>
  <c r="T181" i="1" s="1"/>
  <c r="T182" i="1" s="1"/>
  <c r="T183" i="1" s="1"/>
  <c r="T184" i="1" s="1"/>
  <c r="T185" i="1" s="1"/>
  <c r="T186" i="1" s="1"/>
  <c r="T187" i="1" s="1"/>
  <c r="T188" i="1" s="1"/>
  <c r="T189" i="1" s="1"/>
  <c r="T190" i="1" s="1"/>
  <c r="T191" i="1" s="1"/>
  <c r="T192" i="1" s="1"/>
  <c r="T193" i="1" s="1"/>
  <c r="T194" i="1" s="1"/>
  <c r="T195" i="1" s="1"/>
  <c r="T196" i="1" s="1"/>
  <c r="T197" i="1" s="1"/>
  <c r="T198" i="1" s="1"/>
  <c r="T199" i="1" s="1"/>
  <c r="T200" i="1" s="1"/>
  <c r="T201" i="1" s="1"/>
  <c r="T202" i="1" s="1"/>
  <c r="T203" i="1" s="1"/>
  <c r="T204" i="1" s="1"/>
  <c r="T205" i="1" s="1"/>
  <c r="T206" i="1" s="1"/>
  <c r="T207" i="1" s="1"/>
  <c r="T208" i="1" s="1"/>
  <c r="T209" i="1" s="1"/>
  <c r="T210" i="1" s="1"/>
  <c r="T211" i="1" s="1"/>
  <c r="T212" i="1" s="1"/>
  <c r="T213" i="1" s="1"/>
  <c r="T214" i="1" s="1"/>
  <c r="T215" i="1" s="1"/>
  <c r="T216" i="1" s="1"/>
  <c r="T217" i="1" s="1"/>
  <c r="T218" i="1" s="1"/>
  <c r="T219" i="1" s="1"/>
  <c r="T220" i="1" s="1"/>
  <c r="T221" i="1" s="1"/>
  <c r="T222" i="1" s="1"/>
  <c r="T223" i="1" s="1"/>
  <c r="T224" i="1" s="1"/>
  <c r="T225" i="1" s="1"/>
  <c r="T226" i="1" s="1"/>
  <c r="T227" i="1" s="1"/>
  <c r="T228" i="1" s="1"/>
  <c r="T229" i="1" s="1"/>
  <c r="T230" i="1" s="1"/>
  <c r="T231" i="1" s="1"/>
  <c r="T232" i="1" s="1"/>
  <c r="T233" i="1" s="1"/>
  <c r="T234" i="1" s="1"/>
  <c r="T235" i="1" s="1"/>
  <c r="T236" i="1" s="1"/>
  <c r="T237" i="1" s="1"/>
  <c r="T238" i="1" s="1"/>
  <c r="T239" i="1" s="1"/>
  <c r="T240" i="1" s="1"/>
  <c r="T241" i="1" s="1"/>
  <c r="T242" i="1" s="1"/>
  <c r="T243" i="1" s="1"/>
  <c r="T244" i="1" s="1"/>
  <c r="T245" i="1" s="1"/>
  <c r="T246" i="1" s="1"/>
  <c r="T247" i="1" s="1"/>
  <c r="T248" i="1" s="1"/>
  <c r="T249" i="1" s="1"/>
  <c r="T250" i="1" s="1"/>
  <c r="T251" i="1" s="1"/>
  <c r="T252" i="1" s="1"/>
  <c r="T253" i="1" s="1"/>
  <c r="T254" i="1" s="1"/>
  <c r="T255" i="1" s="1"/>
  <c r="T256" i="1" s="1"/>
  <c r="T257" i="1" s="1"/>
  <c r="T258" i="1" s="1"/>
  <c r="T259" i="1" s="1"/>
  <c r="T260" i="1" s="1"/>
  <c r="T261" i="1" s="1"/>
  <c r="T262" i="1" s="1"/>
  <c r="T263" i="1" s="1"/>
  <c r="T264" i="1" s="1"/>
  <c r="T265" i="1" s="1"/>
  <c r="T266" i="1" s="1"/>
  <c r="T267" i="1" s="1"/>
  <c r="T268" i="1" s="1"/>
  <c r="T269" i="1" s="1"/>
  <c r="T270" i="1" s="1"/>
  <c r="T271" i="1" s="1"/>
  <c r="T272" i="1" s="1"/>
  <c r="T273" i="1" s="1"/>
  <c r="T274" i="1" s="1"/>
  <c r="T275" i="1" s="1"/>
  <c r="T276" i="1" s="1"/>
  <c r="T277" i="1" s="1"/>
  <c r="T278" i="1" s="1"/>
  <c r="S13" i="1"/>
  <c r="A1432" i="2"/>
  <c r="A1433" i="2"/>
  <c r="A1434" i="2"/>
  <c r="A1435" i="2"/>
  <c r="A1436" i="2"/>
  <c r="A1437" i="2"/>
  <c r="A1438" i="2"/>
  <c r="A1439" i="2"/>
  <c r="A1440" i="2"/>
  <c r="A1441" i="2"/>
  <c r="A1442" i="2"/>
  <c r="A1443" i="2"/>
  <c r="A1444" i="2"/>
  <c r="A1445" i="2"/>
  <c r="A1446" i="2"/>
  <c r="A1447" i="2"/>
  <c r="A1448" i="2"/>
  <c r="A1449" i="2"/>
  <c r="A1450" i="2"/>
  <c r="A1451" i="2"/>
  <c r="A1452" i="2"/>
  <c r="A1453" i="2"/>
  <c r="A1454" i="2"/>
  <c r="A1455" i="2"/>
  <c r="A1456" i="2"/>
  <c r="A1457" i="2"/>
  <c r="A1458" i="2"/>
  <c r="A1459" i="2"/>
  <c r="A1460" i="2"/>
  <c r="A1461" i="2"/>
  <c r="A1462" i="2"/>
  <c r="A1463" i="2"/>
  <c r="A1464" i="2"/>
  <c r="A1465" i="2"/>
  <c r="A1466" i="2"/>
  <c r="A1467" i="2"/>
  <c r="A1468" i="2"/>
  <c r="A1469" i="2"/>
  <c r="A1470" i="2"/>
  <c r="A1471" i="2"/>
  <c r="A1472" i="2"/>
  <c r="A1473" i="2"/>
  <c r="A1474" i="2"/>
  <c r="A1475" i="2"/>
  <c r="A1476" i="2"/>
  <c r="A1477" i="2"/>
  <c r="A1478" i="2"/>
  <c r="A1479" i="2"/>
  <c r="A1480" i="2"/>
  <c r="A1481" i="2"/>
  <c r="A1482" i="2"/>
  <c r="A1483" i="2"/>
  <c r="A1484" i="2"/>
  <c r="A1485" i="2"/>
  <c r="A1486" i="2"/>
  <c r="A1487" i="2"/>
  <c r="A1488" i="2"/>
  <c r="A1489" i="2"/>
  <c r="A1490" i="2"/>
  <c r="A1491" i="2"/>
  <c r="A1492" i="2"/>
  <c r="A1493" i="2"/>
  <c r="A1494" i="2"/>
  <c r="A1495" i="2"/>
  <c r="A1496" i="2"/>
  <c r="A1497" i="2"/>
  <c r="A1498" i="2"/>
  <c r="A1499" i="2"/>
  <c r="A1500" i="2"/>
  <c r="A1501" i="2"/>
  <c r="A1502" i="2"/>
  <c r="A1503" i="2"/>
  <c r="A1504" i="2"/>
  <c r="A1505" i="2"/>
  <c r="A1506" i="2"/>
  <c r="A1507" i="2"/>
  <c r="A1508" i="2"/>
  <c r="A1509" i="2"/>
  <c r="A1510" i="2"/>
  <c r="A1511" i="2"/>
  <c r="A1512" i="2"/>
  <c r="A1513" i="2"/>
  <c r="A1514" i="2"/>
  <c r="A1515" i="2"/>
  <c r="A1516" i="2"/>
  <c r="A1517" i="2"/>
  <c r="A1518" i="2"/>
  <c r="A1519" i="2"/>
  <c r="A1520" i="2"/>
  <c r="A1521" i="2"/>
  <c r="A1522" i="2"/>
  <c r="A1523" i="2"/>
  <c r="A1524" i="2"/>
  <c r="A1525" i="2"/>
  <c r="A1526" i="2"/>
  <c r="A1527" i="2"/>
  <c r="A1528" i="2"/>
  <c r="A1529" i="2"/>
  <c r="A1530" i="2"/>
  <c r="A1531" i="2"/>
  <c r="A1532" i="2"/>
  <c r="A1533" i="2"/>
  <c r="A1534" i="2"/>
  <c r="A1535" i="2"/>
  <c r="A1536" i="2"/>
  <c r="A1537" i="2"/>
  <c r="A1538" i="2"/>
  <c r="A1539" i="2"/>
  <c r="A1540" i="2"/>
  <c r="A1541" i="2"/>
  <c r="A1542" i="2"/>
  <c r="A1543" i="2"/>
  <c r="A1544" i="2"/>
  <c r="A1545" i="2"/>
  <c r="A1546" i="2"/>
  <c r="A1547" i="2"/>
  <c r="A1548" i="2"/>
  <c r="A1549" i="2"/>
  <c r="A1550" i="2"/>
  <c r="A1551" i="2"/>
  <c r="A1552" i="2"/>
  <c r="A1553" i="2"/>
  <c r="A1554" i="2"/>
  <c r="A1555" i="2"/>
  <c r="A1556" i="2"/>
  <c r="A1557" i="2"/>
  <c r="A1558" i="2"/>
  <c r="A1559" i="2"/>
  <c r="A1560" i="2"/>
  <c r="A1561" i="2"/>
  <c r="A1562" i="2"/>
  <c r="A1563" i="2"/>
  <c r="A1564" i="2"/>
  <c r="A1565" i="2"/>
  <c r="A1566" i="2"/>
  <c r="A1567" i="2"/>
  <c r="A1568" i="2"/>
  <c r="A1569" i="2"/>
  <c r="A1570" i="2"/>
  <c r="A1571" i="2"/>
  <c r="A1572" i="2"/>
  <c r="A1573" i="2"/>
  <c r="A1574" i="2"/>
  <c r="A1575" i="2"/>
  <c r="A1576" i="2"/>
  <c r="A1577" i="2"/>
  <c r="A1578" i="2"/>
  <c r="A1579" i="2"/>
  <c r="A1580" i="2"/>
  <c r="A1581" i="2"/>
  <c r="A1582" i="2"/>
  <c r="A1583" i="2"/>
  <c r="A1584" i="2"/>
  <c r="A1585" i="2"/>
  <c r="A1586" i="2"/>
  <c r="A1587" i="2"/>
  <c r="A1588" i="2"/>
  <c r="A1589" i="2"/>
  <c r="A1590" i="2"/>
  <c r="A1591" i="2"/>
  <c r="A1592" i="2"/>
  <c r="A1593" i="2"/>
  <c r="A1594" i="2"/>
  <c r="A1595" i="2"/>
  <c r="A1596" i="2"/>
  <c r="A1597" i="2"/>
  <c r="A1598" i="2"/>
  <c r="A1599" i="2"/>
  <c r="A1600" i="2"/>
  <c r="A1601" i="2"/>
  <c r="A1602" i="2"/>
  <c r="A1603" i="2"/>
  <c r="A1604" i="2"/>
  <c r="A1605" i="2"/>
  <c r="A1606" i="2"/>
  <c r="A1607" i="2"/>
  <c r="A1608" i="2"/>
  <c r="A1609" i="2"/>
  <c r="A1610" i="2"/>
  <c r="A1611" i="2"/>
  <c r="A1612" i="2"/>
  <c r="A1613" i="2"/>
  <c r="A1614" i="2"/>
  <c r="A1615" i="2"/>
  <c r="A1616" i="2"/>
  <c r="A1617" i="2"/>
  <c r="A1618" i="2"/>
  <c r="A1619" i="2"/>
  <c r="A1620" i="2"/>
  <c r="A1621" i="2"/>
  <c r="A1622" i="2"/>
  <c r="A1623" i="2"/>
  <c r="A1624" i="2"/>
  <c r="A1625" i="2"/>
  <c r="A1626" i="2"/>
  <c r="A1627" i="2"/>
  <c r="A1628" i="2"/>
  <c r="A1629" i="2"/>
  <c r="A1630" i="2"/>
  <c r="A1631" i="2"/>
  <c r="A1632" i="2"/>
  <c r="A1633" i="2"/>
  <c r="A1634" i="2"/>
  <c r="A1635" i="2"/>
  <c r="A1636" i="2"/>
  <c r="A1637" i="2"/>
  <c r="A1638" i="2"/>
  <c r="A1639" i="2"/>
  <c r="A1640" i="2"/>
  <c r="A1641" i="2"/>
  <c r="A1642" i="2"/>
  <c r="A1643" i="2"/>
  <c r="A1644" i="2"/>
  <c r="A1645" i="2"/>
  <c r="A1646" i="2"/>
  <c r="A1647" i="2"/>
  <c r="A1648" i="2"/>
  <c r="A1649" i="2"/>
  <c r="A1650" i="2"/>
  <c r="A1651" i="2"/>
  <c r="A1652" i="2"/>
  <c r="A1653" i="2"/>
  <c r="A1654" i="2"/>
  <c r="A1655" i="2"/>
  <c r="A1656" i="2"/>
  <c r="A1657" i="2"/>
  <c r="A1658" i="2"/>
  <c r="A1659" i="2"/>
  <c r="A1660" i="2"/>
  <c r="A1661" i="2"/>
  <c r="A1662" i="2"/>
  <c r="A1663" i="2"/>
  <c r="A1664" i="2"/>
  <c r="A1665" i="2"/>
  <c r="A1666" i="2"/>
  <c r="A1667" i="2"/>
  <c r="A1668" i="2"/>
  <c r="S14" i="1"/>
  <c r="S15" i="1" s="1"/>
  <c r="R14" i="1"/>
  <c r="A1669" i="2"/>
  <c r="A1670" i="2"/>
  <c r="A1671" i="2"/>
  <c r="A1672" i="2"/>
  <c r="A1673" i="2"/>
  <c r="A1674" i="2"/>
  <c r="A1675" i="2"/>
  <c r="A1676" i="2"/>
  <c r="A1677" i="2"/>
  <c r="A1678" i="2"/>
  <c r="A1679" i="2"/>
  <c r="A1680" i="2"/>
  <c r="A1681" i="2"/>
  <c r="A1682" i="2"/>
  <c r="A1683" i="2"/>
  <c r="A1684" i="2"/>
  <c r="A1685" i="2"/>
  <c r="A1686" i="2"/>
  <c r="A1687" i="2"/>
  <c r="A1688" i="2"/>
  <c r="A1689" i="2"/>
  <c r="A1690" i="2"/>
  <c r="A1691" i="2"/>
  <c r="A1692" i="2"/>
  <c r="A1693" i="2"/>
  <c r="A1694" i="2"/>
  <c r="A1695" i="2"/>
  <c r="A1696" i="2"/>
  <c r="A1697" i="2"/>
  <c r="A1698" i="2"/>
  <c r="A1699" i="2"/>
  <c r="A1700" i="2"/>
  <c r="A1701" i="2"/>
  <c r="A1702" i="2"/>
  <c r="A1703" i="2"/>
  <c r="A1704" i="2"/>
  <c r="A1705" i="2"/>
  <c r="A1706" i="2"/>
  <c r="A1707" i="2"/>
  <c r="A1708" i="2"/>
  <c r="A1709" i="2"/>
  <c r="A1710" i="2"/>
  <c r="A1711" i="2"/>
  <c r="A1712" i="2"/>
  <c r="A1713" i="2"/>
  <c r="A1714" i="2"/>
  <c r="A1715" i="2"/>
  <c r="A1716" i="2"/>
  <c r="A1717" i="2"/>
  <c r="A1718" i="2"/>
  <c r="A1719" i="2"/>
  <c r="A1720" i="2"/>
  <c r="A1721" i="2"/>
  <c r="A1722" i="2"/>
  <c r="A1723" i="2"/>
  <c r="A1724" i="2"/>
  <c r="A1725" i="2"/>
  <c r="A1726" i="2"/>
  <c r="A1727" i="2"/>
  <c r="A1728" i="2"/>
  <c r="A1729" i="2"/>
  <c r="A1730" i="2"/>
  <c r="A1731" i="2"/>
  <c r="A1732" i="2"/>
  <c r="A1733" i="2"/>
  <c r="A1734" i="2"/>
  <c r="A1735" i="2"/>
  <c r="A1736" i="2"/>
  <c r="A1737" i="2"/>
  <c r="A1738" i="2"/>
  <c r="A1739" i="2"/>
  <c r="A1740" i="2"/>
  <c r="A1741" i="2"/>
  <c r="A1742" i="2"/>
  <c r="A1743" i="2"/>
  <c r="A1744" i="2"/>
  <c r="A1745" i="2"/>
  <c r="A1746" i="2"/>
  <c r="A1747" i="2"/>
  <c r="A1748" i="2"/>
  <c r="A1749" i="2"/>
  <c r="A1750" i="2"/>
  <c r="A1751" i="2"/>
  <c r="A1752" i="2"/>
  <c r="A1753" i="2"/>
  <c r="A1754" i="2"/>
  <c r="A1755" i="2"/>
  <c r="A1756" i="2"/>
  <c r="A1757" i="2"/>
  <c r="A1758" i="2"/>
  <c r="A1759" i="2"/>
  <c r="A1760" i="2"/>
  <c r="A1761" i="2"/>
  <c r="A1762" i="2"/>
  <c r="A1763" i="2"/>
  <c r="A1764" i="2"/>
  <c r="A1765" i="2"/>
  <c r="A1766" i="2"/>
  <c r="A1767" i="2"/>
  <c r="A1768" i="2"/>
  <c r="A1769" i="2"/>
  <c r="A1770" i="2"/>
  <c r="A1771" i="2"/>
  <c r="A1772" i="2"/>
  <c r="A1773" i="2"/>
  <c r="A1774" i="2"/>
  <c r="A1775" i="2"/>
  <c r="A1776" i="2"/>
  <c r="A1777" i="2"/>
  <c r="A1778" i="2"/>
  <c r="A1779" i="2"/>
  <c r="A1780" i="2"/>
  <c r="A1781" i="2"/>
  <c r="A1782" i="2"/>
  <c r="A1783" i="2"/>
  <c r="A1784" i="2"/>
  <c r="A1785" i="2"/>
  <c r="A1786" i="2"/>
  <c r="A1787" i="2"/>
  <c r="R15" i="1"/>
  <c r="R16" i="1" s="1"/>
  <c r="R17" i="1" s="1"/>
  <c r="R18" i="1" s="1"/>
  <c r="R19" i="1" s="1"/>
  <c r="R20" i="1" s="1"/>
  <c r="R21" i="1" s="1"/>
  <c r="R22" i="1" s="1"/>
  <c r="R23" i="1" s="1"/>
  <c r="R24" i="1" s="1"/>
  <c r="R25" i="1" s="1"/>
  <c r="R26" i="1" s="1"/>
  <c r="R27" i="1" s="1"/>
  <c r="R28" i="1" s="1"/>
  <c r="R29" i="1" s="1"/>
  <c r="R30" i="1" s="1"/>
  <c r="R31" i="1" s="1"/>
  <c r="R32" i="1" s="1"/>
  <c r="R33" i="1" s="1"/>
  <c r="R34" i="1" s="1"/>
  <c r="R35" i="1" s="1"/>
  <c r="R36" i="1" s="1"/>
  <c r="R37" i="1" s="1"/>
  <c r="R38" i="1" s="1"/>
  <c r="R39" i="1" s="1"/>
  <c r="R40" i="1" s="1"/>
  <c r="R41" i="1" s="1"/>
  <c r="R42" i="1" s="1"/>
  <c r="R43" i="1" s="1"/>
  <c r="R44" i="1" s="1"/>
  <c r="R45" i="1" s="1"/>
  <c r="R46" i="1" s="1"/>
  <c r="R47" i="1" s="1"/>
  <c r="R48" i="1" s="1"/>
  <c r="R49" i="1" s="1"/>
  <c r="R50" i="1" s="1"/>
  <c r="R51" i="1" s="1"/>
  <c r="R52" i="1" s="1"/>
  <c r="R53" i="1" s="1"/>
  <c r="R54" i="1" s="1"/>
  <c r="R55" i="1" s="1"/>
  <c r="R56" i="1" s="1"/>
  <c r="R57" i="1" s="1"/>
  <c r="R58" i="1" s="1"/>
  <c r="R59" i="1" s="1"/>
  <c r="R60" i="1" s="1"/>
  <c r="R61" i="1" s="1"/>
  <c r="R62" i="1" s="1"/>
  <c r="R63" i="1" s="1"/>
  <c r="R64" i="1" s="1"/>
  <c r="R65" i="1" s="1"/>
  <c r="R66" i="1" s="1"/>
  <c r="R67" i="1" s="1"/>
  <c r="R68" i="1" s="1"/>
  <c r="R69" i="1" s="1"/>
  <c r="R70" i="1" s="1"/>
  <c r="R71" i="1" s="1"/>
  <c r="R72" i="1" s="1"/>
  <c r="R73" i="1" s="1"/>
  <c r="R74" i="1" s="1"/>
  <c r="R75" i="1" s="1"/>
  <c r="R76" i="1" s="1"/>
  <c r="R77" i="1" s="1"/>
  <c r="R78" i="1" s="1"/>
  <c r="R79" i="1" s="1"/>
  <c r="R80" i="1" s="1"/>
  <c r="R81" i="1" s="1"/>
  <c r="R82" i="1" s="1"/>
  <c r="R83" i="1" s="1"/>
  <c r="R84" i="1" s="1"/>
  <c r="R85" i="1" s="1"/>
  <c r="R86" i="1" s="1"/>
  <c r="R87" i="1" s="1"/>
  <c r="R88" i="1" s="1"/>
  <c r="R89" i="1" s="1"/>
  <c r="R90" i="1" s="1"/>
  <c r="R91" i="1" s="1"/>
  <c r="R92" i="1" s="1"/>
  <c r="R93" i="1" s="1"/>
  <c r="R94" i="1" s="1"/>
  <c r="R95" i="1" s="1"/>
  <c r="R96" i="1" s="1"/>
  <c r="R97" i="1" s="1"/>
  <c r="R98" i="1" s="1"/>
  <c r="R99" i="1" s="1"/>
  <c r="R100" i="1" s="1"/>
  <c r="R101" i="1" s="1"/>
  <c r="R102" i="1" s="1"/>
  <c r="R103" i="1" s="1"/>
  <c r="R104" i="1" s="1"/>
  <c r="R105" i="1" s="1"/>
  <c r="R106" i="1" s="1"/>
  <c r="R107" i="1" s="1"/>
  <c r="R108" i="1" s="1"/>
  <c r="R109" i="1" s="1"/>
  <c r="R110" i="1" s="1"/>
  <c r="R111" i="1" s="1"/>
  <c r="R112" i="1" s="1"/>
  <c r="R113" i="1" s="1"/>
  <c r="R114" i="1" s="1"/>
  <c r="R115" i="1" s="1"/>
  <c r="R116" i="1" s="1"/>
  <c r="R117" i="1" s="1"/>
  <c r="R118" i="1" s="1"/>
  <c r="R119" i="1" s="1"/>
  <c r="R120" i="1" s="1"/>
  <c r="R121" i="1" s="1"/>
  <c r="R122" i="1" s="1"/>
  <c r="R123" i="1" s="1"/>
  <c r="R124" i="1" s="1"/>
  <c r="R125" i="1" s="1"/>
  <c r="R126" i="1" s="1"/>
  <c r="R127" i="1" s="1"/>
  <c r="R128" i="1" s="1"/>
  <c r="R129" i="1" s="1"/>
  <c r="R130" i="1" s="1"/>
  <c r="R131" i="1" s="1"/>
  <c r="R132" i="1" s="1"/>
  <c r="R133" i="1" s="1"/>
  <c r="R134" i="1" s="1"/>
  <c r="R135" i="1" s="1"/>
  <c r="R136" i="1" s="1"/>
  <c r="R137" i="1" s="1"/>
  <c r="R138" i="1" s="1"/>
  <c r="R139" i="1" s="1"/>
  <c r="R140" i="1" s="1"/>
  <c r="R141" i="1" s="1"/>
  <c r="R142" i="1" s="1"/>
  <c r="R143" i="1" s="1"/>
  <c r="R144" i="1" s="1"/>
  <c r="R145" i="1" s="1"/>
  <c r="R146" i="1" s="1"/>
  <c r="R147" i="1" s="1"/>
  <c r="R148" i="1" s="1"/>
  <c r="R149" i="1" s="1"/>
  <c r="R150" i="1" s="1"/>
  <c r="R151" i="1" s="1"/>
  <c r="R152" i="1" s="1"/>
  <c r="R153" i="1" s="1"/>
  <c r="R154" i="1" s="1"/>
  <c r="R155" i="1" s="1"/>
  <c r="R156" i="1" s="1"/>
  <c r="R157" i="1" s="1"/>
  <c r="R158" i="1" s="1"/>
  <c r="R159" i="1" s="1"/>
  <c r="R160" i="1" s="1"/>
  <c r="R161" i="1" s="1"/>
  <c r="R162" i="1" s="1"/>
  <c r="R163" i="1" s="1"/>
  <c r="R164" i="1" s="1"/>
  <c r="R165" i="1" s="1"/>
  <c r="R166" i="1" s="1"/>
  <c r="R167" i="1" s="1"/>
  <c r="R168" i="1" s="1"/>
  <c r="R169" i="1" s="1"/>
  <c r="R170" i="1" s="1"/>
  <c r="R171" i="1" s="1"/>
  <c r="R172" i="1" s="1"/>
  <c r="R173" i="1" s="1"/>
  <c r="R174" i="1" s="1"/>
  <c r="R175" i="1" s="1"/>
  <c r="R176" i="1" s="1"/>
  <c r="R177" i="1" s="1"/>
  <c r="R178" i="1" s="1"/>
  <c r="R179" i="1" s="1"/>
  <c r="R180" i="1" s="1"/>
  <c r="R181" i="1" s="1"/>
  <c r="R182" i="1" s="1"/>
  <c r="R183" i="1" s="1"/>
  <c r="R184" i="1" s="1"/>
  <c r="R185" i="1" s="1"/>
  <c r="R186" i="1" s="1"/>
  <c r="R187" i="1" s="1"/>
  <c r="R188" i="1" s="1"/>
  <c r="R189" i="1" s="1"/>
  <c r="R190" i="1" s="1"/>
  <c r="R191" i="1" s="1"/>
  <c r="R192" i="1" s="1"/>
  <c r="R193" i="1" s="1"/>
  <c r="R194" i="1" s="1"/>
  <c r="R195" i="1" s="1"/>
  <c r="R196" i="1" s="1"/>
  <c r="R197" i="1" s="1"/>
  <c r="R198" i="1" s="1"/>
  <c r="R199" i="1" s="1"/>
  <c r="R200" i="1" s="1"/>
  <c r="R201" i="1" s="1"/>
  <c r="R202" i="1" s="1"/>
  <c r="R203" i="1" s="1"/>
  <c r="R204" i="1" s="1"/>
  <c r="R205" i="1" s="1"/>
  <c r="R206" i="1" s="1"/>
  <c r="R207" i="1" s="1"/>
  <c r="R208" i="1" s="1"/>
  <c r="R209" i="1" s="1"/>
  <c r="R210" i="1" s="1"/>
  <c r="R211" i="1" s="1"/>
  <c r="R212" i="1" s="1"/>
  <c r="R213" i="1" s="1"/>
  <c r="R214" i="1" s="1"/>
  <c r="R215" i="1" s="1"/>
  <c r="R216" i="1" s="1"/>
  <c r="R217" i="1" s="1"/>
  <c r="R218" i="1" s="1"/>
  <c r="R219" i="1" s="1"/>
  <c r="R220" i="1" s="1"/>
  <c r="R221" i="1" s="1"/>
  <c r="R222" i="1" s="1"/>
  <c r="R223" i="1" s="1"/>
  <c r="R224" i="1" s="1"/>
  <c r="R225" i="1" s="1"/>
  <c r="R226" i="1" s="1"/>
  <c r="R227" i="1" s="1"/>
  <c r="R228" i="1" s="1"/>
  <c r="R229" i="1" s="1"/>
  <c r="R230" i="1" s="1"/>
  <c r="R231" i="1" s="1"/>
  <c r="R232" i="1" s="1"/>
  <c r="R233" i="1" s="1"/>
  <c r="R234" i="1" s="1"/>
  <c r="R235" i="1" s="1"/>
  <c r="R236" i="1" s="1"/>
  <c r="R237" i="1" s="1"/>
  <c r="R238" i="1" s="1"/>
  <c r="R239" i="1" s="1"/>
  <c r="R240" i="1" s="1"/>
  <c r="R241" i="1" s="1"/>
  <c r="R242" i="1" s="1"/>
  <c r="R243" i="1" s="1"/>
  <c r="R244" i="1" s="1"/>
  <c r="R245" i="1" s="1"/>
  <c r="R246" i="1" s="1"/>
  <c r="R247" i="1" s="1"/>
  <c r="R248" i="1" s="1"/>
  <c r="R249" i="1" s="1"/>
  <c r="R250" i="1" s="1"/>
  <c r="R251" i="1" s="1"/>
  <c r="R252" i="1" s="1"/>
  <c r="R253" i="1" s="1"/>
  <c r="R254" i="1" s="1"/>
  <c r="R255" i="1" s="1"/>
  <c r="R256" i="1" s="1"/>
  <c r="R257" i="1" s="1"/>
  <c r="R258" i="1" s="1"/>
  <c r="R259" i="1" s="1"/>
  <c r="R260" i="1" s="1"/>
  <c r="R261" i="1" s="1"/>
  <c r="R262" i="1" s="1"/>
  <c r="R263" i="1" s="1"/>
  <c r="R264" i="1" s="1"/>
  <c r="R265" i="1" s="1"/>
  <c r="R266" i="1" s="1"/>
  <c r="R267" i="1" s="1"/>
  <c r="R268" i="1" s="1"/>
  <c r="R269" i="1" s="1"/>
  <c r="R270" i="1" s="1"/>
  <c r="R271" i="1" s="1"/>
  <c r="R272" i="1" s="1"/>
  <c r="R273" i="1" s="1"/>
  <c r="R274" i="1" s="1"/>
  <c r="R275" i="1" s="1"/>
  <c r="R276" i="1" s="1"/>
  <c r="R277" i="1" s="1"/>
  <c r="R278" i="1" s="1"/>
  <c r="A1788" i="2"/>
  <c r="A1789" i="2"/>
  <c r="A1790" i="2"/>
  <c r="A1791" i="2"/>
  <c r="A1792" i="2"/>
  <c r="A1793" i="2"/>
  <c r="A1794" i="2"/>
  <c r="A1795" i="2"/>
  <c r="A1796" i="2"/>
  <c r="A1797" i="2"/>
  <c r="A1798" i="2"/>
  <c r="A1799" i="2"/>
  <c r="A1800" i="2"/>
  <c r="A1801" i="2"/>
  <c r="A1802" i="2"/>
  <c r="A1803" i="2"/>
  <c r="A1804" i="2"/>
  <c r="A1805" i="2"/>
  <c r="A1806" i="2"/>
  <c r="A1807" i="2"/>
  <c r="A1808" i="2"/>
  <c r="A1809" i="2"/>
  <c r="A1810" i="2"/>
  <c r="A1811" i="2"/>
  <c r="A1812" i="2"/>
  <c r="A1813" i="2"/>
  <c r="A1814" i="2"/>
  <c r="A1815" i="2"/>
  <c r="A1816" i="2"/>
  <c r="A1817" i="2"/>
  <c r="A1818" i="2"/>
  <c r="A1819" i="2"/>
  <c r="A1820" i="2"/>
  <c r="A1821" i="2"/>
  <c r="A1822" i="2"/>
  <c r="A1823" i="2"/>
  <c r="A1824" i="2"/>
  <c r="A1825" i="2"/>
  <c r="A1826" i="2"/>
  <c r="A1827" i="2"/>
  <c r="A1828" i="2"/>
  <c r="A1829" i="2"/>
  <c r="A1830" i="2"/>
  <c r="A1831" i="2"/>
  <c r="A1832" i="2"/>
  <c r="A1833" i="2"/>
  <c r="A1834" i="2"/>
  <c r="A1835" i="2"/>
  <c r="A1836" i="2"/>
  <c r="A1837" i="2"/>
  <c r="A1838" i="2"/>
  <c r="A1839" i="2"/>
  <c r="A1840" i="2"/>
  <c r="A1841" i="2"/>
  <c r="A1842" i="2"/>
  <c r="A1843" i="2"/>
  <c r="A1844" i="2"/>
  <c r="A1845" i="2"/>
  <c r="A1846" i="2"/>
  <c r="S16" i="1"/>
  <c r="S17" i="1" s="1"/>
  <c r="S18" i="1" s="1"/>
  <c r="S19" i="1" s="1"/>
  <c r="S20" i="1" s="1"/>
  <c r="S21" i="1" s="1"/>
  <c r="S22" i="1" s="1"/>
  <c r="S23" i="1" s="1"/>
  <c r="A1847" i="2"/>
  <c r="A1848" i="2"/>
  <c r="A1849" i="2"/>
  <c r="A1850" i="2"/>
  <c r="A1851" i="2"/>
  <c r="A1852" i="2"/>
  <c r="A1853" i="2"/>
  <c r="A1854" i="2"/>
  <c r="A1855" i="2"/>
  <c r="A1856" i="2"/>
  <c r="A1857" i="2"/>
  <c r="A1858" i="2"/>
  <c r="A1859" i="2"/>
  <c r="A1860" i="2"/>
  <c r="A1861" i="2"/>
  <c r="A1862" i="2"/>
  <c r="A1863" i="2"/>
  <c r="A1864" i="2"/>
  <c r="A1865" i="2"/>
  <c r="A1866" i="2"/>
  <c r="A1867" i="2"/>
  <c r="A1868" i="2"/>
  <c r="A1869" i="2"/>
  <c r="A1870" i="2"/>
  <c r="A1871" i="2"/>
  <c r="A1872" i="2"/>
  <c r="A1873" i="2"/>
  <c r="A1874" i="2"/>
  <c r="A1875" i="2"/>
  <c r="A1876" i="2"/>
  <c r="A1877" i="2"/>
  <c r="A1878" i="2"/>
  <c r="A1879" i="2"/>
  <c r="A1880" i="2"/>
  <c r="A1881" i="2"/>
  <c r="A1882" i="2"/>
  <c r="A1883" i="2"/>
  <c r="A1884" i="2"/>
  <c r="A1885" i="2"/>
  <c r="A1886" i="2"/>
  <c r="A1887" i="2"/>
  <c r="A1888" i="2"/>
  <c r="A1889" i="2"/>
  <c r="A1890" i="2"/>
  <c r="A1891" i="2"/>
  <c r="U20" i="1"/>
  <c r="U21" i="1" s="1"/>
  <c r="U22" i="1" s="1"/>
  <c r="U23" i="1" s="1"/>
  <c r="A1892" i="2"/>
  <c r="A1893" i="2"/>
  <c r="A1894" i="2"/>
  <c r="A1895" i="2"/>
  <c r="A1896" i="2"/>
  <c r="A1897" i="2"/>
  <c r="A1898" i="2"/>
  <c r="A1899" i="2"/>
  <c r="A1900" i="2"/>
  <c r="A1901" i="2"/>
  <c r="A1902" i="2"/>
  <c r="A1903" i="2"/>
  <c r="A1904" i="2"/>
  <c r="A1905" i="2"/>
  <c r="U24" i="1"/>
  <c r="U25" i="1" s="1"/>
  <c r="U26" i="1" s="1"/>
  <c r="U27" i="1" s="1"/>
  <c r="U28" i="1" s="1"/>
  <c r="U29" i="1" s="1"/>
  <c r="A1906" i="2"/>
  <c r="A1907" i="2"/>
  <c r="A1908" i="2"/>
  <c r="A1909" i="2"/>
  <c r="A1910" i="2"/>
  <c r="A1911" i="2"/>
  <c r="A1912" i="2"/>
  <c r="A1913" i="2"/>
  <c r="A1914" i="2"/>
  <c r="A1915" i="2"/>
  <c r="A1916" i="2"/>
  <c r="A1917" i="2"/>
  <c r="A1918" i="2"/>
  <c r="A1919" i="2"/>
  <c r="A1920" i="2"/>
  <c r="A1921" i="2"/>
  <c r="A1922" i="2"/>
  <c r="A1923" i="2"/>
  <c r="A1924" i="2"/>
  <c r="A1925" i="2"/>
  <c r="A1926" i="2"/>
  <c r="A1927" i="2"/>
  <c r="A1928" i="2"/>
  <c r="A1929" i="2"/>
  <c r="A1930" i="2"/>
  <c r="A1931" i="2"/>
  <c r="A1932" i="2"/>
  <c r="A1933" i="2"/>
  <c r="A1934" i="2"/>
  <c r="A1935" i="2"/>
  <c r="A1936" i="2"/>
  <c r="A1937" i="2"/>
  <c r="A1938" i="2"/>
  <c r="A1939" i="2"/>
  <c r="A1940" i="2"/>
  <c r="A1941" i="2"/>
  <c r="A1942" i="2"/>
  <c r="A1943" i="2"/>
  <c r="A1944" i="2"/>
  <c r="A1945" i="2"/>
  <c r="A1946" i="2"/>
  <c r="A1947" i="2"/>
  <c r="A1948" i="2"/>
  <c r="A1949" i="2"/>
  <c r="A1950" i="2"/>
  <c r="A1951" i="2"/>
  <c r="A1952" i="2"/>
  <c r="A1953" i="2"/>
  <c r="A1954" i="2"/>
  <c r="A1955" i="2"/>
  <c r="A1956" i="2"/>
  <c r="A1957" i="2"/>
  <c r="A1958" i="2"/>
  <c r="A1959" i="2"/>
  <c r="A1960" i="2"/>
  <c r="A1961" i="2"/>
  <c r="A1962" i="2"/>
  <c r="A1963" i="2"/>
  <c r="A1964" i="2"/>
  <c r="A1965" i="2"/>
  <c r="A1966" i="2"/>
  <c r="A1967" i="2"/>
  <c r="A1968" i="2"/>
  <c r="A1969" i="2"/>
  <c r="A1970" i="2"/>
  <c r="A1971" i="2"/>
  <c r="A1972" i="2"/>
  <c r="A1973" i="2"/>
  <c r="A1974" i="2"/>
  <c r="A1975" i="2"/>
  <c r="A1976" i="2"/>
  <c r="A1977" i="2"/>
  <c r="A1978" i="2"/>
  <c r="A1979" i="2"/>
  <c r="A1980" i="2"/>
  <c r="A1981" i="2"/>
  <c r="A1982" i="2"/>
  <c r="A1983" i="2"/>
  <c r="A1984" i="2"/>
  <c r="A1985" i="2"/>
  <c r="A1986" i="2"/>
  <c r="A1987" i="2"/>
  <c r="A1988" i="2"/>
  <c r="A1989" i="2"/>
  <c r="A1990" i="2"/>
  <c r="A1991" i="2"/>
  <c r="A1992" i="2"/>
  <c r="A1993" i="2"/>
  <c r="A1994" i="2"/>
  <c r="A1995" i="2"/>
  <c r="A1996" i="2"/>
  <c r="A1997" i="2"/>
  <c r="A1998" i="2"/>
  <c r="A1999" i="2"/>
  <c r="A2000" i="2"/>
  <c r="A2001" i="2"/>
  <c r="A2002" i="2"/>
  <c r="A2003" i="2"/>
  <c r="A2004" i="2"/>
  <c r="A2005" i="2"/>
  <c r="A2006" i="2"/>
  <c r="S24" i="1"/>
  <c r="S25" i="1" s="1"/>
  <c r="S26" i="1" s="1"/>
  <c r="S27" i="1" s="1"/>
  <c r="S28" i="1" s="1"/>
  <c r="S29" i="1" s="1"/>
  <c r="S30" i="1" s="1"/>
  <c r="S31" i="1" s="1"/>
  <c r="S32" i="1" s="1"/>
  <c r="S33" i="1" s="1"/>
  <c r="S34" i="1" s="1"/>
  <c r="S35" i="1" s="1"/>
  <c r="S36" i="1" s="1"/>
  <c r="S37" i="1" s="1"/>
  <c r="S38" i="1" s="1"/>
  <c r="S39" i="1" s="1"/>
  <c r="S40" i="1" s="1"/>
  <c r="S41" i="1" s="1"/>
  <c r="S42" i="1" s="1"/>
  <c r="S43" i="1" s="1"/>
  <c r="S44" i="1" s="1"/>
  <c r="S45" i="1" s="1"/>
  <c r="S46" i="1" s="1"/>
  <c r="S47" i="1" s="1"/>
  <c r="S48" i="1" s="1"/>
  <c r="S49" i="1" s="1"/>
  <c r="S50" i="1" s="1"/>
  <c r="S51" i="1" s="1"/>
  <c r="S52" i="1" s="1"/>
  <c r="S53" i="1" s="1"/>
  <c r="S54" i="1" s="1"/>
  <c r="S55" i="1" s="1"/>
  <c r="S56" i="1" s="1"/>
  <c r="S57" i="1" s="1"/>
  <c r="S58" i="1" s="1"/>
  <c r="S59" i="1" s="1"/>
  <c r="S60" i="1" s="1"/>
  <c r="S61" i="1" s="1"/>
  <c r="S62" i="1" s="1"/>
  <c r="S63" i="1" s="1"/>
  <c r="S64" i="1" s="1"/>
  <c r="S65" i="1" s="1"/>
  <c r="S66" i="1" s="1"/>
  <c r="S67" i="1" s="1"/>
  <c r="S68" i="1" s="1"/>
  <c r="S69" i="1" s="1"/>
  <c r="S70" i="1" s="1"/>
  <c r="S71" i="1" s="1"/>
  <c r="S72" i="1" s="1"/>
  <c r="S73" i="1" s="1"/>
  <c r="S74" i="1" s="1"/>
  <c r="S75" i="1" s="1"/>
  <c r="S76" i="1" s="1"/>
  <c r="S77" i="1" s="1"/>
  <c r="S78" i="1" s="1"/>
  <c r="S79" i="1" s="1"/>
  <c r="S80" i="1" s="1"/>
  <c r="S81" i="1" s="1"/>
  <c r="S82" i="1" s="1"/>
  <c r="S83" i="1" s="1"/>
  <c r="S84" i="1" s="1"/>
  <c r="S85" i="1" s="1"/>
  <c r="S86" i="1" s="1"/>
  <c r="S87" i="1" s="1"/>
  <c r="S88" i="1" s="1"/>
  <c r="S89" i="1" s="1"/>
  <c r="S90" i="1" s="1"/>
  <c r="S91" i="1" s="1"/>
  <c r="S92" i="1" s="1"/>
  <c r="S93" i="1" s="1"/>
  <c r="S94" i="1" s="1"/>
  <c r="S95" i="1" s="1"/>
  <c r="S96" i="1" s="1"/>
  <c r="S97" i="1" s="1"/>
  <c r="S98" i="1" s="1"/>
  <c r="S99" i="1" s="1"/>
  <c r="S100" i="1" s="1"/>
  <c r="S101" i="1" s="1"/>
  <c r="S102" i="1" s="1"/>
  <c r="S103" i="1" s="1"/>
  <c r="S104" i="1" s="1"/>
  <c r="S105" i="1" s="1"/>
  <c r="S106" i="1" s="1"/>
  <c r="S107" i="1" s="1"/>
  <c r="S108" i="1" s="1"/>
  <c r="S109" i="1" s="1"/>
  <c r="S110" i="1" s="1"/>
  <c r="S111" i="1" s="1"/>
  <c r="S112" i="1" s="1"/>
  <c r="S113" i="1" s="1"/>
  <c r="S114" i="1" s="1"/>
  <c r="S115" i="1" s="1"/>
  <c r="S116" i="1" s="1"/>
  <c r="S117" i="1" s="1"/>
  <c r="S118" i="1" s="1"/>
  <c r="S119" i="1" s="1"/>
  <c r="S120" i="1" s="1"/>
  <c r="S121" i="1" s="1"/>
  <c r="S122" i="1" s="1"/>
  <c r="S123" i="1" s="1"/>
  <c r="S124" i="1" s="1"/>
  <c r="S125" i="1" s="1"/>
  <c r="S126" i="1" s="1"/>
  <c r="S127" i="1" s="1"/>
  <c r="S128" i="1" s="1"/>
  <c r="S129" i="1" s="1"/>
  <c r="S130" i="1" s="1"/>
  <c r="S131" i="1" s="1"/>
  <c r="S132" i="1" s="1"/>
  <c r="S133" i="1" s="1"/>
  <c r="S134" i="1" s="1"/>
  <c r="S135" i="1" s="1"/>
  <c r="S136" i="1" s="1"/>
  <c r="S137" i="1" s="1"/>
  <c r="S138" i="1" s="1"/>
  <c r="S139" i="1" s="1"/>
  <c r="S140" i="1" s="1"/>
  <c r="S141" i="1" s="1"/>
  <c r="S142" i="1" s="1"/>
  <c r="S143" i="1" s="1"/>
  <c r="S144" i="1" s="1"/>
  <c r="S145" i="1" s="1"/>
  <c r="S146" i="1" s="1"/>
  <c r="S147" i="1" s="1"/>
  <c r="S148" i="1" s="1"/>
  <c r="S149" i="1" s="1"/>
  <c r="S150" i="1" s="1"/>
  <c r="S151" i="1" s="1"/>
  <c r="S152" i="1" s="1"/>
  <c r="S153" i="1" s="1"/>
  <c r="S154" i="1" s="1"/>
  <c r="S155" i="1" s="1"/>
  <c r="S156" i="1" s="1"/>
  <c r="S157" i="1" s="1"/>
  <c r="S158" i="1" s="1"/>
  <c r="S159" i="1" s="1"/>
  <c r="S160" i="1" s="1"/>
  <c r="S161" i="1" s="1"/>
  <c r="S162" i="1" s="1"/>
  <c r="S163" i="1" s="1"/>
  <c r="S164" i="1" s="1"/>
  <c r="S165" i="1" s="1"/>
  <c r="S166" i="1" s="1"/>
  <c r="S167" i="1" s="1"/>
  <c r="S168" i="1" s="1"/>
  <c r="S169" i="1" s="1"/>
  <c r="S170" i="1" s="1"/>
  <c r="S171" i="1" s="1"/>
  <c r="S172" i="1" s="1"/>
  <c r="S173" i="1" s="1"/>
  <c r="S174" i="1" s="1"/>
  <c r="S175" i="1" s="1"/>
  <c r="S176" i="1" s="1"/>
  <c r="S177" i="1" s="1"/>
  <c r="S178" i="1" s="1"/>
  <c r="S179" i="1" s="1"/>
  <c r="S180" i="1" s="1"/>
  <c r="S181" i="1" s="1"/>
  <c r="S182" i="1" s="1"/>
  <c r="S183" i="1" s="1"/>
  <c r="S184" i="1" s="1"/>
  <c r="S185" i="1" s="1"/>
  <c r="S186" i="1" s="1"/>
  <c r="S187" i="1" s="1"/>
  <c r="S188" i="1" s="1"/>
  <c r="S189" i="1" s="1"/>
  <c r="S190" i="1" s="1"/>
  <c r="S191" i="1" s="1"/>
  <c r="S192" i="1" s="1"/>
  <c r="S193" i="1" s="1"/>
  <c r="S194" i="1" s="1"/>
  <c r="S195" i="1" s="1"/>
  <c r="S196" i="1" s="1"/>
  <c r="S197" i="1" s="1"/>
  <c r="S198" i="1" s="1"/>
  <c r="S199" i="1" s="1"/>
  <c r="S200" i="1" s="1"/>
  <c r="S201" i="1" s="1"/>
  <c r="S202" i="1" s="1"/>
  <c r="S203" i="1" s="1"/>
  <c r="S204" i="1" s="1"/>
  <c r="S205" i="1" s="1"/>
  <c r="S206" i="1" s="1"/>
  <c r="S207" i="1" s="1"/>
  <c r="S208" i="1" s="1"/>
  <c r="S209" i="1" s="1"/>
  <c r="S210" i="1" s="1"/>
  <c r="S211" i="1" s="1"/>
  <c r="S212" i="1" s="1"/>
  <c r="S213" i="1" s="1"/>
  <c r="S214" i="1" s="1"/>
  <c r="S215" i="1" s="1"/>
  <c r="S216" i="1" s="1"/>
  <c r="S217" i="1" s="1"/>
  <c r="S218" i="1" s="1"/>
  <c r="S219" i="1" s="1"/>
  <c r="S220" i="1" s="1"/>
  <c r="S221" i="1" s="1"/>
  <c r="S222" i="1" s="1"/>
  <c r="S223" i="1" s="1"/>
  <c r="S224" i="1" s="1"/>
  <c r="S225" i="1" s="1"/>
  <c r="S226" i="1" s="1"/>
  <c r="S227" i="1" s="1"/>
  <c r="S228" i="1" s="1"/>
  <c r="S229" i="1" s="1"/>
  <c r="S230" i="1" s="1"/>
  <c r="S231" i="1" s="1"/>
  <c r="S232" i="1" s="1"/>
  <c r="S233" i="1" s="1"/>
  <c r="S234" i="1" s="1"/>
  <c r="S235" i="1" s="1"/>
  <c r="S236" i="1" s="1"/>
  <c r="S237" i="1" s="1"/>
  <c r="S238" i="1" s="1"/>
  <c r="S239" i="1" s="1"/>
  <c r="S240" i="1" s="1"/>
  <c r="S241" i="1" s="1"/>
  <c r="S242" i="1" s="1"/>
  <c r="S243" i="1" s="1"/>
  <c r="S244" i="1" s="1"/>
  <c r="S245" i="1" s="1"/>
  <c r="S246" i="1" s="1"/>
  <c r="S247" i="1" s="1"/>
  <c r="S248" i="1" s="1"/>
  <c r="S249" i="1" s="1"/>
  <c r="S250" i="1" s="1"/>
  <c r="S251" i="1" s="1"/>
  <c r="S252" i="1" s="1"/>
  <c r="S253" i="1" s="1"/>
  <c r="S254" i="1" s="1"/>
  <c r="S255" i="1" s="1"/>
  <c r="S256" i="1" s="1"/>
  <c r="S257" i="1" s="1"/>
  <c r="S258" i="1" s="1"/>
  <c r="S259" i="1" s="1"/>
  <c r="S260" i="1" s="1"/>
  <c r="S261" i="1" s="1"/>
  <c r="S262" i="1" s="1"/>
  <c r="S263" i="1" s="1"/>
  <c r="S264" i="1" s="1"/>
  <c r="S265" i="1" s="1"/>
  <c r="S266" i="1" s="1"/>
  <c r="S267" i="1" s="1"/>
  <c r="S268" i="1" s="1"/>
  <c r="S269" i="1" s="1"/>
  <c r="S270" i="1" s="1"/>
  <c r="S271" i="1" s="1"/>
  <c r="S272" i="1" s="1"/>
  <c r="S273" i="1" s="1"/>
  <c r="S274" i="1" s="1"/>
  <c r="S275" i="1" s="1"/>
  <c r="S276" i="1" s="1"/>
  <c r="S277" i="1" s="1"/>
  <c r="S278" i="1" s="1"/>
  <c r="U30" i="1"/>
  <c r="U31" i="1" s="1"/>
  <c r="U32" i="1"/>
  <c r="U33" i="1" s="1"/>
  <c r="U34" i="1" s="1"/>
  <c r="U35" i="1" s="1"/>
  <c r="U36" i="1" s="1"/>
  <c r="U37" i="1" s="1"/>
  <c r="U38" i="1" s="1"/>
  <c r="U39" i="1" s="1"/>
  <c r="U40" i="1" s="1"/>
  <c r="U41" i="1" s="1"/>
  <c r="U42" i="1" s="1"/>
  <c r="U43" i="1" s="1"/>
  <c r="U44" i="1" s="1"/>
  <c r="U45" i="1" s="1"/>
  <c r="U46" i="1" s="1"/>
  <c r="U47" i="1" s="1"/>
  <c r="U48" i="1"/>
  <c r="U49" i="1" s="1"/>
  <c r="U50" i="1" s="1"/>
  <c r="U51" i="1" s="1"/>
  <c r="U52" i="1" s="1"/>
  <c r="U53" i="1" s="1"/>
  <c r="U54" i="1" s="1"/>
  <c r="U55" i="1" s="1"/>
  <c r="U56" i="1" s="1"/>
  <c r="U57" i="1" s="1"/>
  <c r="U58" i="1" s="1"/>
  <c r="U59" i="1" s="1"/>
  <c r="U60" i="1" s="1"/>
  <c r="U61" i="1" s="1"/>
  <c r="U62" i="1" s="1"/>
  <c r="U63" i="1" s="1"/>
  <c r="U64" i="1" s="1"/>
  <c r="U65" i="1" s="1"/>
  <c r="U66" i="1" s="1"/>
  <c r="U67" i="1" s="1"/>
  <c r="U68" i="1" s="1"/>
  <c r="U69" i="1" s="1"/>
  <c r="U70" i="1" s="1"/>
  <c r="U71" i="1" s="1"/>
  <c r="U72" i="1" s="1"/>
  <c r="U73" i="1" s="1"/>
  <c r="U74" i="1" s="1"/>
  <c r="U75" i="1" s="1"/>
  <c r="U76" i="1" s="1"/>
  <c r="U77" i="1" s="1"/>
  <c r="U78" i="1" s="1"/>
  <c r="U79" i="1" s="1"/>
  <c r="U80" i="1" s="1"/>
  <c r="U81" i="1" s="1"/>
  <c r="U82" i="1" s="1"/>
  <c r="U83" i="1" s="1"/>
  <c r="U84" i="1" s="1"/>
  <c r="U85" i="1" s="1"/>
  <c r="U86" i="1" s="1"/>
  <c r="U87" i="1" s="1"/>
  <c r="U88" i="1" s="1"/>
  <c r="U89" i="1" s="1"/>
  <c r="U90" i="1" s="1"/>
  <c r="U91" i="1" s="1"/>
  <c r="U92" i="1" s="1"/>
  <c r="U93" i="1" s="1"/>
  <c r="U94" i="1" s="1"/>
  <c r="U95" i="1" s="1"/>
  <c r="U96" i="1" s="1"/>
  <c r="U97" i="1" s="1"/>
  <c r="U98" i="1" s="1"/>
  <c r="U99" i="1" s="1"/>
  <c r="U100" i="1" s="1"/>
  <c r="U101" i="1" s="1"/>
  <c r="U102" i="1" s="1"/>
  <c r="U103" i="1" s="1"/>
  <c r="U104" i="1" s="1"/>
  <c r="U105" i="1" s="1"/>
  <c r="U106" i="1" s="1"/>
  <c r="U107" i="1" s="1"/>
  <c r="U108" i="1" s="1"/>
  <c r="U109" i="1" s="1"/>
  <c r="U110" i="1" s="1"/>
  <c r="U111" i="1" s="1"/>
  <c r="U112" i="1" s="1"/>
  <c r="U113" i="1" s="1"/>
  <c r="U114" i="1" s="1"/>
  <c r="U115" i="1" s="1"/>
  <c r="U116" i="1" s="1"/>
  <c r="U117" i="1" s="1"/>
  <c r="U118" i="1" s="1"/>
  <c r="U119" i="1" s="1"/>
  <c r="U120" i="1" s="1"/>
  <c r="U121" i="1" s="1"/>
  <c r="U122" i="1" s="1"/>
  <c r="U123" i="1" s="1"/>
  <c r="U124" i="1" s="1"/>
  <c r="U125" i="1" s="1"/>
  <c r="U126" i="1" s="1"/>
  <c r="U127" i="1" s="1"/>
  <c r="U128" i="1" s="1"/>
  <c r="U129" i="1" s="1"/>
  <c r="U130" i="1" s="1"/>
  <c r="U131" i="1" s="1"/>
  <c r="U132" i="1" s="1"/>
  <c r="U133" i="1" s="1"/>
  <c r="U134" i="1" s="1"/>
  <c r="U135" i="1" s="1"/>
  <c r="U136" i="1" s="1"/>
  <c r="U137" i="1" s="1"/>
  <c r="U138" i="1" s="1"/>
  <c r="U139" i="1" s="1"/>
  <c r="U140" i="1" s="1"/>
  <c r="U141" i="1" s="1"/>
  <c r="U142" i="1" s="1"/>
  <c r="U143" i="1" s="1"/>
  <c r="U144" i="1" s="1"/>
  <c r="U145" i="1" s="1"/>
  <c r="U146" i="1" s="1"/>
  <c r="U147" i="1" s="1"/>
  <c r="U148" i="1" s="1"/>
  <c r="U149" i="1" s="1"/>
  <c r="U150" i="1" s="1"/>
  <c r="U151" i="1" s="1"/>
  <c r="U152" i="1" s="1"/>
  <c r="U153" i="1" s="1"/>
  <c r="U154" i="1" s="1"/>
  <c r="U155" i="1" s="1"/>
  <c r="U156" i="1" s="1"/>
  <c r="U157" i="1" s="1"/>
  <c r="U158" i="1" s="1"/>
  <c r="U159" i="1" s="1"/>
  <c r="U160" i="1" s="1"/>
  <c r="U161" i="1" s="1"/>
  <c r="U162" i="1" s="1"/>
  <c r="U163" i="1" s="1"/>
  <c r="U164" i="1" s="1"/>
  <c r="U165" i="1" s="1"/>
  <c r="U166" i="1" s="1"/>
  <c r="U167" i="1" s="1"/>
  <c r="U168" i="1" s="1"/>
  <c r="U169" i="1" s="1"/>
  <c r="U170" i="1" s="1"/>
  <c r="U171" i="1" s="1"/>
  <c r="U172" i="1" s="1"/>
  <c r="U173" i="1" s="1"/>
  <c r="U174" i="1" s="1"/>
  <c r="U175" i="1" s="1"/>
  <c r="U176" i="1" s="1"/>
  <c r="U177" i="1" s="1"/>
  <c r="U178" i="1" s="1"/>
  <c r="U179" i="1" s="1"/>
  <c r="U180" i="1" s="1"/>
  <c r="U181" i="1" s="1"/>
  <c r="U182" i="1" s="1"/>
  <c r="U183" i="1" s="1"/>
  <c r="U184" i="1" s="1"/>
  <c r="U185" i="1" s="1"/>
  <c r="U186" i="1" s="1"/>
  <c r="U187" i="1" s="1"/>
  <c r="U188" i="1" s="1"/>
  <c r="U189" i="1" s="1"/>
  <c r="U190" i="1" s="1"/>
  <c r="U191" i="1" s="1"/>
  <c r="U192" i="1" s="1"/>
  <c r="U193" i="1" s="1"/>
  <c r="U194" i="1" s="1"/>
  <c r="U195" i="1" s="1"/>
  <c r="U196" i="1" s="1"/>
  <c r="U197" i="1" s="1"/>
  <c r="U198" i="1" s="1"/>
  <c r="U199" i="1" s="1"/>
  <c r="U200" i="1" s="1"/>
  <c r="U201" i="1" s="1"/>
  <c r="U202" i="1" s="1"/>
  <c r="U203" i="1" s="1"/>
  <c r="U204" i="1" s="1"/>
  <c r="U205" i="1" s="1"/>
  <c r="U206" i="1" s="1"/>
  <c r="U207" i="1" s="1"/>
  <c r="U208" i="1" s="1"/>
  <c r="U209" i="1" s="1"/>
  <c r="U210" i="1" s="1"/>
  <c r="U211" i="1" s="1"/>
  <c r="U212" i="1" s="1"/>
  <c r="U213" i="1" s="1"/>
  <c r="U214" i="1" s="1"/>
  <c r="U215" i="1" s="1"/>
  <c r="U216" i="1" s="1"/>
  <c r="U217" i="1" s="1"/>
  <c r="U218" i="1" s="1"/>
  <c r="U219" i="1" s="1"/>
  <c r="U220" i="1" s="1"/>
  <c r="U221" i="1" s="1"/>
  <c r="U222" i="1" s="1"/>
  <c r="U223" i="1" s="1"/>
  <c r="U224" i="1" s="1"/>
  <c r="U225" i="1" s="1"/>
  <c r="U226" i="1" s="1"/>
  <c r="U227" i="1" s="1"/>
  <c r="U228" i="1" s="1"/>
  <c r="U229" i="1" s="1"/>
  <c r="U230" i="1" s="1"/>
  <c r="U231" i="1" s="1"/>
  <c r="U232" i="1" s="1"/>
  <c r="U233" i="1" s="1"/>
  <c r="U234" i="1" s="1"/>
  <c r="U235" i="1" s="1"/>
  <c r="U236" i="1" s="1"/>
  <c r="U237" i="1" s="1"/>
  <c r="U238" i="1" s="1"/>
  <c r="U239" i="1" s="1"/>
  <c r="U240" i="1" s="1"/>
  <c r="U241" i="1" s="1"/>
  <c r="U242" i="1" s="1"/>
  <c r="U243" i="1" s="1"/>
  <c r="U244" i="1" s="1"/>
  <c r="U245" i="1" s="1"/>
  <c r="U246" i="1" s="1"/>
  <c r="U247" i="1" s="1"/>
  <c r="U248" i="1" s="1"/>
  <c r="U249" i="1" s="1"/>
  <c r="U250" i="1" s="1"/>
  <c r="U251" i="1" s="1"/>
  <c r="U252" i="1" s="1"/>
  <c r="U253" i="1" s="1"/>
  <c r="U254" i="1" s="1"/>
  <c r="U255" i="1" s="1"/>
  <c r="U256" i="1" s="1"/>
  <c r="U257" i="1" s="1"/>
  <c r="U258" i="1" s="1"/>
  <c r="U259" i="1" s="1"/>
  <c r="U260" i="1" s="1"/>
  <c r="U261" i="1" s="1"/>
  <c r="U262" i="1" s="1"/>
  <c r="U263" i="1" s="1"/>
  <c r="U264" i="1" s="1"/>
  <c r="U265" i="1" s="1"/>
  <c r="U266" i="1" s="1"/>
  <c r="U267" i="1" s="1"/>
  <c r="U268" i="1" s="1"/>
  <c r="U269" i="1" s="1"/>
  <c r="U270" i="1" s="1"/>
  <c r="U271" i="1" s="1"/>
  <c r="U272" i="1" s="1"/>
  <c r="U273" i="1" s="1"/>
  <c r="U274" i="1" s="1"/>
  <c r="U275" i="1" s="1"/>
  <c r="U276" i="1" s="1"/>
  <c r="U277" i="1" s="1"/>
  <c r="U278" i="1" s="1"/>
  <c r="K7" i="2"/>
  <c r="B7" i="2"/>
  <c r="B15" i="2"/>
  <c r="B23" i="2"/>
  <c r="B31" i="2"/>
  <c r="B39" i="2"/>
  <c r="B47" i="2"/>
  <c r="B55" i="2"/>
  <c r="B63" i="2"/>
  <c r="B71" i="2"/>
  <c r="B79" i="2"/>
  <c r="B87" i="2"/>
  <c r="B95" i="2"/>
  <c r="B103" i="2"/>
  <c r="B111" i="2"/>
  <c r="B119" i="2"/>
  <c r="B127" i="2"/>
  <c r="B135" i="2"/>
  <c r="B143" i="2"/>
  <c r="B151" i="2"/>
  <c r="B159" i="2"/>
  <c r="B167" i="2"/>
  <c r="B174" i="2"/>
  <c r="B178" i="2"/>
  <c r="B182" i="2"/>
  <c r="B186" i="2"/>
  <c r="B190" i="2"/>
  <c r="B194" i="2"/>
  <c r="B198" i="2"/>
  <c r="B202" i="2"/>
  <c r="B206" i="2"/>
  <c r="B210" i="2"/>
  <c r="B214" i="2"/>
  <c r="B218" i="2"/>
  <c r="B222" i="2"/>
  <c r="B226" i="2"/>
  <c r="B230" i="2"/>
  <c r="B234" i="2"/>
  <c r="B238" i="2"/>
  <c r="B242" i="2"/>
  <c r="B246" i="2"/>
  <c r="B250" i="2"/>
  <c r="B254" i="2"/>
  <c r="B258" i="2"/>
  <c r="B262" i="2"/>
  <c r="B266" i="2"/>
  <c r="B270" i="2"/>
  <c r="B274" i="2"/>
  <c r="B278" i="2"/>
  <c r="B282" i="2"/>
  <c r="B286" i="2"/>
  <c r="B290" i="2"/>
  <c r="B294" i="2"/>
  <c r="B298" i="2"/>
  <c r="B302" i="2"/>
  <c r="B306" i="2"/>
  <c r="B310" i="2"/>
  <c r="B314" i="2"/>
  <c r="B318" i="2"/>
  <c r="B322" i="2"/>
  <c r="B326" i="2"/>
  <c r="B330" i="2"/>
  <c r="B334" i="2"/>
  <c r="B338" i="2"/>
  <c r="B342" i="2"/>
  <c r="B346" i="2"/>
  <c r="B350" i="2"/>
  <c r="B354" i="2"/>
  <c r="B358" i="2"/>
  <c r="B362" i="2"/>
  <c r="B366" i="2"/>
  <c r="B370" i="2"/>
  <c r="B374" i="2"/>
  <c r="B378" i="2"/>
  <c r="B382" i="2"/>
  <c r="B386" i="2"/>
  <c r="B390" i="2"/>
  <c r="B394" i="2"/>
  <c r="B398" i="2"/>
  <c r="B402" i="2"/>
  <c r="B406" i="2"/>
  <c r="B9" i="2"/>
  <c r="B13" i="2"/>
  <c r="B17" i="2"/>
  <c r="B21" i="2"/>
  <c r="B25" i="2"/>
  <c r="B29" i="2"/>
  <c r="B33" i="2"/>
  <c r="B37" i="2"/>
  <c r="B41" i="2"/>
  <c r="B45" i="2"/>
  <c r="B49" i="2"/>
  <c r="B53" i="2"/>
  <c r="B57" i="2"/>
  <c r="B61" i="2"/>
  <c r="B65" i="2"/>
  <c r="B69" i="2"/>
  <c r="B73" i="2"/>
  <c r="B77" i="2"/>
  <c r="B81" i="2"/>
  <c r="B85" i="2"/>
  <c r="B89" i="2"/>
  <c r="B93" i="2"/>
  <c r="B97" i="2"/>
  <c r="B101" i="2"/>
  <c r="B105" i="2"/>
  <c r="B109" i="2"/>
  <c r="B113" i="2"/>
  <c r="B117" i="2"/>
  <c r="B121" i="2"/>
  <c r="B125" i="2"/>
  <c r="B129" i="2"/>
  <c r="B133" i="2"/>
  <c r="B137" i="2"/>
  <c r="B141" i="2"/>
  <c r="B145" i="2"/>
  <c r="B149" i="2"/>
  <c r="B153" i="2"/>
  <c r="B157" i="2"/>
  <c r="B161" i="2"/>
  <c r="B165" i="2"/>
  <c r="B169" i="2"/>
  <c r="B173" i="2"/>
  <c r="B10" i="2"/>
  <c r="B14" i="2"/>
  <c r="B18" i="2"/>
  <c r="B22" i="2"/>
  <c r="B26" i="2"/>
  <c r="B30" i="2"/>
  <c r="B34" i="2"/>
  <c r="B38" i="2"/>
  <c r="B42" i="2"/>
  <c r="B46" i="2"/>
  <c r="B50" i="2"/>
  <c r="B54" i="2"/>
  <c r="B58" i="2"/>
  <c r="B62" i="2"/>
  <c r="B66" i="2"/>
  <c r="B70" i="2"/>
  <c r="B74" i="2"/>
  <c r="B78" i="2"/>
  <c r="B82" i="2"/>
  <c r="B86" i="2"/>
  <c r="B90" i="2"/>
  <c r="B94" i="2"/>
  <c r="B98" i="2"/>
  <c r="B102" i="2"/>
  <c r="B106" i="2"/>
  <c r="B110" i="2"/>
  <c r="B114" i="2"/>
  <c r="B118" i="2"/>
  <c r="B122" i="2"/>
  <c r="B126" i="2"/>
  <c r="B130" i="2"/>
  <c r="B134" i="2"/>
  <c r="B138" i="2"/>
  <c r="B142" i="2"/>
  <c r="B146" i="2"/>
  <c r="B150" i="2"/>
  <c r="B154" i="2"/>
  <c r="B158" i="2"/>
  <c r="B162" i="2"/>
  <c r="B166" i="2"/>
  <c r="B170" i="2"/>
  <c r="K32" i="2" l="1"/>
  <c r="K36" i="2"/>
  <c r="K105" i="2"/>
  <c r="K109" i="2"/>
  <c r="K120" i="2"/>
  <c r="K128" i="2"/>
  <c r="K252" i="2"/>
  <c r="K321" i="2"/>
  <c r="K396" i="2"/>
  <c r="K408" i="2"/>
  <c r="K467" i="2"/>
  <c r="K497" i="2"/>
  <c r="K603" i="2"/>
  <c r="K623" i="2"/>
  <c r="K693" i="2"/>
  <c r="K1061" i="2"/>
  <c r="K1865" i="2"/>
  <c r="K1873" i="2"/>
  <c r="K52" i="2"/>
  <c r="K139" i="2"/>
  <c r="K147" i="2"/>
  <c r="K151" i="2"/>
  <c r="K159" i="2"/>
  <c r="K342" i="2"/>
  <c r="K420" i="2"/>
  <c r="K432" i="2"/>
  <c r="K521" i="2"/>
  <c r="K42" i="2"/>
  <c r="K46" i="2"/>
  <c r="K56" i="2"/>
  <c r="K60" i="2"/>
  <c r="K64" i="2"/>
  <c r="K80" i="2"/>
  <c r="K148" i="2"/>
  <c r="K156" i="2"/>
  <c r="K164" i="2"/>
  <c r="K286" i="2"/>
  <c r="K300" i="2"/>
  <c r="K440" i="2"/>
  <c r="K699" i="2"/>
  <c r="K921" i="2"/>
  <c r="K957" i="2"/>
  <c r="K965" i="2"/>
  <c r="K20" i="2"/>
  <c r="K35" i="2"/>
  <c r="K57" i="2"/>
  <c r="K61" i="2"/>
  <c r="K69" i="2"/>
  <c r="K104" i="2"/>
  <c r="K108" i="2"/>
  <c r="K112" i="2"/>
  <c r="K208" i="2"/>
  <c r="K290" i="2"/>
  <c r="K305" i="2"/>
  <c r="K313" i="2"/>
  <c r="K352" i="2"/>
  <c r="K376" i="2"/>
  <c r="K407" i="2"/>
  <c r="K531" i="2"/>
  <c r="K641" i="2"/>
  <c r="K962" i="2"/>
  <c r="K981" i="2"/>
  <c r="K1045" i="2"/>
  <c r="K1313" i="2"/>
  <c r="K1501" i="2"/>
</calcChain>
</file>

<file path=xl/sharedStrings.xml><?xml version="1.0" encoding="utf-8"?>
<sst xmlns="http://schemas.openxmlformats.org/spreadsheetml/2006/main" count="116" uniqueCount="108">
  <si>
    <t>(fakultativ)</t>
  </si>
  <si>
    <t>Konzert 1</t>
  </si>
  <si>
    <t>Konzert 2</t>
  </si>
  <si>
    <t>Event 1</t>
  </si>
  <si>
    <t>Event 2</t>
  </si>
  <si>
    <t>Aktivtitel</t>
  </si>
  <si>
    <t>Passivtitel</t>
  </si>
  <si>
    <t>Aufwandstitel</t>
  </si>
  <si>
    <t>Ertragstitel</t>
  </si>
  <si>
    <t>Check</t>
  </si>
  <si>
    <t>Aktivkonto</t>
  </si>
  <si>
    <t>Passivkonto</t>
  </si>
  <si>
    <t>Aufwandskonto</t>
  </si>
  <si>
    <t>Ertragskonto</t>
  </si>
  <si>
    <t>xqz</t>
  </si>
  <si>
    <t>int. Nr. 1</t>
  </si>
  <si>
    <t>int. Nr.</t>
  </si>
  <si>
    <t>Kontokategorie</t>
  </si>
  <si>
    <t>Titel</t>
  </si>
  <si>
    <t>Kontobezeichnung</t>
  </si>
  <si>
    <t>Eventuelle Fehlermeldungen werden untenstehend ausgegeben</t>
  </si>
  <si>
    <t>Datum</t>
  </si>
  <si>
    <t>Buchungssatz</t>
  </si>
  <si>
    <t>Betrag</t>
  </si>
  <si>
    <t>Text</t>
  </si>
  <si>
    <t>Soll</t>
  </si>
  <si>
    <t>Haben</t>
  </si>
  <si>
    <t>vierstellige Kontonr.</t>
  </si>
  <si>
    <t>Beleg Nr.</t>
  </si>
  <si>
    <t>Sollten Sie noch mehr Konten/ Zeilen benötigen, schreiben Sie eine E-mail an vereinsbuchhaltung@bluemail.ch. Sie werden gegen ein kleines Entgelt eine erweiterte Version erhalten.</t>
  </si>
  <si>
    <t>Umlaufvermögen</t>
  </si>
  <si>
    <t>Kasse</t>
  </si>
  <si>
    <r>
      <t xml:space="preserve">Know-how
</t>
    </r>
    <r>
      <rPr>
        <b/>
        <sz val="10"/>
        <color indexed="62"/>
        <rFont val="Arial"/>
        <family val="2"/>
      </rPr>
      <t xml:space="preserve">- Cut und Paste sowie das Löschen und Einfügen von Zeilen führt zu Fehlern in der vereinsbuchhaltung, Copy und Paste ist innerhalb der hellgelben Zellen problemlos.
</t>
    </r>
    <r>
      <rPr>
        <sz val="10"/>
        <color indexed="62"/>
        <rFont val="Arial"/>
        <family val="2"/>
      </rPr>
      <t>- Jedes Konto muss einen</t>
    </r>
    <r>
      <rPr>
        <b/>
        <sz val="10"/>
        <color indexed="62"/>
        <rFont val="Arial"/>
        <family val="2"/>
      </rPr>
      <t xml:space="preserve"> eindeutigen Namen </t>
    </r>
    <r>
      <rPr>
        <sz val="10"/>
        <color indexed="62"/>
        <rFont val="Arial"/>
        <family val="2"/>
      </rPr>
      <t>tragen. Zwei Konten mit demselben Namen sind im Kontoauszug problematisch.</t>
    </r>
    <r>
      <rPr>
        <b/>
        <sz val="10"/>
        <color indexed="62"/>
        <rFont val="Arial"/>
        <family val="2"/>
      </rPr>
      <t xml:space="preserve">
- Zunächst werden alle Aktivkonten, dann alle Passivkonten, dann alle Aufwandskonten und am Schluss alle Ertragskonten eingefügt. Eine andere Reihenfolge (z.B. aufgrund einer mehrstufigen Erfolgsrechnung) sind nicht möglich und führen zu Darstellungsfehlern.</t>
    </r>
    <r>
      <rPr>
        <b/>
        <sz val="10"/>
        <rFont val="Arial"/>
        <family val="2"/>
      </rPr>
      <t xml:space="preserve">
</t>
    </r>
    <r>
      <rPr>
        <sz val="10"/>
        <rFont val="Arial"/>
        <family val="2"/>
      </rPr>
      <t>- Wenn Sie Titel für Kontengruppen (z.B. Flüssige Mittel) direkt oberhalb der entsprechenden Kontengruppen setzen wollen, nutzen Sie dazu die Spalte D und lassen den Rest der Zeile leer. Die Titel werden in der Bilanz und in der Erfolgsrechnung mit Subtotal für die jeweilige Gruppe ausgegeben.
- Wollen Sie ein Konto in den Kontenplan eingeben, nutzen Sie dazu die Spalten C für die Kontenkategorie, E für die vierstellige Kontonummer und F für die Kontobezeichnung. Gültige Kontokategorien sind 'Aktivkonto', 'Passivkonto', 'Aufwandskonto' oder 'Ertragskonto'. Minus-Aktivkonten sind als 'Aktivkonto', Ertragsminderungen sind als 'Ertragskonto' einzugeben.
- Wird in der Spalte 'I' ein Fehler angezeigt, bezieht sich dieser immer auf die Zeile in der er erscheint.
- Zwischentitel können in der Spalte "Titel" eingefügt werden, während die anderen Zellen derselben Zeile leer bleiben.
- Die oberste Eingabezeile des Kontenplans (Zeile 9) muss genützt werden. Im Kontenplan dürfen nur ganz am Ende leere Zeilen bleiben.</t>
    </r>
  </si>
  <si>
    <t>Kontoausz</t>
  </si>
  <si>
    <r>
      <t xml:space="preserve">Know-how:
</t>
    </r>
    <r>
      <rPr>
        <sz val="10"/>
        <rFont val="Arial"/>
        <family val="2"/>
      </rPr>
      <t>In dieser Spalte werden für die Buchhaltung relevante Fakten überprüft und gegebenenfalls als Warnmeldung ausgegeben. Es können jedoch nicht alle Fehler automatisch gefunden werden (z.B. ob ein korrektes Datum, der korrekte Betrag des Belegs oder die richtige/n Kontonummer/n eingetragen werden.)</t>
    </r>
  </si>
  <si>
    <t>Sie werden gegen ein kleines Entgelt eine erweiterte Version mit der Möglichkeit von mehr Buchungssätzen erhalten.</t>
  </si>
  <si>
    <t>Die bestehenden Buchungssätze und den Kontenplan können Sie mit Copy (Kopieren) und Paste (Einfügen) in die erweiterte Version bringen</t>
  </si>
  <si>
    <r>
      <rPr>
        <b/>
        <sz val="10"/>
        <rFont val="Arial"/>
        <family val="2"/>
      </rPr>
      <t>Wichtig:</t>
    </r>
    <r>
      <rPr>
        <sz val="10"/>
        <rFont val="Arial"/>
      </rPr>
      <t xml:space="preserve"> Kopieren Sie beim Übertragen in die neue Version nur die gelben Zellen. Den Rest rechnet Excel selber.</t>
    </r>
  </si>
  <si>
    <t>Projekt</t>
  </si>
  <si>
    <t>Projeknr.</t>
  </si>
  <si>
    <t>Projektliste</t>
  </si>
  <si>
    <t>Projektname</t>
  </si>
  <si>
    <t>Bemerkung (fakultativ)</t>
  </si>
  <si>
    <t xml:space="preserve">Know-how
- Was in diesem Programm als 'Projekt' bezeichnet wird, kann in einem Sportverein eine  Mannschaft sein oder in einem Musikverein ein Konzert/ Auftritt/ Event. Selbstverständlich können auch andere Einheiten als 'Projekt' bezeichnet werden. Profis würden in diesem Zusammenhang möglicherweise von Kostenträgern sprechen.
- Zeile B (oberste Zeile) muss ausgefüllt werden, damit die Projektliste funktioniert.
- Die Projektnummern müssen aufsteigend sein
- Sofern man sich entschliesst, ein Projekt zu definieren, bedeutet dies nicht, dass jeder Buchungssatz im Journal mit einer Projektnummer versehen werden muss.
- Ziel soll es sein, in Zukunft keine eigene Abrechnung mehr für ein Projekt zu erstellen. 
- Jedes Projekt muss einen eindeutigen Namen tragen. Zwei Konten mit demselben Namen sind im Kontoauszug problematisch.
</t>
  </si>
  <si>
    <t>virtueller Saldo</t>
  </si>
  <si>
    <t>Kasse, Post, Bank</t>
  </si>
  <si>
    <t>Musterverein</t>
  </si>
  <si>
    <t>Post</t>
  </si>
  <si>
    <t xml:space="preserve">Folgende Links verweisen auf die Website. Sie dienen dazu, rasch Hilfe für gezielte Themen zu holen. </t>
  </si>
  <si>
    <t>Bitte beachten Sie auch die Hinweise in den Registern und die Warn- und Fehlermeldungen.</t>
  </si>
  <si>
    <t>vereinsbuchhaltung.ch: Hilfelinks</t>
  </si>
  <si>
    <t>http://www.vereinsbuchhaltung.ch/2009/10/kontenplan-erstellen/</t>
  </si>
  <si>
    <t>Anpassen des Kontenplans im Allgemeinen</t>
  </si>
  <si>
    <t>Konto im Kontenplan einfügen</t>
  </si>
  <si>
    <t>http://www.vereinsbuchhaltung.ch/2009/12/konto-im-kontenplan-einfugen/</t>
  </si>
  <si>
    <t>Vorhandenes Konto im Kontenplan ändern</t>
  </si>
  <si>
    <t>http://www.vereinsbuchhaltung.ch/2009/12/orhandenes-konto-aendern/</t>
  </si>
  <si>
    <t>Vorhandenes Konto im (Muster-)kontenplan löschen</t>
  </si>
  <si>
    <t>http://www.vereinsbuchhaltung.ch/2009/12/konto-im-musterkontenplan-loschen/</t>
  </si>
  <si>
    <t>Eröffnung eines neuen Geschäftsjahres</t>
  </si>
  <si>
    <t>http://www.vereinsbuchhaltung.ch/2009/11/buchhaltung-eroffnen/</t>
  </si>
  <si>
    <t>Faustregeln zur täglichen Verbuchung</t>
  </si>
  <si>
    <t>http://www.vereinsbuchhaltung.ch/2009/10/wichtiges-zu-buchungssaetzen/</t>
  </si>
  <si>
    <t>Abschluss: Eine Übersicht</t>
  </si>
  <si>
    <t>http://www.vereinsbuchhaltung.ch/2010/07/buchhaltungsabschluss/</t>
  </si>
  <si>
    <t>Allgemeines Buchhaltungs-Know-how</t>
  </si>
  <si>
    <t>http://www.vereinsbuchhaltung.ch/2009/11/offen-posten-methode/</t>
  </si>
  <si>
    <t>Erweiterung Buchhaltungssoftware</t>
  </si>
  <si>
    <t xml:space="preserve">http://www.vereinsbuchhaltung.ch/2010/01/erweiterung-buchhaltungssoftware/ </t>
  </si>
  <si>
    <t>Kontenplan</t>
  </si>
  <si>
    <t>http://www.vereinsbuchhaltung.ch/2009/11/anpassen-des-kontenplans/</t>
  </si>
  <si>
    <t>Die Buchhaltung führen</t>
  </si>
  <si>
    <t>Weiteres Know-how</t>
  </si>
  <si>
    <t>eventuelle Warnungen/Fehlermeldungen</t>
  </si>
  <si>
    <t>Sollten Sie noch mehr Buchungen/ Zeilen benötigen, schreiben Sie eine E-mail an vereinsbuchhaltung@bluemail.ch. Das Maximum sind allerdings 2000 Buchungen.</t>
  </si>
  <si>
    <t>Statusüberprüfung hier nicht möglich</t>
  </si>
  <si>
    <t>vereinsbuchhaltung.ch: Vorgehen für einen Test</t>
  </si>
  <si>
    <t>Untenstehend erhalten Sie Hinweise, wie Sie für einen Test der Software pragmatisch vorgehen könnten. 
Hinweis: Diese Seite ist über die normale Druckfunktion von Excel druckbar.</t>
  </si>
  <si>
    <t>Hinweis: Die Erklärungen erheben keinen Anspruch auf ein ausführliches Benutzerhandbuch. Dieses erhalten Sie mit der Bestellung.</t>
  </si>
  <si>
    <t>Erste Schritte für Ihren Test:</t>
  </si>
  <si>
    <t xml:space="preserve">1. Geben Sie im Register Journal (s. Leiste unten, viertes Register von links) ganz oben im gelben Feld </t>
  </si>
  <si>
    <t>Erstellen des Kontenplans (mithilfe eines Tools oder von Hand)</t>
  </si>
  <si>
    <t xml:space="preserve">    den Namen des Vereins/ der Firma ein.</t>
  </si>
  <si>
    <t>2. Erfassen Sie zunächst im Register Kontenplan (s. Leiste unten, zweites Register von Links) einige Konten</t>
  </si>
  <si>
    <t xml:space="preserve">    in den gelben Feldern. Die eingegebenen Beispielkonten können Sie verändern.</t>
  </si>
  <si>
    <t xml:space="preserve">    Alternativ können Sie Ihren Kontenplan auch mittels des kostenlosen Kontenplangenerators erstellen. </t>
  </si>
  <si>
    <r>
      <t xml:space="preserve">    Diesen finden Sie unter: </t>
    </r>
    <r>
      <rPr>
        <u/>
        <sz val="10"/>
        <rFont val="Arial"/>
        <family val="2"/>
      </rPr>
      <t>http://www.vereinsbuchhaltung.ch/2009/10/kontenplan-erstellen/</t>
    </r>
  </si>
  <si>
    <t xml:space="preserve">3. Im Register Journal können Sie in den gelben Feldern Buchungssätze erfassen. Nutzen Sie dazu die im </t>
  </si>
  <si>
    <t xml:space="preserve">    Kontenplan vorhandenen Kontonummern.</t>
  </si>
  <si>
    <t xml:space="preserve">4. Schauen Sie sich das Resultat im Register Bilanz und Erfolgsrechnung an. Drucken Sie bei Bedarf </t>
  </si>
  <si>
    <t xml:space="preserve">    Bilanz und Erfolgsrechnung mit der normalen Druckfunktion von Excel aus.</t>
  </si>
  <si>
    <t xml:space="preserve">5. Geben Sie im Register Kontoauszug eine Kontonummer ein, auf welche Sie gebucht haben. Das </t>
  </si>
  <si>
    <t xml:space="preserve">    Programm liefert Ihnen alle auf diesem Konto erfassten Buchungen mit Angaben zum Saldo. Wenn Sie</t>
  </si>
  <si>
    <t xml:space="preserve">    möchten, können Sie den Kontoauszug ausdrucken und ihn bezüglich des Datums </t>
  </si>
  <si>
    <t xml:space="preserve">    (Eingabe in den gelben Feldern) einschränken.</t>
  </si>
  <si>
    <t>6. Die blau eingefärbten Register dienen der Projekt (Mannschafts- oder Eventabrechnung). Wenn</t>
  </si>
  <si>
    <t xml:space="preserve">    Sie von dieser Option gebrauch machen möchten, geben Sie ein Projekt mit einer Nummer ein und </t>
  </si>
  <si>
    <t xml:space="preserve">    geben im Journal in der blauen Spalte die Projektnummer bei den betreffenden Buchungs- </t>
  </si>
  <si>
    <t xml:space="preserve">    sätzen ein. Schauen Sie sich das Resultat im Register Projektabrechnung an.</t>
  </si>
  <si>
    <t>Projekte/ Mannschaften oder Events abrechnen</t>
  </si>
  <si>
    <t>7. Bei Fragen helfen Ihnen die Hinweise in den verschiedenen Registern und  die Hilfelinks nebenan weiter.</t>
  </si>
  <si>
    <t>Projektabrechnung/ Mannschaftsabrechnung im Verein</t>
  </si>
  <si>
    <t>http://www.vereinsbuchhaltung.ch/2010/12/projektabrechnung-kostentragerrechnung-im-verein/</t>
  </si>
  <si>
    <t>Bestellen</t>
  </si>
  <si>
    <t>Bestellen Sie grössere Versionen (bis 260 Konten und 2000 Buchungen pro Geschäftsjahr) unter</t>
  </si>
  <si>
    <t>http://www.vereinsbuchhaltung.ch/bestellen/</t>
  </si>
  <si>
    <r>
      <rPr>
        <b/>
        <sz val="10"/>
        <color indexed="10"/>
        <rFont val="Arial"/>
        <family val="2"/>
      </rPr>
      <t>Tabelle für Eilige:</t>
    </r>
    <r>
      <rPr>
        <b/>
        <sz val="10"/>
        <rFont val="Arial"/>
        <family val="2"/>
      </rPr>
      <t xml:space="preserve"> 
vereinsbuchhaltung liefert per E-Mail normalerweise </t>
    </r>
    <r>
      <rPr>
        <b/>
        <sz val="10"/>
        <color indexed="10"/>
        <rFont val="Arial"/>
        <family val="2"/>
      </rPr>
      <t>innerhalb von 24 Stunden</t>
    </r>
    <r>
      <rPr>
        <b/>
        <sz val="10"/>
        <rFont val="Arial"/>
        <family val="2"/>
      </rPr>
      <t xml:space="preserve">, wer es ganz eilig hat, kann hier weiterbuchen.
Alle Buchungen lassen sich anschliessend mittels Copy und Paste des </t>
    </r>
    <r>
      <rPr>
        <b/>
        <sz val="10"/>
        <color indexed="52"/>
        <rFont val="Arial"/>
        <family val="2"/>
      </rPr>
      <t>gelben Bereichs</t>
    </r>
    <r>
      <rPr>
        <b/>
        <sz val="10"/>
        <rFont val="Arial"/>
        <family val="2"/>
      </rPr>
      <t xml:space="preserve"> in die lizenzierte Version übertragen.</t>
    </r>
  </si>
  <si>
    <t>20xx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</si>
</sst>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16" x14ac:knownFonts="1">
    <font>
      <sz val="10"/>
      <name val="Arial"/>
    </font>
    <font>
      <sz val="10"/>
      <name val="Arial"/>
    </font>
    <font>
      <b/>
      <sz val="10"/>
      <name val="Arial"/>
      <family val="2"/>
    </font>
    <font>
      <sz val="10"/>
      <name val="Arial"/>
      <family val="2"/>
    </font>
    <font>
      <b/>
      <sz val="12"/>
      <name val="Arial"/>
      <family val="2"/>
    </font>
    <font>
      <sz val="8"/>
      <name val="Arial"/>
      <family val="2"/>
    </font>
    <font>
      <b/>
      <sz val="10"/>
      <name val="Arial"/>
      <family val="2"/>
    </font>
    <font>
      <b/>
      <sz val="10"/>
      <color indexed="62"/>
      <name val="Arial"/>
      <family val="2"/>
    </font>
    <font>
      <sz val="14"/>
      <name val="Arial"/>
      <family val="2"/>
    </font>
    <font>
      <u/>
      <sz val="10"/>
      <color indexed="12"/>
      <name val="Arial"/>
      <family val="2"/>
    </font>
    <font>
      <sz val="10"/>
      <color indexed="62"/>
      <name val="Arial"/>
      <family val="2"/>
    </font>
    <font>
      <sz val="10"/>
      <color indexed="22"/>
      <name val="Arial"/>
      <family val="2"/>
    </font>
    <font>
      <sz val="16"/>
      <color indexed="18"/>
      <name val="Verdana"/>
      <family val="2"/>
    </font>
    <font>
      <u/>
      <sz val="10"/>
      <name val="Arial"/>
      <family val="2"/>
    </font>
    <font>
      <b/>
      <sz val="10"/>
      <color indexed="10"/>
      <name val="Arial"/>
      <family val="2"/>
    </font>
    <font>
      <b/>
      <sz val="10"/>
      <color indexed="52"/>
      <name val="Arial"/>
      <family val="2"/>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21">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diagonal/>
    </border>
    <border>
      <left style="hair">
        <color indexed="22"/>
      </left>
      <right style="hair">
        <color indexed="22"/>
      </right>
      <top style="hair">
        <color indexed="22"/>
      </top>
      <bottom style="hair">
        <color indexed="22"/>
      </bottom>
      <diagonal/>
    </border>
    <border>
      <left style="medium">
        <color indexed="64"/>
      </left>
      <right style="medium">
        <color indexed="64"/>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style="medium">
        <color indexed="64"/>
      </right>
      <top style="thin">
        <color indexed="9"/>
      </top>
      <bottom style="thin">
        <color indexed="9"/>
      </bottom>
      <diagonal/>
    </border>
    <border>
      <left/>
      <right style="thin">
        <color indexed="9"/>
      </right>
      <top style="thin">
        <color indexed="9"/>
      </top>
      <bottom style="thin">
        <color indexed="9"/>
      </bottom>
      <diagonal/>
    </border>
    <border>
      <left style="medium">
        <color indexed="64"/>
      </left>
      <right style="medium">
        <color indexed="64"/>
      </right>
      <top/>
      <bottom style="medium">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64"/>
      </bottom>
      <diagonal/>
    </border>
    <border>
      <left/>
      <right/>
      <top style="thin">
        <color indexed="64"/>
      </top>
      <bottom style="thin">
        <color indexed="64"/>
      </bottom>
      <diagonal/>
    </border>
    <border>
      <left/>
      <right style="thin">
        <color indexed="22"/>
      </right>
      <top style="thin">
        <color indexed="22"/>
      </top>
      <bottom style="thin">
        <color indexed="22"/>
      </bottom>
      <diagonal/>
    </border>
    <border>
      <left style="thin">
        <color indexed="9"/>
      </left>
      <right style="thin">
        <color indexed="9"/>
      </right>
      <top/>
      <bottom/>
      <diagonal/>
    </border>
    <border>
      <left style="thin">
        <color indexed="9"/>
      </left>
      <right style="thin">
        <color indexed="9"/>
      </right>
      <top/>
      <bottom style="thin">
        <color indexed="64"/>
      </bottom>
      <diagonal/>
    </border>
    <border>
      <left/>
      <right/>
      <top style="thin">
        <color indexed="9"/>
      </top>
      <bottom style="thin">
        <color indexed="9"/>
      </bottom>
      <diagonal/>
    </border>
    <border>
      <left style="thin">
        <color indexed="22"/>
      </left>
      <right/>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s>
  <cellStyleXfs count="4">
    <xf numFmtId="0" fontId="0" fillId="0" borderId="0"/>
    <xf numFmtId="0" fontId="9" fillId="0" borderId="0" applyNumberFormat="0" applyFill="0" applyBorder="0" applyAlignment="0" applyProtection="0">
      <alignment vertical="top"/>
      <protection locked="0"/>
    </xf>
    <xf numFmtId="43" fontId="1" fillId="0" borderId="0" applyFont="0" applyFill="0" applyBorder="0" applyAlignment="0" applyProtection="0"/>
    <xf numFmtId="0" fontId="3" fillId="0" borderId="0"/>
  </cellStyleXfs>
  <cellXfs count="99">
    <xf numFmtId="0" fontId="0" fillId="0" borderId="0" xfId="0"/>
    <xf numFmtId="0" fontId="4" fillId="0" borderId="2" xfId="0" applyFont="1" applyFill="1" applyBorder="1" applyAlignment="1">
      <alignment horizontal="center" vertical="center"/>
    </xf>
    <xf numFmtId="0" fontId="0" fillId="2" borderId="0" xfId="0" applyFill="1" applyBorder="1" applyAlignment="1"/>
    <xf numFmtId="0" fontId="0" fillId="0" borderId="0" xfId="0" applyBorder="1" applyAlignment="1">
      <alignment horizontal="center" vertical="center"/>
    </xf>
    <xf numFmtId="0" fontId="0" fillId="0" borderId="0" xfId="0" applyBorder="1" applyAlignment="1">
      <alignment horizontal="center" vertical="center" wrapText="1"/>
    </xf>
    <xf numFmtId="0" fontId="2" fillId="0" borderId="3" xfId="0" applyFont="1" applyFill="1" applyBorder="1" applyAlignment="1">
      <alignment horizontal="center" vertical="center"/>
    </xf>
    <xf numFmtId="0" fontId="0" fillId="3" borderId="4" xfId="0" applyFill="1" applyBorder="1" applyAlignment="1" applyProtection="1">
      <alignment horizontal="center" vertical="center" wrapText="1"/>
      <protection locked="0"/>
    </xf>
    <xf numFmtId="0" fontId="2" fillId="3" borderId="4" xfId="0" applyFont="1" applyFill="1" applyBorder="1" applyProtection="1">
      <protection locked="0"/>
    </xf>
    <xf numFmtId="0" fontId="3" fillId="3" borderId="4" xfId="0" applyFont="1" applyFill="1" applyBorder="1" applyAlignment="1" applyProtection="1">
      <alignment vertical="center"/>
      <protection locked="0"/>
    </xf>
    <xf numFmtId="0" fontId="5" fillId="0" borderId="0" xfId="0" applyFont="1" applyAlignment="1">
      <alignment wrapText="1"/>
    </xf>
    <xf numFmtId="0" fontId="6" fillId="0" borderId="0" xfId="0" applyFont="1"/>
    <xf numFmtId="0" fontId="2" fillId="0" borderId="0" xfId="0" applyFont="1" applyFill="1" applyBorder="1" applyProtection="1"/>
    <xf numFmtId="0" fontId="3" fillId="0" borderId="0" xfId="0" applyFont="1" applyFill="1" applyBorder="1" applyAlignment="1" applyProtection="1">
      <alignment vertical="center"/>
    </xf>
    <xf numFmtId="0" fontId="3" fillId="0" borderId="0" xfId="0" applyFont="1"/>
    <xf numFmtId="0" fontId="0" fillId="0" borderId="0" xfId="0" applyFill="1" applyBorder="1"/>
    <xf numFmtId="0" fontId="3" fillId="0" borderId="0" xfId="0" applyFont="1" applyBorder="1"/>
    <xf numFmtId="0" fontId="3" fillId="0" borderId="0" xfId="0" applyFont="1" applyFill="1" applyBorder="1"/>
    <xf numFmtId="0" fontId="0" fillId="0" borderId="5" xfId="0" applyBorder="1"/>
    <xf numFmtId="0" fontId="0" fillId="0" borderId="0" xfId="0" applyFill="1"/>
    <xf numFmtId="0" fontId="5" fillId="0" borderId="0" xfId="0" applyFont="1"/>
    <xf numFmtId="0" fontId="0" fillId="0" borderId="0" xfId="0" applyNumberFormat="1" applyFill="1" applyBorder="1"/>
    <xf numFmtId="0" fontId="0" fillId="3" borderId="6" xfId="0" applyFill="1" applyBorder="1" applyAlignment="1" applyProtection="1">
      <alignment horizontal="right"/>
      <protection locked="0"/>
    </xf>
    <xf numFmtId="14" fontId="0" fillId="3" borderId="6" xfId="0" applyNumberFormat="1" applyFill="1" applyBorder="1" applyProtection="1">
      <protection locked="0"/>
    </xf>
    <xf numFmtId="0" fontId="0" fillId="3" borderId="6" xfId="0" applyFill="1" applyBorder="1" applyProtection="1">
      <protection locked="0"/>
    </xf>
    <xf numFmtId="0" fontId="0" fillId="3" borderId="7" xfId="0" applyFill="1" applyBorder="1" applyProtection="1">
      <protection locked="0"/>
    </xf>
    <xf numFmtId="43" fontId="0" fillId="3" borderId="8" xfId="2" applyFont="1" applyFill="1" applyBorder="1" applyProtection="1">
      <protection locked="0"/>
    </xf>
    <xf numFmtId="0" fontId="0" fillId="3" borderId="9" xfId="0" applyFill="1" applyBorder="1" applyProtection="1">
      <protection locked="0"/>
    </xf>
    <xf numFmtId="0" fontId="0" fillId="0" borderId="0" xfId="0" applyFill="1" applyBorder="1" applyProtection="1">
      <protection locked="0"/>
    </xf>
    <xf numFmtId="43" fontId="0" fillId="0" borderId="0" xfId="0" applyNumberFormat="1" applyFill="1" applyBorder="1"/>
    <xf numFmtId="0" fontId="3" fillId="3" borderId="6" xfId="0" applyFont="1" applyFill="1" applyBorder="1" applyProtection="1">
      <protection locked="0"/>
    </xf>
    <xf numFmtId="0" fontId="3" fillId="3" borderId="7" xfId="0" applyFont="1" applyFill="1" applyBorder="1" applyProtection="1">
      <protection locked="0"/>
    </xf>
    <xf numFmtId="0" fontId="3" fillId="3" borderId="9" xfId="0" applyFont="1" applyFill="1" applyBorder="1" applyProtection="1">
      <protection locked="0"/>
    </xf>
    <xf numFmtId="14" fontId="0" fillId="3" borderId="9" xfId="0" applyNumberFormat="1" applyFill="1" applyBorder="1" applyProtection="1">
      <protection locked="0"/>
    </xf>
    <xf numFmtId="1" fontId="0" fillId="3" borderId="6" xfId="0" applyNumberFormat="1" applyFill="1" applyBorder="1" applyAlignment="1" applyProtection="1">
      <alignment horizontal="right"/>
      <protection locked="0"/>
    </xf>
    <xf numFmtId="14" fontId="3" fillId="3" borderId="6" xfId="0" applyNumberFormat="1" applyFont="1" applyFill="1" applyBorder="1" applyProtection="1">
      <protection locked="0"/>
    </xf>
    <xf numFmtId="43" fontId="0" fillId="0" borderId="10" xfId="2" applyFont="1" applyBorder="1"/>
    <xf numFmtId="2" fontId="0" fillId="0" borderId="0" xfId="0" applyNumberFormat="1" applyFill="1" applyBorder="1"/>
    <xf numFmtId="0" fontId="0" fillId="0" borderId="0" xfId="0" applyFill="1" applyBorder="1" applyAlignment="1"/>
    <xf numFmtId="0" fontId="3" fillId="4" borderId="11" xfId="0" applyFont="1" applyFill="1" applyBorder="1" applyAlignment="1">
      <alignment horizontal="center"/>
    </xf>
    <xf numFmtId="0" fontId="3" fillId="4" borderId="12" xfId="0" applyFont="1" applyFill="1" applyBorder="1" applyAlignment="1">
      <alignment horizontal="center"/>
    </xf>
    <xf numFmtId="0" fontId="2" fillId="0" borderId="3" xfId="0" applyFont="1" applyFill="1" applyBorder="1" applyAlignment="1">
      <alignment horizontal="center" vertical="center" wrapText="1"/>
    </xf>
    <xf numFmtId="0" fontId="0" fillId="0" borderId="0" xfId="0" applyAlignment="1">
      <alignment horizontal="center"/>
    </xf>
    <xf numFmtId="0" fontId="0" fillId="0" borderId="13" xfId="0" applyFill="1" applyBorder="1" applyAlignment="1">
      <alignment horizontal="center"/>
    </xf>
    <xf numFmtId="0" fontId="0" fillId="0" borderId="0" xfId="0" applyFill="1" applyBorder="1" applyProtection="1"/>
    <xf numFmtId="0" fontId="5" fillId="2" borderId="1" xfId="0" applyFont="1" applyFill="1" applyBorder="1" applyProtection="1"/>
    <xf numFmtId="0" fontId="5" fillId="2" borderId="14" xfId="0" applyFont="1" applyFill="1" applyBorder="1" applyProtection="1"/>
    <xf numFmtId="0" fontId="5" fillId="0" borderId="0" xfId="0" applyFont="1" applyAlignment="1" applyProtection="1">
      <alignment wrapText="1"/>
    </xf>
    <xf numFmtId="0" fontId="0" fillId="0" borderId="0" xfId="0" applyFill="1" applyBorder="1" applyAlignment="1" applyProtection="1">
      <alignment horizontal="left" vertical="center"/>
    </xf>
    <xf numFmtId="0" fontId="3" fillId="0" borderId="0" xfId="0" applyFont="1" applyFill="1" applyBorder="1" applyProtection="1">
      <protection locked="0"/>
    </xf>
    <xf numFmtId="0" fontId="3" fillId="4" borderId="15" xfId="0" applyFont="1" applyFill="1" applyBorder="1" applyAlignment="1">
      <alignment horizontal="center"/>
    </xf>
    <xf numFmtId="0" fontId="3" fillId="4" borderId="16" xfId="0" applyFont="1" applyFill="1" applyBorder="1" applyAlignment="1">
      <alignment horizontal="center"/>
    </xf>
    <xf numFmtId="0" fontId="0" fillId="3" borderId="17" xfId="0" applyFill="1" applyBorder="1" applyProtection="1">
      <protection locked="0"/>
    </xf>
    <xf numFmtId="0" fontId="3" fillId="3" borderId="17" xfId="0" applyFont="1" applyFill="1" applyBorder="1" applyProtection="1">
      <protection locked="0"/>
    </xf>
    <xf numFmtId="0" fontId="3" fillId="0" borderId="0" xfId="0" applyFont="1" applyAlignment="1">
      <alignment horizontal="center"/>
    </xf>
    <xf numFmtId="1" fontId="3" fillId="3" borderId="6" xfId="0" applyNumberFormat="1" applyFont="1" applyFill="1" applyBorder="1" applyAlignment="1" applyProtection="1">
      <alignment horizontal="right"/>
      <protection locked="0"/>
    </xf>
    <xf numFmtId="0" fontId="3" fillId="0" borderId="0" xfId="0" applyFont="1" applyAlignment="1">
      <alignment wrapText="1"/>
    </xf>
    <xf numFmtId="14" fontId="0" fillId="0" borderId="0" xfId="0" applyNumberFormat="1"/>
    <xf numFmtId="14" fontId="0" fillId="0" borderId="0" xfId="0" applyNumberFormat="1" applyAlignment="1">
      <alignment horizontal="right"/>
    </xf>
    <xf numFmtId="0" fontId="11" fillId="0" borderId="0" xfId="0" applyFont="1" applyAlignment="1">
      <alignment wrapText="1"/>
    </xf>
    <xf numFmtId="0" fontId="3" fillId="3" borderId="4" xfId="0" applyFont="1" applyFill="1" applyBorder="1" applyAlignment="1" applyProtection="1">
      <alignment horizontal="center" vertical="center" wrapText="1"/>
      <protection locked="0"/>
    </xf>
    <xf numFmtId="0" fontId="9" fillId="0" borderId="0" xfId="1" applyAlignment="1" applyProtection="1"/>
    <xf numFmtId="0" fontId="0" fillId="0" borderId="0" xfId="0" applyProtection="1"/>
    <xf numFmtId="0" fontId="0" fillId="0" borderId="17" xfId="0" applyFill="1" applyBorder="1" applyProtection="1"/>
    <xf numFmtId="43" fontId="0" fillId="0" borderId="8" xfId="2" applyFont="1" applyFill="1" applyBorder="1" applyProtection="1"/>
    <xf numFmtId="0" fontId="0" fillId="0" borderId="4" xfId="0" applyFill="1" applyBorder="1" applyAlignment="1" applyProtection="1">
      <alignment horizontal="center" vertical="center" wrapText="1"/>
    </xf>
    <xf numFmtId="0" fontId="2" fillId="0" borderId="4" xfId="0" applyFont="1" applyFill="1" applyBorder="1" applyProtection="1"/>
    <xf numFmtId="0" fontId="3" fillId="0" borderId="4" xfId="0" applyFont="1" applyFill="1" applyBorder="1" applyAlignment="1" applyProtection="1">
      <alignment vertical="center"/>
    </xf>
    <xf numFmtId="0" fontId="12" fillId="0" borderId="0" xfId="3" applyFont="1"/>
    <xf numFmtId="0" fontId="3" fillId="4" borderId="0" xfId="3" applyFill="1"/>
    <xf numFmtId="0" fontId="3" fillId="0" borderId="0" xfId="3"/>
    <xf numFmtId="0" fontId="3" fillId="0" borderId="0" xfId="3" applyAlignment="1">
      <alignment wrapText="1"/>
    </xf>
    <xf numFmtId="0" fontId="2" fillId="0" borderId="0" xfId="3" applyFont="1"/>
    <xf numFmtId="0" fontId="2" fillId="4" borderId="0" xfId="3" applyFont="1" applyFill="1"/>
    <xf numFmtId="0" fontId="3" fillId="4" borderId="0" xfId="3" applyFont="1" applyFill="1"/>
    <xf numFmtId="0" fontId="3" fillId="0" borderId="0" xfId="3" applyFont="1"/>
    <xf numFmtId="0" fontId="3" fillId="0" borderId="0" xfId="1" applyFont="1" applyAlignment="1" applyProtection="1"/>
    <xf numFmtId="0" fontId="3" fillId="0" borderId="0" xfId="3" applyAlignment="1">
      <alignment wrapText="1"/>
    </xf>
    <xf numFmtId="0" fontId="2" fillId="0" borderId="0" xfId="0" applyFont="1" applyFill="1" applyBorder="1" applyAlignment="1">
      <alignment horizontal="left" vertical="top" wrapText="1"/>
    </xf>
    <xf numFmtId="0" fontId="3" fillId="0" borderId="0" xfId="0" applyFont="1" applyBorder="1" applyAlignment="1">
      <alignment horizontal="left" vertical="top" wrapText="1"/>
    </xf>
    <xf numFmtId="0" fontId="0" fillId="0" borderId="0" xfId="0" applyAlignment="1">
      <alignment wrapText="1"/>
    </xf>
    <xf numFmtId="0" fontId="4" fillId="0" borderId="13" xfId="0" applyFont="1" applyBorder="1" applyAlignment="1">
      <alignment horizontal="center" vertical="center"/>
    </xf>
    <xf numFmtId="0" fontId="4" fillId="0" borderId="2" xfId="0" applyFont="1" applyBorder="1" applyAlignment="1">
      <alignment horizontal="center" vertical="center"/>
    </xf>
    <xf numFmtId="0" fontId="0" fillId="0" borderId="2" xfId="0" applyBorder="1" applyAlignment="1"/>
    <xf numFmtId="0" fontId="3" fillId="4" borderId="11" xfId="0" applyFont="1" applyFill="1" applyBorder="1" applyAlignment="1">
      <alignment horizontal="center"/>
    </xf>
    <xf numFmtId="0" fontId="3" fillId="2" borderId="18" xfId="0" applyFont="1" applyFill="1" applyBorder="1" applyAlignment="1">
      <alignment horizontal="center" vertical="center" wrapText="1"/>
    </xf>
    <xf numFmtId="0" fontId="0" fillId="0" borderId="0" xfId="0" applyAlignment="1">
      <alignment horizontal="center" wrapText="1"/>
    </xf>
    <xf numFmtId="0" fontId="0" fillId="0" borderId="18" xfId="0" applyBorder="1" applyAlignment="1">
      <alignment horizontal="center" wrapText="1"/>
    </xf>
    <xf numFmtId="0" fontId="8" fillId="0" borderId="0" xfId="0" applyFont="1" applyFill="1" applyAlignment="1" applyProtection="1">
      <alignment horizontal="center" vertical="center"/>
    </xf>
    <xf numFmtId="0" fontId="0" fillId="0" borderId="0" xfId="0" applyFill="1" applyAlignment="1" applyProtection="1">
      <alignment horizontal="center" vertical="center"/>
    </xf>
    <xf numFmtId="0" fontId="0" fillId="3" borderId="0"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2" fillId="0" borderId="19" xfId="0" applyFont="1" applyFill="1" applyBorder="1" applyAlignment="1">
      <alignment horizontal="left" vertical="center" wrapText="1"/>
    </xf>
    <xf numFmtId="0" fontId="0" fillId="0" borderId="20" xfId="0" applyBorder="1" applyAlignment="1">
      <alignment horizontal="left" vertical="center"/>
    </xf>
    <xf numFmtId="0" fontId="2" fillId="0" borderId="3" xfId="0" applyFont="1" applyBorder="1" applyAlignment="1">
      <alignment horizontal="center" wrapText="1"/>
    </xf>
    <xf numFmtId="0" fontId="2" fillId="0" borderId="3" xfId="0" applyFont="1" applyBorder="1" applyAlignment="1">
      <alignment horizontal="center"/>
    </xf>
    <xf numFmtId="0" fontId="3" fillId="4" borderId="15" xfId="0" applyFont="1" applyFill="1" applyBorder="1" applyAlignment="1">
      <alignment horizontal="center" wrapText="1"/>
    </xf>
    <xf numFmtId="0" fontId="0" fillId="0" borderId="16" xfId="0" applyBorder="1" applyAlignment="1">
      <alignment horizontal="center" wrapText="1"/>
    </xf>
    <xf numFmtId="0" fontId="3" fillId="4" borderId="15" xfId="0" applyFont="1" applyFill="1" applyBorder="1" applyAlignment="1">
      <alignment horizontal="center" vertical="top"/>
    </xf>
    <xf numFmtId="0" fontId="0" fillId="0" borderId="16" xfId="0" applyBorder="1" applyAlignment="1">
      <alignment horizontal="center" vertical="top"/>
    </xf>
  </cellXfs>
  <cellStyles count="4">
    <cellStyle name="Komma" xfId="2" builtinId="3"/>
    <cellStyle name="Link" xfId="1" builtinId="8"/>
    <cellStyle name="Standard" xfId="0" builtinId="0"/>
    <cellStyle name="Standard 2" xfId="3"/>
  </cellStyles>
  <dxfs count="9">
    <dxf>
      <fill>
        <patternFill>
          <bgColor indexed="51"/>
        </patternFill>
      </fill>
    </dxf>
    <dxf>
      <fill>
        <patternFill>
          <bgColor indexed="51"/>
        </patternFill>
      </fill>
    </dxf>
    <dxf>
      <fill>
        <patternFill>
          <bgColor indexed="10"/>
        </patternFill>
      </fill>
    </dxf>
    <dxf>
      <font>
        <b/>
        <i val="0"/>
        <condense val="0"/>
        <extend val="0"/>
      </font>
      <fill>
        <patternFill>
          <bgColor indexed="10"/>
        </patternFill>
      </fill>
    </dxf>
    <dxf>
      <fill>
        <patternFill>
          <bgColor indexed="52"/>
        </patternFill>
      </fill>
    </dxf>
    <dxf>
      <fill>
        <patternFill>
          <bgColor indexed="10"/>
        </patternFill>
      </fill>
    </dxf>
    <dxf>
      <fill>
        <patternFill>
          <bgColor indexed="52"/>
        </patternFill>
      </fill>
    </dxf>
    <dxf>
      <fill>
        <patternFill>
          <bgColor indexed="52"/>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vereinsbuchhaltung.ch/2010/07/buchhaltungsabschluss/" TargetMode="External"/><Relationship Id="rId13" Type="http://schemas.openxmlformats.org/officeDocument/2006/relationships/hyperlink" Target="http://www.vereinsbuchhaltung.ch/2009/10/kontenplan-erstellen/" TargetMode="External"/><Relationship Id="rId3" Type="http://schemas.openxmlformats.org/officeDocument/2006/relationships/hyperlink" Target="http://www.vereinsbuchhaltung.ch/2009/12/konto-im-kontenplan-einfugen/" TargetMode="External"/><Relationship Id="rId7" Type="http://schemas.openxmlformats.org/officeDocument/2006/relationships/hyperlink" Target="http://www.vereinsbuchhaltung.ch/2009/10/wichtiges-zu-buchungssaetzen/" TargetMode="External"/><Relationship Id="rId12" Type="http://schemas.openxmlformats.org/officeDocument/2006/relationships/hyperlink" Target="http://www.vereinsbuchhaltung.ch/2010/12/projektabrechnung-kostentragerrechnung-im-verein/" TargetMode="External"/><Relationship Id="rId2" Type="http://schemas.openxmlformats.org/officeDocument/2006/relationships/hyperlink" Target="http://www.vereinsbuchhaltung.ch/2009/11/anpassen-des-kontenplans/" TargetMode="External"/><Relationship Id="rId1" Type="http://schemas.openxmlformats.org/officeDocument/2006/relationships/hyperlink" Target="http://www.vereinsbuchhaltung.ch/2009/10/kontenplan-erstellen/" TargetMode="External"/><Relationship Id="rId6" Type="http://schemas.openxmlformats.org/officeDocument/2006/relationships/hyperlink" Target="http://www.vereinsbuchhaltung.ch/2009/11/buchhaltung-eroffnen/" TargetMode="External"/><Relationship Id="rId11" Type="http://schemas.openxmlformats.org/officeDocument/2006/relationships/hyperlink" Target="http://www.vereinsbuchhaltung.ch/bestellen/" TargetMode="External"/><Relationship Id="rId5" Type="http://schemas.openxmlformats.org/officeDocument/2006/relationships/hyperlink" Target="http://www.vereinsbuchhaltung.ch/2009/12/konto-im-musterkontenplan-loschen/" TargetMode="External"/><Relationship Id="rId10" Type="http://schemas.openxmlformats.org/officeDocument/2006/relationships/hyperlink" Target="http://www.vereinsbuchhaltung.ch/2010/01/erweiterung-buchhaltungssoftware/" TargetMode="External"/><Relationship Id="rId4" Type="http://schemas.openxmlformats.org/officeDocument/2006/relationships/hyperlink" Target="http://www.vereinsbuchhaltung.ch/2009/12/orhandenes-konto-aendern/" TargetMode="External"/><Relationship Id="rId9" Type="http://schemas.openxmlformats.org/officeDocument/2006/relationships/hyperlink" Target="http://www.vereinsbuchhaltung.ch/2009/11/offen-posten-methode/"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election activeCell="A3" sqref="A3"/>
    </sheetView>
  </sheetViews>
  <sheetFormatPr baseColWidth="10" defaultRowHeight="12.75" x14ac:dyDescent="0.2"/>
  <cols>
    <col min="1" max="1" width="90.7109375" style="69" customWidth="1"/>
    <col min="2" max="2" width="2.28515625" style="68" customWidth="1"/>
    <col min="3" max="4" width="4" style="69" customWidth="1"/>
    <col min="5" max="5" width="81.42578125" style="69" customWidth="1"/>
    <col min="6" max="16384" width="11.42578125" style="69"/>
  </cols>
  <sheetData>
    <row r="1" spans="1:5" ht="27" customHeight="1" x14ac:dyDescent="0.25">
      <c r="A1" s="67" t="s">
        <v>76</v>
      </c>
      <c r="C1" s="67" t="s">
        <v>50</v>
      </c>
    </row>
    <row r="2" spans="1:5" ht="38.25" customHeight="1" x14ac:dyDescent="0.2">
      <c r="C2" s="69" t="s">
        <v>48</v>
      </c>
    </row>
    <row r="3" spans="1:5" ht="26.25" customHeight="1" x14ac:dyDescent="0.2">
      <c r="A3" s="70" t="s">
        <v>77</v>
      </c>
      <c r="C3" s="76" t="s">
        <v>78</v>
      </c>
      <c r="D3" s="76"/>
      <c r="E3" s="76"/>
    </row>
    <row r="4" spans="1:5" ht="18" customHeight="1" x14ac:dyDescent="0.2"/>
    <row r="5" spans="1:5" x14ac:dyDescent="0.2">
      <c r="A5" s="71" t="s">
        <v>79</v>
      </c>
      <c r="B5" s="72"/>
      <c r="C5" s="71" t="s">
        <v>49</v>
      </c>
    </row>
    <row r="6" spans="1:5" x14ac:dyDescent="0.2">
      <c r="C6" s="71" t="s">
        <v>69</v>
      </c>
    </row>
    <row r="7" spans="1:5" x14ac:dyDescent="0.2">
      <c r="A7" s="69" t="s">
        <v>80</v>
      </c>
      <c r="B7" s="73"/>
      <c r="C7" s="71"/>
      <c r="D7" s="74" t="s">
        <v>81</v>
      </c>
    </row>
    <row r="8" spans="1:5" x14ac:dyDescent="0.2">
      <c r="A8" s="69" t="s">
        <v>82</v>
      </c>
      <c r="C8" s="71"/>
      <c r="E8" s="60" t="s">
        <v>51</v>
      </c>
    </row>
    <row r="9" spans="1:5" x14ac:dyDescent="0.2">
      <c r="A9" s="74" t="s">
        <v>83</v>
      </c>
      <c r="B9" s="73"/>
      <c r="C9" s="71"/>
      <c r="D9" s="69" t="s">
        <v>52</v>
      </c>
    </row>
    <row r="10" spans="1:5" x14ac:dyDescent="0.2">
      <c r="A10" s="69" t="s">
        <v>84</v>
      </c>
      <c r="B10" s="73"/>
      <c r="C10" s="71"/>
      <c r="E10" s="60" t="s">
        <v>70</v>
      </c>
    </row>
    <row r="11" spans="1:5" x14ac:dyDescent="0.2">
      <c r="A11" s="74" t="s">
        <v>85</v>
      </c>
      <c r="B11" s="73"/>
      <c r="C11" s="71"/>
      <c r="D11" s="69" t="s">
        <v>53</v>
      </c>
    </row>
    <row r="12" spans="1:5" x14ac:dyDescent="0.2">
      <c r="A12" s="75" t="s">
        <v>86</v>
      </c>
      <c r="B12" s="73"/>
      <c r="C12" s="71"/>
      <c r="E12" s="60" t="s">
        <v>54</v>
      </c>
    </row>
    <row r="13" spans="1:5" x14ac:dyDescent="0.2">
      <c r="A13" s="74" t="s">
        <v>87</v>
      </c>
      <c r="B13" s="73"/>
      <c r="C13" s="71"/>
      <c r="D13" s="69" t="s">
        <v>55</v>
      </c>
    </row>
    <row r="14" spans="1:5" x14ac:dyDescent="0.2">
      <c r="A14" s="74" t="s">
        <v>88</v>
      </c>
      <c r="B14" s="73"/>
      <c r="C14" s="71"/>
      <c r="E14" s="60" t="s">
        <v>56</v>
      </c>
    </row>
    <row r="15" spans="1:5" x14ac:dyDescent="0.2">
      <c r="A15" s="74" t="s">
        <v>89</v>
      </c>
      <c r="B15" s="73"/>
      <c r="C15" s="71"/>
      <c r="D15" s="69" t="s">
        <v>57</v>
      </c>
    </row>
    <row r="16" spans="1:5" x14ac:dyDescent="0.2">
      <c r="A16" s="74" t="s">
        <v>90</v>
      </c>
      <c r="B16" s="73"/>
      <c r="C16" s="71"/>
      <c r="E16" s="60" t="s">
        <v>58</v>
      </c>
    </row>
    <row r="17" spans="1:5" x14ac:dyDescent="0.2">
      <c r="A17" s="74" t="s">
        <v>91</v>
      </c>
      <c r="B17" s="73"/>
      <c r="C17" s="71" t="s">
        <v>71</v>
      </c>
      <c r="E17" s="60"/>
    </row>
    <row r="18" spans="1:5" x14ac:dyDescent="0.2">
      <c r="A18" s="74" t="s">
        <v>92</v>
      </c>
      <c r="B18" s="73"/>
      <c r="C18" s="71"/>
      <c r="D18" s="69" t="s">
        <v>59</v>
      </c>
    </row>
    <row r="19" spans="1:5" x14ac:dyDescent="0.2">
      <c r="A19" s="74" t="s">
        <v>93</v>
      </c>
      <c r="B19" s="73"/>
      <c r="C19" s="71"/>
      <c r="E19" s="60" t="s">
        <v>60</v>
      </c>
    </row>
    <row r="20" spans="1:5" x14ac:dyDescent="0.2">
      <c r="A20" s="74" t="s">
        <v>94</v>
      </c>
      <c r="B20" s="73"/>
      <c r="C20" s="71"/>
      <c r="D20" s="69" t="s">
        <v>61</v>
      </c>
    </row>
    <row r="21" spans="1:5" x14ac:dyDescent="0.2">
      <c r="A21" s="74" t="s">
        <v>95</v>
      </c>
      <c r="C21" s="71"/>
      <c r="E21" s="60" t="s">
        <v>62</v>
      </c>
    </row>
    <row r="22" spans="1:5" x14ac:dyDescent="0.2">
      <c r="A22" s="74" t="s">
        <v>96</v>
      </c>
      <c r="C22" s="71"/>
      <c r="D22" s="69" t="s">
        <v>63</v>
      </c>
    </row>
    <row r="23" spans="1:5" x14ac:dyDescent="0.2">
      <c r="A23" s="74" t="s">
        <v>97</v>
      </c>
      <c r="C23" s="71"/>
      <c r="E23" s="60" t="s">
        <v>64</v>
      </c>
    </row>
    <row r="24" spans="1:5" x14ac:dyDescent="0.2">
      <c r="A24" s="74" t="s">
        <v>98</v>
      </c>
      <c r="C24" s="71" t="s">
        <v>99</v>
      </c>
    </row>
    <row r="25" spans="1:5" x14ac:dyDescent="0.2">
      <c r="A25" s="74" t="s">
        <v>100</v>
      </c>
      <c r="D25" s="74" t="s">
        <v>101</v>
      </c>
    </row>
    <row r="26" spans="1:5" x14ac:dyDescent="0.2">
      <c r="E26" s="60" t="s">
        <v>102</v>
      </c>
    </row>
    <row r="27" spans="1:5" x14ac:dyDescent="0.2">
      <c r="C27" s="71" t="s">
        <v>72</v>
      </c>
      <c r="E27" s="60"/>
    </row>
    <row r="28" spans="1:5" x14ac:dyDescent="0.2">
      <c r="C28" s="71"/>
      <c r="D28" s="69" t="s">
        <v>65</v>
      </c>
    </row>
    <row r="29" spans="1:5" x14ac:dyDescent="0.2">
      <c r="C29" s="71"/>
      <c r="E29" s="60" t="s">
        <v>66</v>
      </c>
    </row>
    <row r="30" spans="1:5" x14ac:dyDescent="0.2">
      <c r="C30" s="71"/>
      <c r="D30" s="69" t="s">
        <v>67</v>
      </c>
    </row>
    <row r="31" spans="1:5" x14ac:dyDescent="0.2">
      <c r="C31" s="71"/>
      <c r="E31" s="60" t="s">
        <v>68</v>
      </c>
    </row>
    <row r="32" spans="1:5" x14ac:dyDescent="0.2">
      <c r="C32" s="71" t="s">
        <v>103</v>
      </c>
    </row>
    <row r="33" spans="3:5" x14ac:dyDescent="0.2">
      <c r="C33" s="71"/>
      <c r="D33" s="74" t="s">
        <v>104</v>
      </c>
    </row>
    <row r="34" spans="3:5" x14ac:dyDescent="0.2">
      <c r="C34" s="71"/>
      <c r="E34" s="60" t="s">
        <v>105</v>
      </c>
    </row>
    <row r="35" spans="3:5" x14ac:dyDescent="0.2">
      <c r="C35" s="71"/>
    </row>
    <row r="36" spans="3:5" x14ac:dyDescent="0.2">
      <c r="C36" s="71"/>
    </row>
    <row r="37" spans="3:5" x14ac:dyDescent="0.2">
      <c r="C37" s="71"/>
    </row>
    <row r="38" spans="3:5" x14ac:dyDescent="0.2">
      <c r="C38" s="71"/>
    </row>
    <row r="39" spans="3:5" x14ac:dyDescent="0.2">
      <c r="C39" s="71"/>
    </row>
    <row r="40" spans="3:5" x14ac:dyDescent="0.2">
      <c r="C40" s="71"/>
    </row>
  </sheetData>
  <sheetProtection sheet="1"/>
  <mergeCells count="1">
    <mergeCell ref="C3:E3"/>
  </mergeCells>
  <hyperlinks>
    <hyperlink ref="E8" r:id="rId1"/>
    <hyperlink ref="E10" r:id="rId2"/>
    <hyperlink ref="E12" r:id="rId3"/>
    <hyperlink ref="E14" r:id="rId4"/>
    <hyperlink ref="E16" r:id="rId5"/>
    <hyperlink ref="E19" r:id="rId6"/>
    <hyperlink ref="E21" r:id="rId7"/>
    <hyperlink ref="E23" r:id="rId8"/>
    <hyperlink ref="E29" r:id="rId9"/>
    <hyperlink ref="E31" r:id="rId10"/>
    <hyperlink ref="E34" r:id="rId11"/>
    <hyperlink ref="E26" r:id="rId12"/>
    <hyperlink ref="A12" r:id="rId13"/>
  </hyperlinks>
  <pageMargins left="0.7" right="0.7" top="0.78740157499999996" bottom="0.78740157499999996" header="0.3" footer="0.3"/>
  <pageSetup paperSize="9" scale="95" orientation="portrait" horizontalDpi="0" verticalDpi="0" r:id="rId14"/>
  <headerFooter>
    <oddFooter>&amp;L&amp;8Ausdruck vom &amp;D, &amp;T&amp;C&amp;8vereinsbuchhaltung.ch&amp;R&amp;8Seite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3"/>
  <sheetViews>
    <sheetView topLeftCell="C1" workbookViewId="0">
      <pane ySplit="8" topLeftCell="A9" activePane="bottomLeft" state="frozen"/>
      <selection activeCell="C1" sqref="C1"/>
      <selection pane="bottomLeft" activeCell="D20" sqref="D20"/>
    </sheetView>
  </sheetViews>
  <sheetFormatPr baseColWidth="10" defaultRowHeight="12.75" x14ac:dyDescent="0.2"/>
  <cols>
    <col min="1" max="2" width="0" hidden="1" customWidth="1"/>
    <col min="3" max="3" width="15.28515625" customWidth="1"/>
    <col min="4" max="4" width="26.42578125" customWidth="1"/>
    <col min="5" max="5" width="11.7109375" customWidth="1"/>
    <col min="6" max="6" width="27.28515625" customWidth="1"/>
    <col min="7" max="7" width="0" hidden="1" customWidth="1"/>
    <col min="8" max="8" width="4.140625" hidden="1" customWidth="1"/>
    <col min="9" max="9" width="64.28515625" customWidth="1"/>
    <col min="10" max="26" width="0" hidden="1" customWidth="1"/>
  </cols>
  <sheetData>
    <row r="1" spans="1:23" ht="181.5" customHeight="1" x14ac:dyDescent="0.2">
      <c r="C1" s="77" t="s">
        <v>32</v>
      </c>
      <c r="D1" s="78"/>
      <c r="E1" s="78"/>
      <c r="F1" s="78"/>
      <c r="G1" s="79"/>
      <c r="H1" s="79"/>
      <c r="I1" s="79"/>
    </row>
    <row r="2" spans="1:23" ht="21.75" customHeight="1" x14ac:dyDescent="0.2">
      <c r="C2" s="1"/>
      <c r="D2" s="80" t="str">
        <f>Journal!D1</f>
        <v>Musterverein</v>
      </c>
      <c r="E2" s="80"/>
      <c r="F2" s="80"/>
      <c r="G2" s="37"/>
      <c r="R2" t="s">
        <v>5</v>
      </c>
      <c r="S2" t="s">
        <v>6</v>
      </c>
      <c r="T2" t="s">
        <v>7</v>
      </c>
      <c r="U2" t="s">
        <v>8</v>
      </c>
      <c r="W2" t="s">
        <v>9</v>
      </c>
    </row>
    <row r="3" spans="1:23" ht="102" hidden="1" x14ac:dyDescent="0.2">
      <c r="C3" t="s">
        <v>10</v>
      </c>
      <c r="D3" s="3"/>
      <c r="E3" s="3"/>
      <c r="F3" s="4" t="str">
        <f>CONCATENATE("ist keine zulässige Bezeichnung für eine Kontenkategorie. Bitte ändern Sie diese in ",F4,", sonst entstehen Fehler in Berechnungen.")</f>
        <v>ist keine zulässige Bezeichnung für eine Kontenkategorie. Bitte ändern Sie diese in Aktivkonto, Passivkonto, Aufwandskonto oder Ertragskonto, sonst entstehen Fehler in Berechnungen.</v>
      </c>
      <c r="G3" s="2"/>
    </row>
    <row r="4" spans="1:23" ht="38.25" hidden="1" x14ac:dyDescent="0.2">
      <c r="C4" t="s">
        <v>11</v>
      </c>
      <c r="D4" s="3"/>
      <c r="E4" s="3"/>
      <c r="F4" s="4" t="str">
        <f>CONCATENATE(C3,", ",C4,", ",C5," oder ",C6)</f>
        <v>Aktivkonto, Passivkonto, Aufwandskonto oder Ertragskonto</v>
      </c>
      <c r="G4" s="2"/>
    </row>
    <row r="5" spans="1:23" hidden="1" x14ac:dyDescent="0.2">
      <c r="C5" t="s">
        <v>12</v>
      </c>
      <c r="D5" s="3"/>
      <c r="E5" s="3"/>
      <c r="F5" s="3"/>
      <c r="G5" s="2"/>
    </row>
    <row r="6" spans="1:23" hidden="1" x14ac:dyDescent="0.2">
      <c r="C6" t="s">
        <v>13</v>
      </c>
      <c r="D6" s="3"/>
      <c r="E6" s="3"/>
      <c r="F6" s="3"/>
      <c r="G6" s="2"/>
    </row>
    <row r="7" spans="1:23" hidden="1" x14ac:dyDescent="0.2">
      <c r="C7" t="s">
        <v>14</v>
      </c>
      <c r="D7" s="3"/>
      <c r="E7" s="3"/>
      <c r="F7" s="3"/>
      <c r="G7" s="2"/>
    </row>
    <row r="8" spans="1:23" ht="31.5" customHeight="1" x14ac:dyDescent="0.2">
      <c r="A8" s="5" t="s">
        <v>15</v>
      </c>
      <c r="B8" s="5" t="s">
        <v>16</v>
      </c>
      <c r="C8" s="5" t="s">
        <v>17</v>
      </c>
      <c r="D8" s="5" t="s">
        <v>18</v>
      </c>
      <c r="E8" s="40" t="s">
        <v>27</v>
      </c>
      <c r="F8" s="5" t="s">
        <v>19</v>
      </c>
      <c r="G8" s="42"/>
      <c r="H8" s="41"/>
      <c r="I8" s="5" t="s">
        <v>20</v>
      </c>
      <c r="R8">
        <v>0</v>
      </c>
      <c r="S8">
        <v>0</v>
      </c>
      <c r="T8">
        <v>0</v>
      </c>
      <c r="U8">
        <v>0</v>
      </c>
    </row>
    <row r="9" spans="1:23" x14ac:dyDescent="0.2">
      <c r="A9">
        <v>1</v>
      </c>
      <c r="B9">
        <v>1</v>
      </c>
      <c r="C9" s="6"/>
      <c r="D9" s="7" t="s">
        <v>30</v>
      </c>
      <c r="E9" s="8"/>
      <c r="F9" s="8"/>
      <c r="H9">
        <f>C9</f>
        <v>0</v>
      </c>
      <c r="I9" s="9" t="str">
        <f>IF(AND(AND(C9="",D9="",E9="",F9=""),OR(C10&lt;&gt;"",D10&lt;&gt;"")),"Bitte diese Zeile nicht leer lassen",IF(AND(D9&lt;&gt;"",OR(C9&lt;&gt;"",E9&lt;&gt;"",F9&lt;&gt;"")),"Bitte Zeile nur als Titelzeile (Spalte D) oder als Kontozeile (andere Spalten) verwenden",IF(E9="","",IF(AND(E9&lt;&gt;"",F9&lt;&gt;"",C9=""),"Bitte gültige Kontokategorie (s. oben) zuweisen",IF(OR(E9&lt;1000,E9&gt;9999),CONCATENATE(E9," auf Spalte F ist keine vierstellige Kontonummer"),IF(OR(C9=C$3,C9=C$4,C9=C$5,C9=C$6),"","Bitte gültige Kontokategorie eingeben"))))))</f>
        <v/>
      </c>
      <c r="M9" s="10"/>
      <c r="Q9">
        <f t="shared" ref="Q9:Q67" si="0">E9</f>
        <v>0</v>
      </c>
      <c r="R9">
        <f>IF(OR(AND(D9&lt;&gt;"",C10="",C11=$C$3),AND(D9&lt;&gt;"",C10=$C$3)),R8+1,R8)</f>
        <v>1</v>
      </c>
      <c r="S9">
        <f>IF(OR(AND(D9&lt;&gt;"",C10="",C11=$C$4),AND(D9&lt;&gt;"",C10=$C$4)),S8+1,S8)</f>
        <v>0</v>
      </c>
      <c r="T9">
        <f>IF(OR(AND(D9&lt;&gt;"",C10="",C11=$C$5),AND(D9&lt;&gt;"",C10=$C$5)),T8+1,T8)</f>
        <v>0</v>
      </c>
      <c r="U9">
        <f t="shared" ref="U9:U67" si="1">IF(OR(AND(D9&lt;&gt;"",C10="",C11=$C$6),AND(D9&lt;&gt;"",C10=$C$6)),U8+1,U8)</f>
        <v>0</v>
      </c>
      <c r="W9">
        <f>IF(E9="",W8+0.0001,E9)</f>
        <v>1E-4</v>
      </c>
    </row>
    <row r="10" spans="1:23" x14ac:dyDescent="0.2">
      <c r="A10">
        <f>A9+1</f>
        <v>2</v>
      </c>
      <c r="B10">
        <f>B9+2</f>
        <v>3</v>
      </c>
      <c r="C10" s="6"/>
      <c r="D10" s="7" t="s">
        <v>45</v>
      </c>
      <c r="E10" s="8"/>
      <c r="F10" s="8"/>
      <c r="H10">
        <f t="shared" ref="H10:H73" si="2">C10</f>
        <v>0</v>
      </c>
      <c r="I10" s="46" t="str">
        <f>IF(AND(AND(C10="",D10="",E10="",F10=""),OR(C11&lt;&gt;"",D11&lt;&gt;"")),"Bitte diese Zeile nicht leer lassen",IF(AND(D10&lt;&gt;"",OR(C10&lt;&gt;"",E10&lt;&gt;"",F10&lt;&gt;"")),"Bitte Zeile nur als Titelzeile (Spalte D) oder als Kontozeile (andere Spalten) verwenden",IF(E10="","",IF(AND(E10&lt;&gt;"",F10&lt;&gt;"",C10=""),"Bitte gültige Kontokategorie (s. oben) zuweisen",IF(E10&lt;=E9,"Kontonummern müssen aufsteigend eingegeben werden.",IF(OR(E10&lt;1000,E10&gt;9999),CONCATENATE(E10," auf Spalte F ist keine vierstellige Kontonummer"),IF(OR(C10=C$3,C10=C$4,C10=C$5,C10=C$6),"","Bitte gültige Kontokategorie eingeben")))))))</f>
        <v/>
      </c>
      <c r="Q10">
        <f t="shared" si="0"/>
        <v>0</v>
      </c>
      <c r="R10">
        <f t="shared" ref="R10:R67" si="3">IF(OR(AND(D10&lt;&gt;"",C11="",C12=$C$3),AND(D10&lt;&gt;"",C11=$C$3)),R9+1,R9)</f>
        <v>2</v>
      </c>
      <c r="S10">
        <f t="shared" ref="S10:S67" si="4">IF(OR(AND(D10&lt;&gt;"",C11="",C12=$C$4),AND(D10&lt;&gt;"",C11=$C$4)),S9+1,S9)</f>
        <v>0</v>
      </c>
      <c r="T10">
        <f t="shared" ref="T10:T67" si="5">IF(OR(AND(D10&lt;&gt;"",C11="",C12=$C$5),AND(D10&lt;&gt;"",C11=$C$5)),T9+1,T9)</f>
        <v>0</v>
      </c>
      <c r="U10">
        <f t="shared" si="1"/>
        <v>0</v>
      </c>
      <c r="W10">
        <f>IF(E10="",W9+0.0001,E10)</f>
        <v>2.0000000000000001E-4</v>
      </c>
    </row>
    <row r="11" spans="1:23" ht="12.75" customHeight="1" x14ac:dyDescent="0.2">
      <c r="A11">
        <f t="shared" ref="A11:A74" si="6">A10+1</f>
        <v>3</v>
      </c>
      <c r="B11">
        <f t="shared" ref="B11:B74" si="7">B10+2</f>
        <v>5</v>
      </c>
      <c r="C11" s="6" t="s">
        <v>10</v>
      </c>
      <c r="D11" s="7"/>
      <c r="E11" s="8">
        <v>1000</v>
      </c>
      <c r="F11" s="8" t="s">
        <v>31</v>
      </c>
      <c r="H11" t="str">
        <f t="shared" si="2"/>
        <v>Aktivkonto</v>
      </c>
      <c r="I11" s="46" t="str">
        <f>IF(AND(AND(C11="",D11="",E11="",F11=""),OR(C12&lt;&gt;"",D12&lt;&gt;"")),"Bitte diese Zeile nicht leer lassen",IF(AND(D11&lt;&gt;"",OR(C11&lt;&gt;"",E11&lt;&gt;"",F11&lt;&gt;"")),"Bitte Zeile nur als Titelzeile (Spalte D) oder als Kontozeile (andere Spalten) verwenden",IF(E11="","",IF(AND(E11&lt;&gt;"",F11&lt;&gt;"",C11=""),"Bitte gültige Kontokategorie (s. oben) zuweisen",IF(OR(E11&lt;=E10,E11&lt;=E9),"Kontonummern müssen aufsteigend eingegeben werden.",IF(OR(E11&lt;1000,E11&gt;9999),CONCATENATE(E11," auf Spalte F ist keine vierstellige Kontonummer"),IF(OR(C11=C$3,C11=C$4,C11=C$5,C11=C$6),"","Bitte gültige Kontokategorie eingeben")))))))</f>
        <v/>
      </c>
      <c r="Q11">
        <f t="shared" si="0"/>
        <v>1000</v>
      </c>
      <c r="R11">
        <f t="shared" si="3"/>
        <v>2</v>
      </c>
      <c r="S11">
        <f t="shared" si="4"/>
        <v>0</v>
      </c>
      <c r="T11">
        <f t="shared" si="5"/>
        <v>0</v>
      </c>
      <c r="U11">
        <f t="shared" si="1"/>
        <v>0</v>
      </c>
      <c r="W11">
        <f t="shared" ref="W11:W67" si="8">IF(E11="",W10+0.0001,E11)</f>
        <v>1000</v>
      </c>
    </row>
    <row r="12" spans="1:23" x14ac:dyDescent="0.2">
      <c r="A12">
        <f t="shared" si="6"/>
        <v>4</v>
      </c>
      <c r="B12">
        <f t="shared" si="7"/>
        <v>7</v>
      </c>
      <c r="C12" s="6" t="s">
        <v>10</v>
      </c>
      <c r="D12" s="7"/>
      <c r="E12" s="8">
        <v>1010</v>
      </c>
      <c r="F12" s="8" t="s">
        <v>47</v>
      </c>
      <c r="H12" t="str">
        <f t="shared" si="2"/>
        <v>Aktivkonto</v>
      </c>
      <c r="I12" s="46" t="str">
        <f>IF(AND(AND(C12="",D12="",E12="",F12=""),OR(C13&lt;&gt;"",D13&lt;&gt;"")),"Bitte diese Zeile nicht leer lassen",IF(AND(D12&lt;&gt;"",OR(C12&lt;&gt;"",E12&lt;&gt;"",F12&lt;&gt;"")),"Bitte Zeile nur als Titelzeile (Spalte D) oder als Kontozeile (andere Spalten) verwenden",IF(E12="","",IF(AND(E12&lt;&gt;"",F12&lt;&gt;"",C12=""),"Bitte gültige Kontokategorie (s. oben) zuweisen",IF(OR(E12&lt;=E11,E12&lt;=E10),"Kontonummern müssen aufsteigend eingegeben werden.",IF(OR(E12&lt;1000,E12&gt;9999),CONCATENATE(E12," auf Spalte F ist keine vierstellige Kontonummer"),IF(OR(C12=C$3,C12=C$4,C12=C$5,C12=C$6),"","Bitte gültige Kontokategorie eingeben")))))))</f>
        <v/>
      </c>
      <c r="Q12">
        <f t="shared" si="0"/>
        <v>1010</v>
      </c>
      <c r="R12">
        <f t="shared" si="3"/>
        <v>2</v>
      </c>
      <c r="S12">
        <f t="shared" si="4"/>
        <v>0</v>
      </c>
      <c r="T12">
        <f t="shared" si="5"/>
        <v>0</v>
      </c>
      <c r="U12">
        <f t="shared" si="1"/>
        <v>0</v>
      </c>
      <c r="W12">
        <f t="shared" si="8"/>
        <v>1010</v>
      </c>
    </row>
    <row r="13" spans="1:23" ht="15" customHeight="1" x14ac:dyDescent="0.2">
      <c r="A13">
        <f t="shared" si="6"/>
        <v>5</v>
      </c>
      <c r="B13">
        <f t="shared" si="7"/>
        <v>9</v>
      </c>
      <c r="C13" s="6"/>
      <c r="D13" s="7"/>
      <c r="E13" s="8"/>
      <c r="F13" s="8"/>
      <c r="H13">
        <f t="shared" si="2"/>
        <v>0</v>
      </c>
      <c r="I13" s="46" t="str">
        <f>IF(AND(AND(C13="",D13="",E13="",F13=""),OR(C14&lt;&gt;"",D14&lt;&gt;"")),"Bitte diese Zeile nicht leer lassen",IF(AND(D13&lt;&gt;"",OR(C13&lt;&gt;"",E13&lt;&gt;"",F13&lt;&gt;"")),"Bitte Zeile nur als Titelzeile (Spalte D) oder als Kontozeile (andere Spalten) verwenden",IF(E13="","",IF(AND(E13&lt;&gt;"",F13&lt;&gt;"",C13=""),"Bitte gültige Kontokategorie (s. oben) zuweisen",IF(OR(E13&lt;=E12,E13&lt;=E11),"Kontonummern müssen aufsteigend eingegeben werden.",IF(OR(E13&lt;1000,E13&gt;9999),CONCATENATE(E13," auf Spalte F ist keine vierstellige Kontonummer"),IF(OR(C13=C$3,C13=C$4,C13=C$5,C13=C$6),"","Bitte gültige Kontokategorie eingeben")))))))</f>
        <v/>
      </c>
      <c r="Q13">
        <f t="shared" si="0"/>
        <v>0</v>
      </c>
      <c r="R13">
        <f t="shared" si="3"/>
        <v>2</v>
      </c>
      <c r="S13">
        <f t="shared" si="4"/>
        <v>0</v>
      </c>
      <c r="T13">
        <f t="shared" si="5"/>
        <v>0</v>
      </c>
      <c r="U13">
        <f t="shared" si="1"/>
        <v>0</v>
      </c>
      <c r="W13">
        <f t="shared" si="8"/>
        <v>1010.0001</v>
      </c>
    </row>
    <row r="14" spans="1:23" x14ac:dyDescent="0.2">
      <c r="A14">
        <f t="shared" si="6"/>
        <v>6</v>
      </c>
      <c r="B14">
        <f t="shared" si="7"/>
        <v>11</v>
      </c>
      <c r="C14" s="6"/>
      <c r="D14" s="7"/>
      <c r="E14" s="8"/>
      <c r="F14" s="8"/>
      <c r="H14">
        <f t="shared" si="2"/>
        <v>0</v>
      </c>
      <c r="I14" s="46" t="str">
        <f>IF(AND(AND(C14="",D14="",E14="",F14=""),OR(C15&lt;&gt;"",D15&lt;&gt;"")),"Bitte diese Zeile nicht leer lassen",IF(AND(D14&lt;&gt;"",OR(C14&lt;&gt;"",E14&lt;&gt;"",F14&lt;&gt;"")),"Bitte Zeile nur als Titelzeile (Spalte D) oder als Kontozeile (andere Spalten) verwenden",IF(E14="","",IF(AND(E14&lt;&gt;"",F14&lt;&gt;"",C14=""),"Bitte gültige Kontokategorie (s. oben) zuweisen",IF(OR(E14&lt;=E13,E14&lt;=E12),"Kontonummern müssen aufsteigend eingegeben werden.",IF(OR(E14&lt;1000,E14&gt;9999),CONCATENATE(E14," auf Spalte F ist keine vierstellige Kontonummer"),IF(OR(C14=C$3,C14=C$4,C14=C$5,C14=C$6),"","Bitte gültige Kontokategorie eingeben")))))))</f>
        <v/>
      </c>
      <c r="Q14">
        <f t="shared" si="0"/>
        <v>0</v>
      </c>
      <c r="R14">
        <f t="shared" si="3"/>
        <v>2</v>
      </c>
      <c r="S14">
        <f t="shared" si="4"/>
        <v>0</v>
      </c>
      <c r="T14">
        <f t="shared" si="5"/>
        <v>0</v>
      </c>
      <c r="U14">
        <f t="shared" si="1"/>
        <v>0</v>
      </c>
      <c r="W14">
        <f t="shared" si="8"/>
        <v>1010.0001999999999</v>
      </c>
    </row>
    <row r="15" spans="1:23" x14ac:dyDescent="0.2">
      <c r="A15">
        <f t="shared" si="6"/>
        <v>7</v>
      </c>
      <c r="B15">
        <f t="shared" si="7"/>
        <v>13</v>
      </c>
      <c r="C15" s="6"/>
      <c r="D15" s="7"/>
      <c r="E15" s="8"/>
      <c r="F15" s="8"/>
      <c r="H15">
        <f t="shared" si="2"/>
        <v>0</v>
      </c>
      <c r="I15" s="46" t="str">
        <f>IF(AND(AND(C15="",D15="",E15="",F15=""),OR(C16&lt;&gt;"",D16&lt;&gt;"")),"Bitte diese Zeile nicht leer lassen",IF(AND(D15&lt;&gt;"",OR(C15&lt;&gt;"",E15&lt;&gt;"",F15&lt;&gt;"")),"Bitte Zeile nur als Titelzeile (Spalte D) oder als Kontozeile (andere Spalten) verwenden",IF(E15="","",IF(AND(E15&lt;&gt;"",F15&lt;&gt;"",C15=""),"Bitte gültige Kontokategorie (s. oben) zuweisen",IF(OR(E15&lt;=E14,E15&lt;=E13),"Kontonummern müssen aufsteigend eingegeben werden.",IF(OR(E15&lt;1000,E15&gt;9999),CONCATENATE(E15," auf Spalte F ist keine vierstellige Kontonummer"),IF(OR(C15=C$3,C15=C$4,C15=C$5,C15=C$6),"","Bitte gültige Kontokategorie eingeben")))))))</f>
        <v/>
      </c>
      <c r="Q15">
        <f t="shared" si="0"/>
        <v>0</v>
      </c>
      <c r="R15">
        <f t="shared" si="3"/>
        <v>2</v>
      </c>
      <c r="S15">
        <f t="shared" si="4"/>
        <v>0</v>
      </c>
      <c r="T15">
        <f t="shared" si="5"/>
        <v>0</v>
      </c>
      <c r="U15">
        <f t="shared" si="1"/>
        <v>0</v>
      </c>
      <c r="W15">
        <f t="shared" si="8"/>
        <v>1010.0002999999999</v>
      </c>
    </row>
    <row r="16" spans="1:23" x14ac:dyDescent="0.2">
      <c r="A16">
        <f t="shared" si="6"/>
        <v>8</v>
      </c>
      <c r="B16">
        <f t="shared" si="7"/>
        <v>15</v>
      </c>
      <c r="C16" s="6"/>
      <c r="D16" s="7"/>
      <c r="E16" s="8"/>
      <c r="F16" s="8"/>
      <c r="H16">
        <f t="shared" si="2"/>
        <v>0</v>
      </c>
      <c r="I16" s="46" t="str">
        <f t="shared" ref="I16:I79" si="9">IF(AND(AND(C16="",D16="",E16="",F16=""),OR(C17&lt;&gt;"",D17&lt;&gt;"")),"Bitte diese Zeile nicht leer lassen",IF(AND(D16&lt;&gt;"",OR(C16&lt;&gt;"",E16&lt;&gt;"",F16&lt;&gt;"")),"Bitte Zeile nur als Titelzeile (Spalte D) oder als Kontozeile (andere Spalten) verwenden",IF(E16="","",IF(AND(E16&lt;&gt;"",F16&lt;&gt;"",C16=""),"Bitte gültige Kontokategorie (s. oben) zuweisen",IF(OR(E16&lt;=E15,E16&lt;=E14),"Kontonummern müssen aufsteigend eingegeben werden.",IF(OR(E16&lt;1000,E16&gt;9999),CONCATENATE(E16," auf Spalte F ist keine vierstellige Kontonummer"),IF(OR(C16=C$3,C16=C$4,C16=C$5,C16=C$6),"","Bitte gültige Kontokategorie eingeben")))))))</f>
        <v/>
      </c>
      <c r="Q16">
        <f t="shared" si="0"/>
        <v>0</v>
      </c>
      <c r="R16">
        <f t="shared" si="3"/>
        <v>2</v>
      </c>
      <c r="S16">
        <f t="shared" si="4"/>
        <v>0</v>
      </c>
      <c r="T16">
        <f t="shared" si="5"/>
        <v>0</v>
      </c>
      <c r="U16">
        <f t="shared" si="1"/>
        <v>0</v>
      </c>
      <c r="W16">
        <f t="shared" si="8"/>
        <v>1010.0003999999999</v>
      </c>
    </row>
    <row r="17" spans="1:23" x14ac:dyDescent="0.2">
      <c r="A17">
        <f t="shared" si="6"/>
        <v>9</v>
      </c>
      <c r="B17">
        <f t="shared" si="7"/>
        <v>17</v>
      </c>
      <c r="C17" s="6"/>
      <c r="D17" s="7"/>
      <c r="E17" s="8"/>
      <c r="F17" s="8"/>
      <c r="H17">
        <f t="shared" si="2"/>
        <v>0</v>
      </c>
      <c r="I17" s="46" t="str">
        <f t="shared" si="9"/>
        <v/>
      </c>
      <c r="Q17">
        <f t="shared" si="0"/>
        <v>0</v>
      </c>
      <c r="R17">
        <f t="shared" si="3"/>
        <v>2</v>
      </c>
      <c r="S17">
        <f t="shared" si="4"/>
        <v>0</v>
      </c>
      <c r="T17">
        <f t="shared" si="5"/>
        <v>0</v>
      </c>
      <c r="U17">
        <f t="shared" si="1"/>
        <v>0</v>
      </c>
      <c r="W17">
        <f t="shared" si="8"/>
        <v>1010.0004999999999</v>
      </c>
    </row>
    <row r="18" spans="1:23" x14ac:dyDescent="0.2">
      <c r="A18">
        <f t="shared" si="6"/>
        <v>10</v>
      </c>
      <c r="B18">
        <f t="shared" si="7"/>
        <v>19</v>
      </c>
      <c r="C18" s="6"/>
      <c r="D18" s="7"/>
      <c r="E18" s="8"/>
      <c r="F18" s="8"/>
      <c r="H18">
        <f t="shared" si="2"/>
        <v>0</v>
      </c>
      <c r="I18" s="46" t="str">
        <f t="shared" si="9"/>
        <v/>
      </c>
      <c r="Q18">
        <f t="shared" si="0"/>
        <v>0</v>
      </c>
      <c r="R18">
        <f t="shared" si="3"/>
        <v>2</v>
      </c>
      <c r="S18">
        <f t="shared" si="4"/>
        <v>0</v>
      </c>
      <c r="T18">
        <f t="shared" si="5"/>
        <v>0</v>
      </c>
      <c r="U18">
        <f t="shared" si="1"/>
        <v>0</v>
      </c>
      <c r="W18">
        <f t="shared" si="8"/>
        <v>1010.0005999999998</v>
      </c>
    </row>
    <row r="19" spans="1:23" x14ac:dyDescent="0.2">
      <c r="A19">
        <f t="shared" si="6"/>
        <v>11</v>
      </c>
      <c r="B19">
        <f t="shared" si="7"/>
        <v>21</v>
      </c>
      <c r="C19" s="6"/>
      <c r="D19" s="7"/>
      <c r="E19" s="8"/>
      <c r="F19" s="8"/>
      <c r="H19">
        <f t="shared" si="2"/>
        <v>0</v>
      </c>
      <c r="I19" s="46" t="str">
        <f t="shared" si="9"/>
        <v/>
      </c>
      <c r="Q19">
        <f t="shared" si="0"/>
        <v>0</v>
      </c>
      <c r="R19">
        <f t="shared" si="3"/>
        <v>2</v>
      </c>
      <c r="S19">
        <f t="shared" si="4"/>
        <v>0</v>
      </c>
      <c r="T19">
        <f t="shared" si="5"/>
        <v>0</v>
      </c>
      <c r="U19">
        <f t="shared" si="1"/>
        <v>0</v>
      </c>
      <c r="W19">
        <f t="shared" si="8"/>
        <v>1010.0006999999998</v>
      </c>
    </row>
    <row r="20" spans="1:23" x14ac:dyDescent="0.2">
      <c r="A20">
        <f t="shared" si="6"/>
        <v>12</v>
      </c>
      <c r="B20">
        <f t="shared" si="7"/>
        <v>23</v>
      </c>
      <c r="C20" s="6"/>
      <c r="D20" s="7"/>
      <c r="E20" s="8"/>
      <c r="F20" s="8"/>
      <c r="H20">
        <f t="shared" si="2"/>
        <v>0</v>
      </c>
      <c r="I20" s="46" t="str">
        <f t="shared" si="9"/>
        <v/>
      </c>
      <c r="Q20">
        <f t="shared" si="0"/>
        <v>0</v>
      </c>
      <c r="R20">
        <f t="shared" si="3"/>
        <v>2</v>
      </c>
      <c r="S20">
        <f t="shared" si="4"/>
        <v>0</v>
      </c>
      <c r="T20">
        <f t="shared" si="5"/>
        <v>0</v>
      </c>
      <c r="U20">
        <f t="shared" si="1"/>
        <v>0</v>
      </c>
      <c r="W20">
        <f t="shared" si="8"/>
        <v>1010.0007999999998</v>
      </c>
    </row>
    <row r="21" spans="1:23" x14ac:dyDescent="0.2">
      <c r="A21">
        <f t="shared" si="6"/>
        <v>13</v>
      </c>
      <c r="B21">
        <f t="shared" si="7"/>
        <v>25</v>
      </c>
      <c r="C21" s="6"/>
      <c r="D21" s="7"/>
      <c r="E21" s="8"/>
      <c r="F21" s="8"/>
      <c r="H21">
        <f t="shared" si="2"/>
        <v>0</v>
      </c>
      <c r="I21" s="46" t="str">
        <f t="shared" si="9"/>
        <v/>
      </c>
      <c r="Q21">
        <f t="shared" si="0"/>
        <v>0</v>
      </c>
      <c r="R21">
        <f t="shared" si="3"/>
        <v>2</v>
      </c>
      <c r="S21">
        <f t="shared" si="4"/>
        <v>0</v>
      </c>
      <c r="T21">
        <f t="shared" si="5"/>
        <v>0</v>
      </c>
      <c r="U21">
        <f t="shared" si="1"/>
        <v>0</v>
      </c>
      <c r="W21">
        <f t="shared" si="8"/>
        <v>1010.0008999999998</v>
      </c>
    </row>
    <row r="22" spans="1:23" x14ac:dyDescent="0.2">
      <c r="A22">
        <f t="shared" si="6"/>
        <v>14</v>
      </c>
      <c r="B22">
        <f t="shared" si="7"/>
        <v>27</v>
      </c>
      <c r="C22" s="6"/>
      <c r="D22" s="7"/>
      <c r="E22" s="8"/>
      <c r="F22" s="8"/>
      <c r="H22">
        <f t="shared" si="2"/>
        <v>0</v>
      </c>
      <c r="I22" s="46" t="str">
        <f t="shared" si="9"/>
        <v/>
      </c>
      <c r="Q22">
        <f t="shared" si="0"/>
        <v>0</v>
      </c>
      <c r="R22">
        <f t="shared" si="3"/>
        <v>2</v>
      </c>
      <c r="S22">
        <f t="shared" si="4"/>
        <v>0</v>
      </c>
      <c r="T22">
        <f t="shared" si="5"/>
        <v>0</v>
      </c>
      <c r="U22">
        <f t="shared" si="1"/>
        <v>0</v>
      </c>
      <c r="W22">
        <f t="shared" si="8"/>
        <v>1010.0009999999997</v>
      </c>
    </row>
    <row r="23" spans="1:23" x14ac:dyDescent="0.2">
      <c r="A23">
        <f t="shared" si="6"/>
        <v>15</v>
      </c>
      <c r="B23">
        <f t="shared" si="7"/>
        <v>29</v>
      </c>
      <c r="C23" s="6"/>
      <c r="D23" s="7"/>
      <c r="E23" s="8"/>
      <c r="F23" s="8"/>
      <c r="H23">
        <f t="shared" si="2"/>
        <v>0</v>
      </c>
      <c r="I23" s="46" t="str">
        <f t="shared" si="9"/>
        <v/>
      </c>
      <c r="Q23">
        <f t="shared" si="0"/>
        <v>0</v>
      </c>
      <c r="R23">
        <f t="shared" si="3"/>
        <v>2</v>
      </c>
      <c r="S23">
        <f t="shared" si="4"/>
        <v>0</v>
      </c>
      <c r="T23">
        <f t="shared" si="5"/>
        <v>0</v>
      </c>
      <c r="U23">
        <f t="shared" si="1"/>
        <v>0</v>
      </c>
      <c r="W23">
        <f t="shared" si="8"/>
        <v>1010.0010999999997</v>
      </c>
    </row>
    <row r="24" spans="1:23" x14ac:dyDescent="0.2">
      <c r="A24">
        <f t="shared" si="6"/>
        <v>16</v>
      </c>
      <c r="B24">
        <f t="shared" si="7"/>
        <v>31</v>
      </c>
      <c r="C24" s="6"/>
      <c r="D24" s="7"/>
      <c r="E24" s="8"/>
      <c r="F24" s="8"/>
      <c r="H24">
        <f t="shared" si="2"/>
        <v>0</v>
      </c>
      <c r="I24" s="46" t="str">
        <f t="shared" si="9"/>
        <v/>
      </c>
      <c r="Q24">
        <f t="shared" si="0"/>
        <v>0</v>
      </c>
      <c r="R24">
        <f t="shared" si="3"/>
        <v>2</v>
      </c>
      <c r="S24">
        <f t="shared" si="4"/>
        <v>0</v>
      </c>
      <c r="T24">
        <f t="shared" si="5"/>
        <v>0</v>
      </c>
      <c r="U24">
        <f t="shared" si="1"/>
        <v>0</v>
      </c>
      <c r="W24">
        <f t="shared" si="8"/>
        <v>1010.0011999999997</v>
      </c>
    </row>
    <row r="25" spans="1:23" x14ac:dyDescent="0.2">
      <c r="A25">
        <f t="shared" si="6"/>
        <v>17</v>
      </c>
      <c r="B25">
        <f t="shared" si="7"/>
        <v>33</v>
      </c>
      <c r="C25" s="6"/>
      <c r="D25" s="7"/>
      <c r="E25" s="8"/>
      <c r="F25" s="8"/>
      <c r="H25">
        <f t="shared" si="2"/>
        <v>0</v>
      </c>
      <c r="I25" s="46" t="str">
        <f t="shared" si="9"/>
        <v/>
      </c>
      <c r="Q25">
        <f t="shared" si="0"/>
        <v>0</v>
      </c>
      <c r="R25">
        <f t="shared" si="3"/>
        <v>2</v>
      </c>
      <c r="S25">
        <f t="shared" si="4"/>
        <v>0</v>
      </c>
      <c r="T25">
        <f t="shared" si="5"/>
        <v>0</v>
      </c>
      <c r="U25">
        <f t="shared" si="1"/>
        <v>0</v>
      </c>
      <c r="W25">
        <f t="shared" si="8"/>
        <v>1010.0012999999997</v>
      </c>
    </row>
    <row r="26" spans="1:23" x14ac:dyDescent="0.2">
      <c r="A26">
        <f t="shared" si="6"/>
        <v>18</v>
      </c>
      <c r="B26">
        <f t="shared" si="7"/>
        <v>35</v>
      </c>
      <c r="C26" s="6"/>
      <c r="D26" s="7"/>
      <c r="E26" s="8"/>
      <c r="F26" s="8"/>
      <c r="H26">
        <f t="shared" si="2"/>
        <v>0</v>
      </c>
      <c r="I26" s="46" t="str">
        <f t="shared" si="9"/>
        <v/>
      </c>
      <c r="Q26">
        <f t="shared" si="0"/>
        <v>0</v>
      </c>
      <c r="R26">
        <f t="shared" si="3"/>
        <v>2</v>
      </c>
      <c r="S26">
        <f t="shared" si="4"/>
        <v>0</v>
      </c>
      <c r="T26">
        <f t="shared" si="5"/>
        <v>0</v>
      </c>
      <c r="U26">
        <f t="shared" si="1"/>
        <v>0</v>
      </c>
      <c r="W26">
        <f t="shared" si="8"/>
        <v>1010.0013999999996</v>
      </c>
    </row>
    <row r="27" spans="1:23" x14ac:dyDescent="0.2">
      <c r="A27">
        <f t="shared" si="6"/>
        <v>19</v>
      </c>
      <c r="B27">
        <f t="shared" si="7"/>
        <v>37</v>
      </c>
      <c r="C27" s="6"/>
      <c r="D27" s="7"/>
      <c r="E27" s="8"/>
      <c r="F27" s="8"/>
      <c r="H27">
        <f t="shared" si="2"/>
        <v>0</v>
      </c>
      <c r="I27" s="46" t="str">
        <f t="shared" si="9"/>
        <v/>
      </c>
      <c r="Q27">
        <f t="shared" si="0"/>
        <v>0</v>
      </c>
      <c r="R27">
        <f t="shared" si="3"/>
        <v>2</v>
      </c>
      <c r="S27">
        <f t="shared" si="4"/>
        <v>0</v>
      </c>
      <c r="T27">
        <f t="shared" si="5"/>
        <v>0</v>
      </c>
      <c r="U27">
        <f t="shared" si="1"/>
        <v>0</v>
      </c>
      <c r="W27">
        <f t="shared" si="8"/>
        <v>1010.0014999999996</v>
      </c>
    </row>
    <row r="28" spans="1:23" x14ac:dyDescent="0.2">
      <c r="A28">
        <f t="shared" si="6"/>
        <v>20</v>
      </c>
      <c r="B28">
        <f t="shared" si="7"/>
        <v>39</v>
      </c>
      <c r="C28" s="6"/>
      <c r="D28" s="7"/>
      <c r="E28" s="8"/>
      <c r="F28" s="8"/>
      <c r="H28">
        <f t="shared" si="2"/>
        <v>0</v>
      </c>
      <c r="I28" s="46" t="str">
        <f t="shared" si="9"/>
        <v/>
      </c>
      <c r="Q28">
        <f t="shared" si="0"/>
        <v>0</v>
      </c>
      <c r="R28">
        <f t="shared" si="3"/>
        <v>2</v>
      </c>
      <c r="S28">
        <f t="shared" si="4"/>
        <v>0</v>
      </c>
      <c r="T28">
        <f t="shared" si="5"/>
        <v>0</v>
      </c>
      <c r="U28">
        <f t="shared" si="1"/>
        <v>0</v>
      </c>
      <c r="W28">
        <f t="shared" si="8"/>
        <v>1010.0015999999996</v>
      </c>
    </row>
    <row r="29" spans="1:23" x14ac:dyDescent="0.2">
      <c r="A29">
        <f t="shared" si="6"/>
        <v>21</v>
      </c>
      <c r="B29">
        <f t="shared" si="7"/>
        <v>41</v>
      </c>
      <c r="C29" s="6"/>
      <c r="D29" s="7"/>
      <c r="E29" s="8"/>
      <c r="F29" s="8"/>
      <c r="H29">
        <f t="shared" si="2"/>
        <v>0</v>
      </c>
      <c r="I29" s="46" t="str">
        <f t="shared" si="9"/>
        <v/>
      </c>
      <c r="Q29">
        <f t="shared" si="0"/>
        <v>0</v>
      </c>
      <c r="R29">
        <f t="shared" si="3"/>
        <v>2</v>
      </c>
      <c r="S29">
        <f t="shared" si="4"/>
        <v>0</v>
      </c>
      <c r="T29">
        <f t="shared" si="5"/>
        <v>0</v>
      </c>
      <c r="U29">
        <f t="shared" si="1"/>
        <v>0</v>
      </c>
      <c r="W29">
        <f t="shared" si="8"/>
        <v>1010.0016999999996</v>
      </c>
    </row>
    <row r="30" spans="1:23" x14ac:dyDescent="0.2">
      <c r="A30">
        <f t="shared" si="6"/>
        <v>22</v>
      </c>
      <c r="B30">
        <f t="shared" si="7"/>
        <v>43</v>
      </c>
      <c r="C30" s="6"/>
      <c r="D30" s="7"/>
      <c r="E30" s="8"/>
      <c r="F30" s="8"/>
      <c r="H30">
        <f t="shared" si="2"/>
        <v>0</v>
      </c>
      <c r="I30" s="46" t="str">
        <f t="shared" si="9"/>
        <v/>
      </c>
      <c r="Q30">
        <f t="shared" si="0"/>
        <v>0</v>
      </c>
      <c r="R30">
        <f t="shared" si="3"/>
        <v>2</v>
      </c>
      <c r="S30">
        <f t="shared" si="4"/>
        <v>0</v>
      </c>
      <c r="T30">
        <f t="shared" si="5"/>
        <v>0</v>
      </c>
      <c r="U30">
        <f t="shared" si="1"/>
        <v>0</v>
      </c>
      <c r="W30">
        <f t="shared" si="8"/>
        <v>1010.0017999999995</v>
      </c>
    </row>
    <row r="31" spans="1:23" x14ac:dyDescent="0.2">
      <c r="A31">
        <f t="shared" si="6"/>
        <v>23</v>
      </c>
      <c r="B31">
        <f t="shared" si="7"/>
        <v>45</v>
      </c>
      <c r="C31" s="6"/>
      <c r="D31" s="7"/>
      <c r="E31" s="8"/>
      <c r="F31" s="8"/>
      <c r="H31">
        <f t="shared" si="2"/>
        <v>0</v>
      </c>
      <c r="I31" s="46" t="str">
        <f t="shared" si="9"/>
        <v/>
      </c>
      <c r="Q31">
        <f t="shared" si="0"/>
        <v>0</v>
      </c>
      <c r="R31">
        <f t="shared" si="3"/>
        <v>2</v>
      </c>
      <c r="S31">
        <f t="shared" si="4"/>
        <v>0</v>
      </c>
      <c r="T31">
        <f t="shared" si="5"/>
        <v>0</v>
      </c>
      <c r="U31">
        <f t="shared" si="1"/>
        <v>0</v>
      </c>
      <c r="W31">
        <f t="shared" si="8"/>
        <v>1010.0018999999995</v>
      </c>
    </row>
    <row r="32" spans="1:23" x14ac:dyDescent="0.2">
      <c r="A32">
        <f t="shared" si="6"/>
        <v>24</v>
      </c>
      <c r="B32">
        <f t="shared" si="7"/>
        <v>47</v>
      </c>
      <c r="C32" s="6"/>
      <c r="D32" s="7"/>
      <c r="E32" s="8"/>
      <c r="F32" s="8"/>
      <c r="H32">
        <f t="shared" si="2"/>
        <v>0</v>
      </c>
      <c r="I32" s="46" t="str">
        <f t="shared" si="9"/>
        <v/>
      </c>
      <c r="Q32">
        <f t="shared" si="0"/>
        <v>0</v>
      </c>
      <c r="R32">
        <f t="shared" si="3"/>
        <v>2</v>
      </c>
      <c r="S32">
        <f t="shared" si="4"/>
        <v>0</v>
      </c>
      <c r="T32">
        <f t="shared" si="5"/>
        <v>0</v>
      </c>
      <c r="U32">
        <f t="shared" si="1"/>
        <v>0</v>
      </c>
      <c r="W32">
        <f t="shared" si="8"/>
        <v>1010.0019999999995</v>
      </c>
    </row>
    <row r="33" spans="1:23" x14ac:dyDescent="0.2">
      <c r="A33">
        <f t="shared" si="6"/>
        <v>25</v>
      </c>
      <c r="B33">
        <f t="shared" si="7"/>
        <v>49</v>
      </c>
      <c r="C33" s="6"/>
      <c r="D33" s="7"/>
      <c r="E33" s="8"/>
      <c r="F33" s="8"/>
      <c r="H33">
        <f t="shared" si="2"/>
        <v>0</v>
      </c>
      <c r="I33" s="46" t="str">
        <f t="shared" si="9"/>
        <v/>
      </c>
      <c r="Q33">
        <f t="shared" si="0"/>
        <v>0</v>
      </c>
      <c r="R33">
        <f t="shared" si="3"/>
        <v>2</v>
      </c>
      <c r="S33">
        <f t="shared" si="4"/>
        <v>0</v>
      </c>
      <c r="T33">
        <f t="shared" si="5"/>
        <v>0</v>
      </c>
      <c r="U33">
        <f t="shared" si="1"/>
        <v>0</v>
      </c>
      <c r="W33">
        <f t="shared" si="8"/>
        <v>1010.0020999999995</v>
      </c>
    </row>
    <row r="34" spans="1:23" x14ac:dyDescent="0.2">
      <c r="A34">
        <f t="shared" si="6"/>
        <v>26</v>
      </c>
      <c r="B34">
        <f t="shared" si="7"/>
        <v>51</v>
      </c>
      <c r="C34" s="6"/>
      <c r="D34" s="7"/>
      <c r="E34" s="8"/>
      <c r="F34" s="8"/>
      <c r="H34">
        <f t="shared" si="2"/>
        <v>0</v>
      </c>
      <c r="I34" s="46" t="str">
        <f t="shared" si="9"/>
        <v/>
      </c>
      <c r="Q34">
        <f t="shared" si="0"/>
        <v>0</v>
      </c>
      <c r="R34">
        <f t="shared" si="3"/>
        <v>2</v>
      </c>
      <c r="S34">
        <f t="shared" si="4"/>
        <v>0</v>
      </c>
      <c r="T34">
        <f t="shared" si="5"/>
        <v>0</v>
      </c>
      <c r="U34">
        <f t="shared" si="1"/>
        <v>0</v>
      </c>
      <c r="W34">
        <f t="shared" si="8"/>
        <v>1010.0021999999994</v>
      </c>
    </row>
    <row r="35" spans="1:23" x14ac:dyDescent="0.2">
      <c r="A35">
        <f t="shared" si="6"/>
        <v>27</v>
      </c>
      <c r="B35">
        <f t="shared" si="7"/>
        <v>53</v>
      </c>
      <c r="C35" s="6"/>
      <c r="D35" s="7"/>
      <c r="E35" s="8"/>
      <c r="F35" s="8"/>
      <c r="H35">
        <f t="shared" si="2"/>
        <v>0</v>
      </c>
      <c r="I35" s="46" t="str">
        <f t="shared" si="9"/>
        <v/>
      </c>
      <c r="Q35">
        <f t="shared" si="0"/>
        <v>0</v>
      </c>
      <c r="R35">
        <f t="shared" si="3"/>
        <v>2</v>
      </c>
      <c r="S35">
        <f t="shared" si="4"/>
        <v>0</v>
      </c>
      <c r="T35">
        <f t="shared" si="5"/>
        <v>0</v>
      </c>
      <c r="U35">
        <f t="shared" si="1"/>
        <v>0</v>
      </c>
      <c r="W35">
        <f t="shared" si="8"/>
        <v>1010.0022999999994</v>
      </c>
    </row>
    <row r="36" spans="1:23" x14ac:dyDescent="0.2">
      <c r="A36">
        <f t="shared" si="6"/>
        <v>28</v>
      </c>
      <c r="B36">
        <f t="shared" si="7"/>
        <v>55</v>
      </c>
      <c r="C36" s="6"/>
      <c r="D36" s="7"/>
      <c r="E36" s="8"/>
      <c r="F36" s="8"/>
      <c r="H36">
        <f t="shared" si="2"/>
        <v>0</v>
      </c>
      <c r="I36" s="46" t="str">
        <f t="shared" si="9"/>
        <v/>
      </c>
      <c r="Q36">
        <f t="shared" si="0"/>
        <v>0</v>
      </c>
      <c r="R36">
        <f t="shared" si="3"/>
        <v>2</v>
      </c>
      <c r="S36">
        <f t="shared" si="4"/>
        <v>0</v>
      </c>
      <c r="T36">
        <f t="shared" si="5"/>
        <v>0</v>
      </c>
      <c r="U36">
        <f t="shared" si="1"/>
        <v>0</v>
      </c>
      <c r="W36">
        <f t="shared" si="8"/>
        <v>1010.0023999999994</v>
      </c>
    </row>
    <row r="37" spans="1:23" x14ac:dyDescent="0.2">
      <c r="A37">
        <f t="shared" si="6"/>
        <v>29</v>
      </c>
      <c r="B37">
        <f t="shared" si="7"/>
        <v>57</v>
      </c>
      <c r="C37" s="6"/>
      <c r="D37" s="7"/>
      <c r="E37" s="8"/>
      <c r="F37" s="8"/>
      <c r="H37">
        <f t="shared" si="2"/>
        <v>0</v>
      </c>
      <c r="I37" s="46" t="str">
        <f t="shared" si="9"/>
        <v/>
      </c>
      <c r="Q37">
        <f t="shared" si="0"/>
        <v>0</v>
      </c>
      <c r="R37">
        <f t="shared" si="3"/>
        <v>2</v>
      </c>
      <c r="S37">
        <f t="shared" si="4"/>
        <v>0</v>
      </c>
      <c r="T37">
        <f t="shared" si="5"/>
        <v>0</v>
      </c>
      <c r="U37">
        <f t="shared" si="1"/>
        <v>0</v>
      </c>
      <c r="W37">
        <f t="shared" si="8"/>
        <v>1010.0024999999994</v>
      </c>
    </row>
    <row r="38" spans="1:23" x14ac:dyDescent="0.2">
      <c r="A38">
        <f t="shared" si="6"/>
        <v>30</v>
      </c>
      <c r="B38">
        <f t="shared" si="7"/>
        <v>59</v>
      </c>
      <c r="C38" s="6"/>
      <c r="D38" s="7"/>
      <c r="E38" s="8"/>
      <c r="F38" s="8"/>
      <c r="H38">
        <f t="shared" si="2"/>
        <v>0</v>
      </c>
      <c r="I38" s="46" t="str">
        <f t="shared" si="9"/>
        <v/>
      </c>
      <c r="Q38">
        <f t="shared" si="0"/>
        <v>0</v>
      </c>
      <c r="R38">
        <f t="shared" si="3"/>
        <v>2</v>
      </c>
      <c r="S38">
        <f t="shared" si="4"/>
        <v>0</v>
      </c>
      <c r="T38">
        <f t="shared" si="5"/>
        <v>0</v>
      </c>
      <c r="U38">
        <f t="shared" si="1"/>
        <v>0</v>
      </c>
      <c r="W38">
        <f t="shared" si="8"/>
        <v>1010.0025999999993</v>
      </c>
    </row>
    <row r="39" spans="1:23" x14ac:dyDescent="0.2">
      <c r="A39">
        <f t="shared" si="6"/>
        <v>31</v>
      </c>
      <c r="B39">
        <f t="shared" si="7"/>
        <v>61</v>
      </c>
      <c r="C39" s="6"/>
      <c r="D39" s="7"/>
      <c r="E39" s="8"/>
      <c r="F39" s="8"/>
      <c r="H39">
        <f t="shared" si="2"/>
        <v>0</v>
      </c>
      <c r="I39" s="46" t="str">
        <f t="shared" si="9"/>
        <v/>
      </c>
      <c r="Q39">
        <f t="shared" si="0"/>
        <v>0</v>
      </c>
      <c r="R39">
        <f t="shared" si="3"/>
        <v>2</v>
      </c>
      <c r="S39">
        <f t="shared" si="4"/>
        <v>0</v>
      </c>
      <c r="T39">
        <f t="shared" si="5"/>
        <v>0</v>
      </c>
      <c r="U39">
        <f t="shared" si="1"/>
        <v>0</v>
      </c>
      <c r="W39">
        <f t="shared" si="8"/>
        <v>1010.0026999999993</v>
      </c>
    </row>
    <row r="40" spans="1:23" x14ac:dyDescent="0.2">
      <c r="A40">
        <f t="shared" si="6"/>
        <v>32</v>
      </c>
      <c r="B40">
        <f t="shared" si="7"/>
        <v>63</v>
      </c>
      <c r="C40" s="6"/>
      <c r="D40" s="7"/>
      <c r="E40" s="8"/>
      <c r="F40" s="8"/>
      <c r="H40">
        <f t="shared" si="2"/>
        <v>0</v>
      </c>
      <c r="I40" s="46" t="str">
        <f t="shared" si="9"/>
        <v/>
      </c>
      <c r="Q40">
        <f t="shared" si="0"/>
        <v>0</v>
      </c>
      <c r="R40">
        <f t="shared" si="3"/>
        <v>2</v>
      </c>
      <c r="S40">
        <f t="shared" si="4"/>
        <v>0</v>
      </c>
      <c r="T40">
        <f t="shared" si="5"/>
        <v>0</v>
      </c>
      <c r="U40">
        <f t="shared" si="1"/>
        <v>0</v>
      </c>
      <c r="W40">
        <f t="shared" si="8"/>
        <v>1010.0027999999993</v>
      </c>
    </row>
    <row r="41" spans="1:23" x14ac:dyDescent="0.2">
      <c r="A41">
        <f t="shared" si="6"/>
        <v>33</v>
      </c>
      <c r="B41">
        <f t="shared" si="7"/>
        <v>65</v>
      </c>
      <c r="C41" s="6"/>
      <c r="D41" s="7"/>
      <c r="E41" s="8"/>
      <c r="F41" s="8"/>
      <c r="H41">
        <f t="shared" si="2"/>
        <v>0</v>
      </c>
      <c r="I41" s="46" t="str">
        <f t="shared" si="9"/>
        <v/>
      </c>
      <c r="Q41">
        <f t="shared" si="0"/>
        <v>0</v>
      </c>
      <c r="R41">
        <f t="shared" si="3"/>
        <v>2</v>
      </c>
      <c r="S41">
        <f t="shared" si="4"/>
        <v>0</v>
      </c>
      <c r="T41">
        <f t="shared" si="5"/>
        <v>0</v>
      </c>
      <c r="U41">
        <f t="shared" si="1"/>
        <v>0</v>
      </c>
      <c r="W41">
        <f t="shared" si="8"/>
        <v>1010.0028999999993</v>
      </c>
    </row>
    <row r="42" spans="1:23" x14ac:dyDescent="0.2">
      <c r="A42">
        <f t="shared" si="6"/>
        <v>34</v>
      </c>
      <c r="B42">
        <f t="shared" si="7"/>
        <v>67</v>
      </c>
      <c r="C42" s="6"/>
      <c r="D42" s="7"/>
      <c r="E42" s="8"/>
      <c r="F42" s="8"/>
      <c r="H42">
        <f t="shared" si="2"/>
        <v>0</v>
      </c>
      <c r="I42" s="46" t="str">
        <f t="shared" si="9"/>
        <v/>
      </c>
      <c r="Q42">
        <f t="shared" si="0"/>
        <v>0</v>
      </c>
      <c r="R42">
        <f t="shared" si="3"/>
        <v>2</v>
      </c>
      <c r="S42">
        <f t="shared" si="4"/>
        <v>0</v>
      </c>
      <c r="T42">
        <f t="shared" si="5"/>
        <v>0</v>
      </c>
      <c r="U42">
        <f t="shared" si="1"/>
        <v>0</v>
      </c>
      <c r="W42">
        <f t="shared" si="8"/>
        <v>1010.0029999999992</v>
      </c>
    </row>
    <row r="43" spans="1:23" x14ac:dyDescent="0.2">
      <c r="A43">
        <f t="shared" si="6"/>
        <v>35</v>
      </c>
      <c r="B43">
        <f t="shared" si="7"/>
        <v>69</v>
      </c>
      <c r="C43" s="6"/>
      <c r="D43" s="7"/>
      <c r="E43" s="8"/>
      <c r="F43" s="8"/>
      <c r="H43">
        <f t="shared" si="2"/>
        <v>0</v>
      </c>
      <c r="I43" s="46" t="str">
        <f t="shared" si="9"/>
        <v/>
      </c>
      <c r="Q43">
        <f t="shared" si="0"/>
        <v>0</v>
      </c>
      <c r="R43">
        <f t="shared" si="3"/>
        <v>2</v>
      </c>
      <c r="S43">
        <f t="shared" si="4"/>
        <v>0</v>
      </c>
      <c r="T43">
        <f t="shared" si="5"/>
        <v>0</v>
      </c>
      <c r="U43">
        <f t="shared" si="1"/>
        <v>0</v>
      </c>
      <c r="W43">
        <f t="shared" si="8"/>
        <v>1010.0030999999992</v>
      </c>
    </row>
    <row r="44" spans="1:23" x14ac:dyDescent="0.2">
      <c r="A44">
        <f t="shared" si="6"/>
        <v>36</v>
      </c>
      <c r="B44">
        <f t="shared" si="7"/>
        <v>71</v>
      </c>
      <c r="C44" s="6"/>
      <c r="D44" s="7"/>
      <c r="E44" s="8"/>
      <c r="F44" s="8"/>
      <c r="H44">
        <f t="shared" si="2"/>
        <v>0</v>
      </c>
      <c r="I44" s="46" t="str">
        <f t="shared" si="9"/>
        <v/>
      </c>
      <c r="Q44">
        <f t="shared" si="0"/>
        <v>0</v>
      </c>
      <c r="R44">
        <f t="shared" si="3"/>
        <v>2</v>
      </c>
      <c r="S44">
        <f t="shared" si="4"/>
        <v>0</v>
      </c>
      <c r="T44">
        <f t="shared" si="5"/>
        <v>0</v>
      </c>
      <c r="U44">
        <f t="shared" si="1"/>
        <v>0</v>
      </c>
      <c r="W44">
        <f t="shared" si="8"/>
        <v>1010.0031999999992</v>
      </c>
    </row>
    <row r="45" spans="1:23" x14ac:dyDescent="0.2">
      <c r="A45">
        <f t="shared" si="6"/>
        <v>37</v>
      </c>
      <c r="B45">
        <f t="shared" si="7"/>
        <v>73</v>
      </c>
      <c r="C45" s="6"/>
      <c r="D45" s="7"/>
      <c r="E45" s="8"/>
      <c r="F45" s="8"/>
      <c r="H45">
        <f t="shared" si="2"/>
        <v>0</v>
      </c>
      <c r="I45" s="46" t="str">
        <f t="shared" si="9"/>
        <v/>
      </c>
      <c r="Q45">
        <f t="shared" si="0"/>
        <v>0</v>
      </c>
      <c r="R45">
        <f t="shared" si="3"/>
        <v>2</v>
      </c>
      <c r="S45">
        <f t="shared" si="4"/>
        <v>0</v>
      </c>
      <c r="T45">
        <f t="shared" si="5"/>
        <v>0</v>
      </c>
      <c r="U45">
        <f t="shared" si="1"/>
        <v>0</v>
      </c>
      <c r="W45">
        <f t="shared" si="8"/>
        <v>1010.0032999999992</v>
      </c>
    </row>
    <row r="46" spans="1:23" x14ac:dyDescent="0.2">
      <c r="A46">
        <f t="shared" si="6"/>
        <v>38</v>
      </c>
      <c r="B46">
        <f t="shared" si="7"/>
        <v>75</v>
      </c>
      <c r="C46" s="6"/>
      <c r="D46" s="7"/>
      <c r="E46" s="8"/>
      <c r="F46" s="8"/>
      <c r="H46">
        <f t="shared" si="2"/>
        <v>0</v>
      </c>
      <c r="I46" s="46" t="str">
        <f t="shared" si="9"/>
        <v/>
      </c>
      <c r="Q46">
        <f t="shared" si="0"/>
        <v>0</v>
      </c>
      <c r="R46">
        <f t="shared" si="3"/>
        <v>2</v>
      </c>
      <c r="S46">
        <f t="shared" si="4"/>
        <v>0</v>
      </c>
      <c r="T46">
        <f t="shared" si="5"/>
        <v>0</v>
      </c>
      <c r="U46">
        <f t="shared" si="1"/>
        <v>0</v>
      </c>
      <c r="W46">
        <f t="shared" si="8"/>
        <v>1010.0033999999991</v>
      </c>
    </row>
    <row r="47" spans="1:23" x14ac:dyDescent="0.2">
      <c r="A47">
        <f t="shared" si="6"/>
        <v>39</v>
      </c>
      <c r="B47">
        <f t="shared" si="7"/>
        <v>77</v>
      </c>
      <c r="C47" s="6"/>
      <c r="D47" s="7"/>
      <c r="E47" s="8"/>
      <c r="F47" s="8"/>
      <c r="H47">
        <f t="shared" si="2"/>
        <v>0</v>
      </c>
      <c r="I47" s="46" t="str">
        <f t="shared" si="9"/>
        <v/>
      </c>
      <c r="Q47">
        <f t="shared" si="0"/>
        <v>0</v>
      </c>
      <c r="R47">
        <f t="shared" si="3"/>
        <v>2</v>
      </c>
      <c r="S47">
        <f t="shared" si="4"/>
        <v>0</v>
      </c>
      <c r="T47">
        <f t="shared" si="5"/>
        <v>0</v>
      </c>
      <c r="U47">
        <f t="shared" si="1"/>
        <v>0</v>
      </c>
      <c r="W47">
        <f t="shared" si="8"/>
        <v>1010.0034999999991</v>
      </c>
    </row>
    <row r="48" spans="1:23" x14ac:dyDescent="0.2">
      <c r="A48">
        <f t="shared" si="6"/>
        <v>40</v>
      </c>
      <c r="B48">
        <f t="shared" si="7"/>
        <v>79</v>
      </c>
      <c r="C48" s="6"/>
      <c r="D48" s="7"/>
      <c r="E48" s="8"/>
      <c r="F48" s="8"/>
      <c r="H48">
        <f t="shared" si="2"/>
        <v>0</v>
      </c>
      <c r="I48" s="46" t="str">
        <f t="shared" si="9"/>
        <v/>
      </c>
      <c r="Q48">
        <f t="shared" si="0"/>
        <v>0</v>
      </c>
      <c r="R48">
        <f t="shared" si="3"/>
        <v>2</v>
      </c>
      <c r="S48">
        <f t="shared" si="4"/>
        <v>0</v>
      </c>
      <c r="T48">
        <f t="shared" si="5"/>
        <v>0</v>
      </c>
      <c r="U48">
        <f t="shared" si="1"/>
        <v>0</v>
      </c>
      <c r="W48">
        <f t="shared" si="8"/>
        <v>1010.0035999999991</v>
      </c>
    </row>
    <row r="49" spans="1:23" x14ac:dyDescent="0.2">
      <c r="A49">
        <f t="shared" si="6"/>
        <v>41</v>
      </c>
      <c r="B49">
        <f t="shared" si="7"/>
        <v>81</v>
      </c>
      <c r="C49" s="6"/>
      <c r="D49" s="7"/>
      <c r="E49" s="8"/>
      <c r="F49" s="8"/>
      <c r="H49">
        <f t="shared" si="2"/>
        <v>0</v>
      </c>
      <c r="I49" s="46" t="str">
        <f t="shared" si="9"/>
        <v/>
      </c>
      <c r="Q49">
        <f t="shared" si="0"/>
        <v>0</v>
      </c>
      <c r="R49">
        <f t="shared" si="3"/>
        <v>2</v>
      </c>
      <c r="S49">
        <f t="shared" si="4"/>
        <v>0</v>
      </c>
      <c r="T49">
        <f t="shared" si="5"/>
        <v>0</v>
      </c>
      <c r="U49">
        <f t="shared" si="1"/>
        <v>0</v>
      </c>
      <c r="W49">
        <f t="shared" si="8"/>
        <v>1010.0036999999991</v>
      </c>
    </row>
    <row r="50" spans="1:23" x14ac:dyDescent="0.2">
      <c r="A50">
        <f t="shared" si="6"/>
        <v>42</v>
      </c>
      <c r="B50">
        <f t="shared" si="7"/>
        <v>83</v>
      </c>
      <c r="C50" s="6"/>
      <c r="D50" s="7"/>
      <c r="E50" s="8"/>
      <c r="F50" s="8"/>
      <c r="H50">
        <f t="shared" si="2"/>
        <v>0</v>
      </c>
      <c r="I50" s="46" t="str">
        <f t="shared" si="9"/>
        <v/>
      </c>
      <c r="Q50">
        <f t="shared" si="0"/>
        <v>0</v>
      </c>
      <c r="R50">
        <f t="shared" si="3"/>
        <v>2</v>
      </c>
      <c r="S50">
        <f t="shared" si="4"/>
        <v>0</v>
      </c>
      <c r="T50">
        <f t="shared" si="5"/>
        <v>0</v>
      </c>
      <c r="U50">
        <f t="shared" si="1"/>
        <v>0</v>
      </c>
      <c r="W50">
        <f t="shared" si="8"/>
        <v>1010.003799999999</v>
      </c>
    </row>
    <row r="51" spans="1:23" x14ac:dyDescent="0.2">
      <c r="A51">
        <f t="shared" si="6"/>
        <v>43</v>
      </c>
      <c r="B51">
        <f t="shared" si="7"/>
        <v>85</v>
      </c>
      <c r="C51" s="6"/>
      <c r="D51" s="7"/>
      <c r="E51" s="8"/>
      <c r="F51" s="8"/>
      <c r="H51">
        <f t="shared" si="2"/>
        <v>0</v>
      </c>
      <c r="I51" s="46" t="str">
        <f t="shared" si="9"/>
        <v/>
      </c>
      <c r="Q51">
        <f t="shared" si="0"/>
        <v>0</v>
      </c>
      <c r="R51">
        <f t="shared" si="3"/>
        <v>2</v>
      </c>
      <c r="S51">
        <f t="shared" si="4"/>
        <v>0</v>
      </c>
      <c r="T51">
        <f t="shared" si="5"/>
        <v>0</v>
      </c>
      <c r="U51">
        <f t="shared" si="1"/>
        <v>0</v>
      </c>
      <c r="W51">
        <f t="shared" si="8"/>
        <v>1010.003899999999</v>
      </c>
    </row>
    <row r="52" spans="1:23" x14ac:dyDescent="0.2">
      <c r="A52">
        <f t="shared" si="6"/>
        <v>44</v>
      </c>
      <c r="B52">
        <f t="shared" si="7"/>
        <v>87</v>
      </c>
      <c r="C52" s="6"/>
      <c r="D52" s="7"/>
      <c r="E52" s="8"/>
      <c r="F52" s="8"/>
      <c r="H52">
        <f t="shared" si="2"/>
        <v>0</v>
      </c>
      <c r="I52" s="46" t="str">
        <f t="shared" si="9"/>
        <v/>
      </c>
      <c r="Q52">
        <f t="shared" si="0"/>
        <v>0</v>
      </c>
      <c r="R52">
        <f t="shared" si="3"/>
        <v>2</v>
      </c>
      <c r="S52">
        <f t="shared" si="4"/>
        <v>0</v>
      </c>
      <c r="T52">
        <f t="shared" si="5"/>
        <v>0</v>
      </c>
      <c r="U52">
        <f t="shared" si="1"/>
        <v>0</v>
      </c>
      <c r="W52">
        <f t="shared" si="8"/>
        <v>1010.003999999999</v>
      </c>
    </row>
    <row r="53" spans="1:23" x14ac:dyDescent="0.2">
      <c r="A53">
        <f t="shared" si="6"/>
        <v>45</v>
      </c>
      <c r="B53">
        <f t="shared" si="7"/>
        <v>89</v>
      </c>
      <c r="C53" s="59"/>
      <c r="D53" s="7"/>
      <c r="E53" s="8"/>
      <c r="F53" s="8"/>
      <c r="H53">
        <f t="shared" si="2"/>
        <v>0</v>
      </c>
      <c r="I53" s="46" t="str">
        <f t="shared" si="9"/>
        <v/>
      </c>
      <c r="Q53">
        <f t="shared" si="0"/>
        <v>0</v>
      </c>
      <c r="R53">
        <f t="shared" si="3"/>
        <v>2</v>
      </c>
      <c r="S53">
        <f t="shared" si="4"/>
        <v>0</v>
      </c>
      <c r="T53">
        <f t="shared" si="5"/>
        <v>0</v>
      </c>
      <c r="U53">
        <f t="shared" si="1"/>
        <v>0</v>
      </c>
      <c r="W53">
        <f t="shared" si="8"/>
        <v>1010.004099999999</v>
      </c>
    </row>
    <row r="54" spans="1:23" x14ac:dyDescent="0.2">
      <c r="A54">
        <f t="shared" si="6"/>
        <v>46</v>
      </c>
      <c r="B54">
        <f t="shared" si="7"/>
        <v>91</v>
      </c>
      <c r="C54" s="6"/>
      <c r="D54" s="7"/>
      <c r="E54" s="8"/>
      <c r="F54" s="8"/>
      <c r="H54">
        <f t="shared" si="2"/>
        <v>0</v>
      </c>
      <c r="I54" s="46" t="str">
        <f t="shared" si="9"/>
        <v/>
      </c>
      <c r="Q54">
        <f t="shared" si="0"/>
        <v>0</v>
      </c>
      <c r="R54">
        <f t="shared" si="3"/>
        <v>2</v>
      </c>
      <c r="S54">
        <f t="shared" si="4"/>
        <v>0</v>
      </c>
      <c r="T54">
        <f t="shared" si="5"/>
        <v>0</v>
      </c>
      <c r="U54">
        <f t="shared" si="1"/>
        <v>0</v>
      </c>
      <c r="W54">
        <f t="shared" si="8"/>
        <v>1010.0041999999989</v>
      </c>
    </row>
    <row r="55" spans="1:23" x14ac:dyDescent="0.2">
      <c r="A55">
        <f t="shared" si="6"/>
        <v>47</v>
      </c>
      <c r="B55">
        <f t="shared" si="7"/>
        <v>93</v>
      </c>
      <c r="C55" s="59"/>
      <c r="D55" s="7"/>
      <c r="E55" s="8"/>
      <c r="F55" s="8"/>
      <c r="H55">
        <f t="shared" si="2"/>
        <v>0</v>
      </c>
      <c r="I55" s="46" t="str">
        <f t="shared" si="9"/>
        <v/>
      </c>
      <c r="Q55">
        <f t="shared" si="0"/>
        <v>0</v>
      </c>
      <c r="R55">
        <f t="shared" si="3"/>
        <v>2</v>
      </c>
      <c r="S55">
        <f t="shared" si="4"/>
        <v>0</v>
      </c>
      <c r="T55">
        <f t="shared" si="5"/>
        <v>0</v>
      </c>
      <c r="U55">
        <f t="shared" si="1"/>
        <v>0</v>
      </c>
      <c r="W55">
        <f t="shared" si="8"/>
        <v>1010.0042999999989</v>
      </c>
    </row>
    <row r="56" spans="1:23" x14ac:dyDescent="0.2">
      <c r="A56">
        <f t="shared" si="6"/>
        <v>48</v>
      </c>
      <c r="B56">
        <f t="shared" si="7"/>
        <v>95</v>
      </c>
      <c r="C56" s="59"/>
      <c r="D56" s="7"/>
      <c r="E56" s="8"/>
      <c r="F56" s="8"/>
      <c r="H56">
        <f t="shared" si="2"/>
        <v>0</v>
      </c>
      <c r="I56" s="46" t="str">
        <f t="shared" si="9"/>
        <v/>
      </c>
      <c r="Q56">
        <f t="shared" si="0"/>
        <v>0</v>
      </c>
      <c r="R56">
        <f t="shared" si="3"/>
        <v>2</v>
      </c>
      <c r="S56">
        <f t="shared" si="4"/>
        <v>0</v>
      </c>
      <c r="T56">
        <f t="shared" si="5"/>
        <v>0</v>
      </c>
      <c r="U56">
        <f t="shared" si="1"/>
        <v>0</v>
      </c>
      <c r="W56">
        <f t="shared" si="8"/>
        <v>1010.0043999999989</v>
      </c>
    </row>
    <row r="57" spans="1:23" x14ac:dyDescent="0.2">
      <c r="A57">
        <f t="shared" si="6"/>
        <v>49</v>
      </c>
      <c r="B57">
        <f t="shared" si="7"/>
        <v>97</v>
      </c>
      <c r="C57" s="6"/>
      <c r="D57" s="7"/>
      <c r="E57" s="8"/>
      <c r="F57" s="8"/>
      <c r="H57">
        <f t="shared" si="2"/>
        <v>0</v>
      </c>
      <c r="I57" s="46" t="str">
        <f t="shared" si="9"/>
        <v/>
      </c>
      <c r="Q57">
        <f t="shared" si="0"/>
        <v>0</v>
      </c>
      <c r="R57">
        <f t="shared" si="3"/>
        <v>2</v>
      </c>
      <c r="S57">
        <f t="shared" si="4"/>
        <v>0</v>
      </c>
      <c r="T57">
        <f t="shared" si="5"/>
        <v>0</v>
      </c>
      <c r="U57">
        <f t="shared" si="1"/>
        <v>0</v>
      </c>
      <c r="W57">
        <f t="shared" si="8"/>
        <v>1010.0044999999989</v>
      </c>
    </row>
    <row r="58" spans="1:23" x14ac:dyDescent="0.2">
      <c r="A58">
        <f t="shared" si="6"/>
        <v>50</v>
      </c>
      <c r="B58">
        <f t="shared" si="7"/>
        <v>99</v>
      </c>
      <c r="C58" s="6"/>
      <c r="D58" s="7"/>
      <c r="E58" s="8"/>
      <c r="F58" s="8"/>
      <c r="H58">
        <f t="shared" si="2"/>
        <v>0</v>
      </c>
      <c r="I58" s="46" t="str">
        <f t="shared" si="9"/>
        <v/>
      </c>
      <c r="Q58">
        <f t="shared" si="0"/>
        <v>0</v>
      </c>
      <c r="R58">
        <f t="shared" si="3"/>
        <v>2</v>
      </c>
      <c r="S58">
        <f t="shared" si="4"/>
        <v>0</v>
      </c>
      <c r="T58">
        <f t="shared" si="5"/>
        <v>0</v>
      </c>
      <c r="U58">
        <f t="shared" si="1"/>
        <v>0</v>
      </c>
      <c r="W58">
        <f t="shared" si="8"/>
        <v>1010.0045999999988</v>
      </c>
    </row>
    <row r="59" spans="1:23" x14ac:dyDescent="0.2">
      <c r="A59">
        <f t="shared" si="6"/>
        <v>51</v>
      </c>
      <c r="B59">
        <f t="shared" si="7"/>
        <v>101</v>
      </c>
      <c r="C59" s="6"/>
      <c r="D59" s="7"/>
      <c r="E59" s="8"/>
      <c r="F59" s="8"/>
      <c r="H59">
        <f t="shared" si="2"/>
        <v>0</v>
      </c>
      <c r="I59" s="46" t="str">
        <f t="shared" si="9"/>
        <v/>
      </c>
      <c r="Q59">
        <f t="shared" si="0"/>
        <v>0</v>
      </c>
      <c r="R59">
        <f t="shared" si="3"/>
        <v>2</v>
      </c>
      <c r="S59">
        <f t="shared" si="4"/>
        <v>0</v>
      </c>
      <c r="T59">
        <f t="shared" si="5"/>
        <v>0</v>
      </c>
      <c r="U59">
        <f t="shared" si="1"/>
        <v>0</v>
      </c>
      <c r="W59">
        <f t="shared" si="8"/>
        <v>1010.0046999999988</v>
      </c>
    </row>
    <row r="60" spans="1:23" x14ac:dyDescent="0.2">
      <c r="A60">
        <f t="shared" si="6"/>
        <v>52</v>
      </c>
      <c r="B60">
        <f t="shared" si="7"/>
        <v>103</v>
      </c>
      <c r="C60" s="6"/>
      <c r="D60" s="7"/>
      <c r="E60" s="8"/>
      <c r="F60" s="8"/>
      <c r="H60">
        <f t="shared" si="2"/>
        <v>0</v>
      </c>
      <c r="I60" s="46" t="str">
        <f t="shared" si="9"/>
        <v/>
      </c>
      <c r="Q60">
        <f t="shared" si="0"/>
        <v>0</v>
      </c>
      <c r="R60">
        <f t="shared" si="3"/>
        <v>2</v>
      </c>
      <c r="S60">
        <f t="shared" si="4"/>
        <v>0</v>
      </c>
      <c r="T60">
        <f t="shared" si="5"/>
        <v>0</v>
      </c>
      <c r="U60">
        <f t="shared" si="1"/>
        <v>0</v>
      </c>
      <c r="W60">
        <f t="shared" si="8"/>
        <v>1010.0047999999988</v>
      </c>
    </row>
    <row r="61" spans="1:23" x14ac:dyDescent="0.2">
      <c r="A61">
        <f t="shared" si="6"/>
        <v>53</v>
      </c>
      <c r="B61">
        <f t="shared" si="7"/>
        <v>105</v>
      </c>
      <c r="C61" s="6"/>
      <c r="D61" s="7"/>
      <c r="E61" s="8"/>
      <c r="F61" s="8"/>
      <c r="H61">
        <f t="shared" si="2"/>
        <v>0</v>
      </c>
      <c r="I61" s="46" t="str">
        <f t="shared" si="9"/>
        <v/>
      </c>
      <c r="Q61">
        <f t="shared" si="0"/>
        <v>0</v>
      </c>
      <c r="R61">
        <f t="shared" si="3"/>
        <v>2</v>
      </c>
      <c r="S61">
        <f t="shared" si="4"/>
        <v>0</v>
      </c>
      <c r="T61">
        <f t="shared" si="5"/>
        <v>0</v>
      </c>
      <c r="U61">
        <f t="shared" si="1"/>
        <v>0</v>
      </c>
      <c r="W61">
        <f t="shared" si="8"/>
        <v>1010.0048999999988</v>
      </c>
    </row>
    <row r="62" spans="1:23" x14ac:dyDescent="0.2">
      <c r="A62">
        <f t="shared" si="6"/>
        <v>54</v>
      </c>
      <c r="B62">
        <f t="shared" si="7"/>
        <v>107</v>
      </c>
      <c r="C62" s="6"/>
      <c r="D62" s="7"/>
      <c r="E62" s="8"/>
      <c r="F62" s="8"/>
      <c r="H62">
        <f t="shared" si="2"/>
        <v>0</v>
      </c>
      <c r="I62" s="46" t="str">
        <f t="shared" si="9"/>
        <v/>
      </c>
      <c r="Q62">
        <f t="shared" si="0"/>
        <v>0</v>
      </c>
      <c r="R62">
        <f t="shared" si="3"/>
        <v>2</v>
      </c>
      <c r="S62">
        <f t="shared" si="4"/>
        <v>0</v>
      </c>
      <c r="T62">
        <f t="shared" si="5"/>
        <v>0</v>
      </c>
      <c r="U62">
        <f t="shared" si="1"/>
        <v>0</v>
      </c>
      <c r="W62">
        <f t="shared" si="8"/>
        <v>1010.0049999999987</v>
      </c>
    </row>
    <row r="63" spans="1:23" x14ac:dyDescent="0.2">
      <c r="A63">
        <f t="shared" si="6"/>
        <v>55</v>
      </c>
      <c r="B63">
        <f t="shared" si="7"/>
        <v>109</v>
      </c>
      <c r="C63" s="6"/>
      <c r="D63" s="7"/>
      <c r="E63" s="8"/>
      <c r="F63" s="8"/>
      <c r="H63">
        <f t="shared" si="2"/>
        <v>0</v>
      </c>
      <c r="I63" s="46" t="str">
        <f t="shared" si="9"/>
        <v/>
      </c>
      <c r="Q63">
        <f t="shared" si="0"/>
        <v>0</v>
      </c>
      <c r="R63">
        <f t="shared" si="3"/>
        <v>2</v>
      </c>
      <c r="S63">
        <f t="shared" si="4"/>
        <v>0</v>
      </c>
      <c r="T63">
        <f t="shared" si="5"/>
        <v>0</v>
      </c>
      <c r="U63">
        <f t="shared" si="1"/>
        <v>0</v>
      </c>
      <c r="W63">
        <f t="shared" si="8"/>
        <v>1010.0050999999987</v>
      </c>
    </row>
    <row r="64" spans="1:23" x14ac:dyDescent="0.2">
      <c r="A64">
        <f t="shared" si="6"/>
        <v>56</v>
      </c>
      <c r="B64">
        <f t="shared" si="7"/>
        <v>111</v>
      </c>
      <c r="C64" s="6"/>
      <c r="D64" s="7"/>
      <c r="E64" s="8"/>
      <c r="F64" s="8"/>
      <c r="H64">
        <f t="shared" si="2"/>
        <v>0</v>
      </c>
      <c r="I64" s="46" t="str">
        <f t="shared" si="9"/>
        <v/>
      </c>
      <c r="Q64">
        <f t="shared" si="0"/>
        <v>0</v>
      </c>
      <c r="R64">
        <f t="shared" si="3"/>
        <v>2</v>
      </c>
      <c r="S64">
        <f t="shared" si="4"/>
        <v>0</v>
      </c>
      <c r="T64">
        <f t="shared" si="5"/>
        <v>0</v>
      </c>
      <c r="U64">
        <f t="shared" si="1"/>
        <v>0</v>
      </c>
      <c r="W64">
        <f t="shared" si="8"/>
        <v>1010.0051999999987</v>
      </c>
    </row>
    <row r="65" spans="1:23" x14ac:dyDescent="0.2">
      <c r="A65">
        <f t="shared" si="6"/>
        <v>57</v>
      </c>
      <c r="B65">
        <f t="shared" si="7"/>
        <v>113</v>
      </c>
      <c r="C65" s="6"/>
      <c r="D65" s="7"/>
      <c r="E65" s="8"/>
      <c r="F65" s="8"/>
      <c r="H65">
        <f t="shared" si="2"/>
        <v>0</v>
      </c>
      <c r="I65" s="46" t="str">
        <f t="shared" si="9"/>
        <v/>
      </c>
      <c r="Q65">
        <f t="shared" si="0"/>
        <v>0</v>
      </c>
      <c r="R65">
        <f t="shared" si="3"/>
        <v>2</v>
      </c>
      <c r="S65">
        <f t="shared" si="4"/>
        <v>0</v>
      </c>
      <c r="T65">
        <f t="shared" si="5"/>
        <v>0</v>
      </c>
      <c r="U65">
        <f t="shared" si="1"/>
        <v>0</v>
      </c>
      <c r="W65">
        <f t="shared" si="8"/>
        <v>1010.0052999999987</v>
      </c>
    </row>
    <row r="66" spans="1:23" x14ac:dyDescent="0.2">
      <c r="A66">
        <f t="shared" si="6"/>
        <v>58</v>
      </c>
      <c r="B66">
        <f t="shared" si="7"/>
        <v>115</v>
      </c>
      <c r="C66" s="6"/>
      <c r="D66" s="7"/>
      <c r="E66" s="8"/>
      <c r="F66" s="8"/>
      <c r="H66">
        <f t="shared" si="2"/>
        <v>0</v>
      </c>
      <c r="I66" s="46" t="str">
        <f t="shared" si="9"/>
        <v/>
      </c>
      <c r="Q66">
        <f t="shared" si="0"/>
        <v>0</v>
      </c>
      <c r="R66">
        <f t="shared" si="3"/>
        <v>2</v>
      </c>
      <c r="S66">
        <f t="shared" si="4"/>
        <v>0</v>
      </c>
      <c r="T66">
        <f t="shared" si="5"/>
        <v>0</v>
      </c>
      <c r="U66">
        <f t="shared" si="1"/>
        <v>0</v>
      </c>
      <c r="W66">
        <f t="shared" si="8"/>
        <v>1010.0053999999986</v>
      </c>
    </row>
    <row r="67" spans="1:23" x14ac:dyDescent="0.2">
      <c r="A67">
        <f t="shared" si="6"/>
        <v>59</v>
      </c>
      <c r="B67">
        <f t="shared" si="7"/>
        <v>117</v>
      </c>
      <c r="C67" s="6"/>
      <c r="D67" s="7"/>
      <c r="E67" s="8"/>
      <c r="F67" s="8"/>
      <c r="H67">
        <f t="shared" si="2"/>
        <v>0</v>
      </c>
      <c r="I67" s="46" t="str">
        <f t="shared" si="9"/>
        <v/>
      </c>
      <c r="Q67">
        <f t="shared" si="0"/>
        <v>0</v>
      </c>
      <c r="R67">
        <f t="shared" si="3"/>
        <v>2</v>
      </c>
      <c r="S67">
        <f t="shared" si="4"/>
        <v>0</v>
      </c>
      <c r="T67">
        <f t="shared" si="5"/>
        <v>0</v>
      </c>
      <c r="U67">
        <f t="shared" si="1"/>
        <v>0</v>
      </c>
      <c r="W67">
        <f t="shared" si="8"/>
        <v>1010.0054999999986</v>
      </c>
    </row>
    <row r="68" spans="1:23" x14ac:dyDescent="0.2">
      <c r="A68">
        <f t="shared" si="6"/>
        <v>60</v>
      </c>
      <c r="B68">
        <f t="shared" si="7"/>
        <v>119</v>
      </c>
      <c r="C68" s="6"/>
      <c r="D68" s="7"/>
      <c r="E68" s="8"/>
      <c r="F68" s="8"/>
      <c r="H68">
        <f t="shared" si="2"/>
        <v>0</v>
      </c>
      <c r="I68" s="46" t="str">
        <f t="shared" si="9"/>
        <v/>
      </c>
      <c r="Q68">
        <f t="shared" ref="Q68:Q131" si="10">E68</f>
        <v>0</v>
      </c>
      <c r="R68">
        <f t="shared" ref="R68:R131" si="11">IF(OR(AND(D68&lt;&gt;"",C69="",C70=$C$3),AND(D68&lt;&gt;"",C69=$C$3)),R67+1,R67)</f>
        <v>2</v>
      </c>
      <c r="S68">
        <f t="shared" ref="S68:S131" si="12">IF(OR(AND(D68&lt;&gt;"",C69="",C70=$C$4),AND(D68&lt;&gt;"",C69=$C$4)),S67+1,S67)</f>
        <v>0</v>
      </c>
      <c r="T68">
        <f t="shared" ref="T68:T131" si="13">IF(OR(AND(D68&lt;&gt;"",C69="",C70=$C$5),AND(D68&lt;&gt;"",C69=$C$5)),T67+1,T67)</f>
        <v>0</v>
      </c>
      <c r="U68">
        <f t="shared" ref="U68:U131" si="14">IF(OR(AND(D68&lt;&gt;"",C69="",C70=$C$6),AND(D68&lt;&gt;"",C69=$C$6)),U67+1,U67)</f>
        <v>0</v>
      </c>
      <c r="W68">
        <f t="shared" ref="W68:W131" si="15">IF(E68="",W67+0.0001,E68)</f>
        <v>1010.0055999999986</v>
      </c>
    </row>
    <row r="69" spans="1:23" x14ac:dyDescent="0.2">
      <c r="A69">
        <f t="shared" si="6"/>
        <v>61</v>
      </c>
      <c r="B69">
        <f t="shared" si="7"/>
        <v>121</v>
      </c>
      <c r="C69" s="6"/>
      <c r="D69" s="7"/>
      <c r="E69" s="8"/>
      <c r="F69" s="8"/>
      <c r="H69">
        <f t="shared" si="2"/>
        <v>0</v>
      </c>
      <c r="I69" s="46" t="str">
        <f t="shared" si="9"/>
        <v/>
      </c>
      <c r="Q69">
        <f t="shared" si="10"/>
        <v>0</v>
      </c>
      <c r="R69">
        <f t="shared" si="11"/>
        <v>2</v>
      </c>
      <c r="S69">
        <f t="shared" si="12"/>
        <v>0</v>
      </c>
      <c r="T69">
        <f t="shared" si="13"/>
        <v>0</v>
      </c>
      <c r="U69">
        <f t="shared" si="14"/>
        <v>0</v>
      </c>
      <c r="W69">
        <f t="shared" si="15"/>
        <v>1010.0056999999986</v>
      </c>
    </row>
    <row r="70" spans="1:23" x14ac:dyDescent="0.2">
      <c r="A70">
        <f t="shared" si="6"/>
        <v>62</v>
      </c>
      <c r="B70">
        <f t="shared" si="7"/>
        <v>123</v>
      </c>
      <c r="C70" s="6"/>
      <c r="D70" s="7"/>
      <c r="E70" s="8"/>
      <c r="F70" s="8"/>
      <c r="H70">
        <f t="shared" si="2"/>
        <v>0</v>
      </c>
      <c r="I70" s="46" t="str">
        <f t="shared" si="9"/>
        <v/>
      </c>
      <c r="Q70">
        <f t="shared" si="10"/>
        <v>0</v>
      </c>
      <c r="R70">
        <f t="shared" si="11"/>
        <v>2</v>
      </c>
      <c r="S70">
        <f t="shared" si="12"/>
        <v>0</v>
      </c>
      <c r="T70">
        <f t="shared" si="13"/>
        <v>0</v>
      </c>
      <c r="U70">
        <f t="shared" si="14"/>
        <v>0</v>
      </c>
      <c r="W70">
        <f t="shared" si="15"/>
        <v>1010.0057999999985</v>
      </c>
    </row>
    <row r="71" spans="1:23" x14ac:dyDescent="0.2">
      <c r="A71">
        <f t="shared" si="6"/>
        <v>63</v>
      </c>
      <c r="B71">
        <f t="shared" si="7"/>
        <v>125</v>
      </c>
      <c r="C71" s="6"/>
      <c r="D71" s="7"/>
      <c r="E71" s="8"/>
      <c r="F71" s="8"/>
      <c r="H71">
        <f t="shared" si="2"/>
        <v>0</v>
      </c>
      <c r="I71" s="46" t="str">
        <f t="shared" si="9"/>
        <v/>
      </c>
      <c r="Q71">
        <f t="shared" si="10"/>
        <v>0</v>
      </c>
      <c r="R71">
        <f t="shared" si="11"/>
        <v>2</v>
      </c>
      <c r="S71">
        <f t="shared" si="12"/>
        <v>0</v>
      </c>
      <c r="T71">
        <f t="shared" si="13"/>
        <v>0</v>
      </c>
      <c r="U71">
        <f t="shared" si="14"/>
        <v>0</v>
      </c>
      <c r="W71">
        <f t="shared" si="15"/>
        <v>1010.0058999999985</v>
      </c>
    </row>
    <row r="72" spans="1:23" x14ac:dyDescent="0.2">
      <c r="A72">
        <f t="shared" si="6"/>
        <v>64</v>
      </c>
      <c r="B72">
        <f t="shared" si="7"/>
        <v>127</v>
      </c>
      <c r="C72" s="6"/>
      <c r="D72" s="7"/>
      <c r="E72" s="8"/>
      <c r="F72" s="8"/>
      <c r="H72">
        <f t="shared" si="2"/>
        <v>0</v>
      </c>
      <c r="I72" s="46" t="str">
        <f t="shared" si="9"/>
        <v/>
      </c>
      <c r="Q72">
        <f t="shared" si="10"/>
        <v>0</v>
      </c>
      <c r="R72">
        <f t="shared" si="11"/>
        <v>2</v>
      </c>
      <c r="S72">
        <f t="shared" si="12"/>
        <v>0</v>
      </c>
      <c r="T72">
        <f t="shared" si="13"/>
        <v>0</v>
      </c>
      <c r="U72">
        <f t="shared" si="14"/>
        <v>0</v>
      </c>
      <c r="W72">
        <f t="shared" si="15"/>
        <v>1010.0059999999985</v>
      </c>
    </row>
    <row r="73" spans="1:23" x14ac:dyDescent="0.2">
      <c r="A73">
        <f t="shared" si="6"/>
        <v>65</v>
      </c>
      <c r="B73">
        <f t="shared" si="7"/>
        <v>129</v>
      </c>
      <c r="C73" s="6"/>
      <c r="D73" s="7"/>
      <c r="E73" s="8"/>
      <c r="F73" s="8"/>
      <c r="H73">
        <f t="shared" si="2"/>
        <v>0</v>
      </c>
      <c r="I73" s="46" t="str">
        <f t="shared" si="9"/>
        <v/>
      </c>
      <c r="Q73">
        <f t="shared" si="10"/>
        <v>0</v>
      </c>
      <c r="R73">
        <f t="shared" si="11"/>
        <v>2</v>
      </c>
      <c r="S73">
        <f t="shared" si="12"/>
        <v>0</v>
      </c>
      <c r="T73">
        <f t="shared" si="13"/>
        <v>0</v>
      </c>
      <c r="U73">
        <f t="shared" si="14"/>
        <v>0</v>
      </c>
      <c r="W73">
        <f t="shared" si="15"/>
        <v>1010.0060999999985</v>
      </c>
    </row>
    <row r="74" spans="1:23" x14ac:dyDescent="0.2">
      <c r="A74">
        <f t="shared" si="6"/>
        <v>66</v>
      </c>
      <c r="B74">
        <f t="shared" si="7"/>
        <v>131</v>
      </c>
      <c r="C74" s="6"/>
      <c r="D74" s="7"/>
      <c r="E74" s="8"/>
      <c r="F74" s="8"/>
      <c r="H74">
        <f t="shared" ref="H74:H87" si="16">C74</f>
        <v>0</v>
      </c>
      <c r="I74" s="46" t="str">
        <f t="shared" si="9"/>
        <v/>
      </c>
      <c r="Q74">
        <f t="shared" si="10"/>
        <v>0</v>
      </c>
      <c r="R74">
        <f t="shared" si="11"/>
        <v>2</v>
      </c>
      <c r="S74">
        <f t="shared" si="12"/>
        <v>0</v>
      </c>
      <c r="T74">
        <f t="shared" si="13"/>
        <v>0</v>
      </c>
      <c r="U74">
        <f t="shared" si="14"/>
        <v>0</v>
      </c>
      <c r="W74">
        <f t="shared" si="15"/>
        <v>1010.0061999999984</v>
      </c>
    </row>
    <row r="75" spans="1:23" x14ac:dyDescent="0.2">
      <c r="A75">
        <f t="shared" ref="A75:A138" si="17">A74+1</f>
        <v>67</v>
      </c>
      <c r="B75">
        <f t="shared" ref="B75:B278" si="18">B74+2</f>
        <v>133</v>
      </c>
      <c r="C75" s="6"/>
      <c r="D75" s="7"/>
      <c r="E75" s="8"/>
      <c r="F75" s="8"/>
      <c r="H75">
        <f t="shared" si="16"/>
        <v>0</v>
      </c>
      <c r="I75" s="46" t="str">
        <f t="shared" si="9"/>
        <v/>
      </c>
      <c r="Q75">
        <f t="shared" si="10"/>
        <v>0</v>
      </c>
      <c r="R75">
        <f t="shared" si="11"/>
        <v>2</v>
      </c>
      <c r="S75">
        <f t="shared" si="12"/>
        <v>0</v>
      </c>
      <c r="T75">
        <f t="shared" si="13"/>
        <v>0</v>
      </c>
      <c r="U75">
        <f t="shared" si="14"/>
        <v>0</v>
      </c>
      <c r="W75">
        <f t="shared" si="15"/>
        <v>1010.0062999999984</v>
      </c>
    </row>
    <row r="76" spans="1:23" x14ac:dyDescent="0.2">
      <c r="A76">
        <f t="shared" si="17"/>
        <v>68</v>
      </c>
      <c r="B76">
        <f t="shared" si="18"/>
        <v>135</v>
      </c>
      <c r="C76" s="6"/>
      <c r="D76" s="7"/>
      <c r="E76" s="8"/>
      <c r="F76" s="8"/>
      <c r="H76">
        <f t="shared" si="16"/>
        <v>0</v>
      </c>
      <c r="I76" s="46" t="str">
        <f t="shared" si="9"/>
        <v/>
      </c>
      <c r="Q76">
        <f t="shared" si="10"/>
        <v>0</v>
      </c>
      <c r="R76">
        <f t="shared" si="11"/>
        <v>2</v>
      </c>
      <c r="S76">
        <f t="shared" si="12"/>
        <v>0</v>
      </c>
      <c r="T76">
        <f t="shared" si="13"/>
        <v>0</v>
      </c>
      <c r="U76">
        <f t="shared" si="14"/>
        <v>0</v>
      </c>
      <c r="W76">
        <f t="shared" si="15"/>
        <v>1010.0063999999984</v>
      </c>
    </row>
    <row r="77" spans="1:23" x14ac:dyDescent="0.2">
      <c r="A77">
        <f t="shared" si="17"/>
        <v>69</v>
      </c>
      <c r="B77">
        <f t="shared" si="18"/>
        <v>137</v>
      </c>
      <c r="C77" s="6"/>
      <c r="D77" s="7"/>
      <c r="E77" s="8"/>
      <c r="F77" s="8"/>
      <c r="H77">
        <f t="shared" si="16"/>
        <v>0</v>
      </c>
      <c r="I77" s="46" t="str">
        <f t="shared" si="9"/>
        <v/>
      </c>
      <c r="Q77">
        <f t="shared" si="10"/>
        <v>0</v>
      </c>
      <c r="R77">
        <f t="shared" si="11"/>
        <v>2</v>
      </c>
      <c r="S77">
        <f t="shared" si="12"/>
        <v>0</v>
      </c>
      <c r="T77">
        <f t="shared" si="13"/>
        <v>0</v>
      </c>
      <c r="U77">
        <f t="shared" si="14"/>
        <v>0</v>
      </c>
      <c r="W77">
        <f t="shared" si="15"/>
        <v>1010.0064999999984</v>
      </c>
    </row>
    <row r="78" spans="1:23" x14ac:dyDescent="0.2">
      <c r="A78">
        <f t="shared" si="17"/>
        <v>70</v>
      </c>
      <c r="B78">
        <f t="shared" si="18"/>
        <v>139</v>
      </c>
      <c r="C78" s="6"/>
      <c r="D78" s="7"/>
      <c r="E78" s="8"/>
      <c r="F78" s="8"/>
      <c r="H78">
        <f t="shared" si="16"/>
        <v>0</v>
      </c>
      <c r="I78" s="46" t="str">
        <f t="shared" si="9"/>
        <v/>
      </c>
      <c r="Q78">
        <f t="shared" si="10"/>
        <v>0</v>
      </c>
      <c r="R78">
        <f t="shared" si="11"/>
        <v>2</v>
      </c>
      <c r="S78">
        <f t="shared" si="12"/>
        <v>0</v>
      </c>
      <c r="T78">
        <f t="shared" si="13"/>
        <v>0</v>
      </c>
      <c r="U78">
        <f t="shared" si="14"/>
        <v>0</v>
      </c>
      <c r="W78">
        <f t="shared" si="15"/>
        <v>1010.0065999999983</v>
      </c>
    </row>
    <row r="79" spans="1:23" x14ac:dyDescent="0.2">
      <c r="A79">
        <f t="shared" si="17"/>
        <v>71</v>
      </c>
      <c r="B79">
        <f t="shared" si="18"/>
        <v>141</v>
      </c>
      <c r="C79" s="6"/>
      <c r="D79" s="7"/>
      <c r="E79" s="8"/>
      <c r="F79" s="8"/>
      <c r="H79">
        <f t="shared" si="16"/>
        <v>0</v>
      </c>
      <c r="I79" s="46" t="str">
        <f t="shared" si="9"/>
        <v/>
      </c>
      <c r="Q79">
        <f t="shared" si="10"/>
        <v>0</v>
      </c>
      <c r="R79">
        <f t="shared" si="11"/>
        <v>2</v>
      </c>
      <c r="S79">
        <f t="shared" si="12"/>
        <v>0</v>
      </c>
      <c r="T79">
        <f t="shared" si="13"/>
        <v>0</v>
      </c>
      <c r="U79">
        <f t="shared" si="14"/>
        <v>0</v>
      </c>
      <c r="W79">
        <f t="shared" si="15"/>
        <v>1010.0066999999983</v>
      </c>
    </row>
    <row r="80" spans="1:23" x14ac:dyDescent="0.2">
      <c r="A80">
        <f t="shared" si="17"/>
        <v>72</v>
      </c>
      <c r="B80">
        <f t="shared" si="18"/>
        <v>143</v>
      </c>
      <c r="C80" s="6"/>
      <c r="D80" s="7"/>
      <c r="E80" s="8"/>
      <c r="F80" s="8"/>
      <c r="H80">
        <f t="shared" si="16"/>
        <v>0</v>
      </c>
      <c r="I80" s="46" t="str">
        <f t="shared" ref="I80:I143" si="19">IF(AND(AND(C80="",D80="",E80="",F80=""),OR(C81&lt;&gt;"",D81&lt;&gt;"")),"Bitte diese Zeile nicht leer lassen",IF(AND(D80&lt;&gt;"",OR(C80&lt;&gt;"",E80&lt;&gt;"",F80&lt;&gt;"")),"Bitte Zeile nur als Titelzeile (Spalte D) oder als Kontozeile (andere Spalten) verwenden",IF(E80="","",IF(AND(E80&lt;&gt;"",F80&lt;&gt;"",C80=""),"Bitte gültige Kontokategorie (s. oben) zuweisen",IF(OR(E80&lt;=E79,E80&lt;=E78),"Kontonummern müssen aufsteigend eingegeben werden.",IF(OR(E80&lt;1000,E80&gt;9999),CONCATENATE(E80," auf Spalte F ist keine vierstellige Kontonummer"),IF(OR(C80=C$3,C80=C$4,C80=C$5,C80=C$6),"","Bitte gültige Kontokategorie eingeben")))))))</f>
        <v/>
      </c>
      <c r="Q80">
        <f t="shared" si="10"/>
        <v>0</v>
      </c>
      <c r="R80">
        <f t="shared" si="11"/>
        <v>2</v>
      </c>
      <c r="S80">
        <f t="shared" si="12"/>
        <v>0</v>
      </c>
      <c r="T80">
        <f t="shared" si="13"/>
        <v>0</v>
      </c>
      <c r="U80">
        <f t="shared" si="14"/>
        <v>0</v>
      </c>
      <c r="W80">
        <f t="shared" si="15"/>
        <v>1010.0067999999983</v>
      </c>
    </row>
    <row r="81" spans="1:23" x14ac:dyDescent="0.2">
      <c r="A81">
        <f t="shared" si="17"/>
        <v>73</v>
      </c>
      <c r="B81">
        <f t="shared" si="18"/>
        <v>145</v>
      </c>
      <c r="C81" s="6"/>
      <c r="D81" s="7"/>
      <c r="E81" s="8"/>
      <c r="F81" s="8"/>
      <c r="H81">
        <f t="shared" si="16"/>
        <v>0</v>
      </c>
      <c r="I81" s="46" t="str">
        <f t="shared" si="19"/>
        <v/>
      </c>
      <c r="Q81">
        <f t="shared" si="10"/>
        <v>0</v>
      </c>
      <c r="R81">
        <f t="shared" si="11"/>
        <v>2</v>
      </c>
      <c r="S81">
        <f t="shared" si="12"/>
        <v>0</v>
      </c>
      <c r="T81">
        <f t="shared" si="13"/>
        <v>0</v>
      </c>
      <c r="U81">
        <f t="shared" si="14"/>
        <v>0</v>
      </c>
      <c r="W81">
        <f t="shared" si="15"/>
        <v>1010.0068999999983</v>
      </c>
    </row>
    <row r="82" spans="1:23" x14ac:dyDescent="0.2">
      <c r="A82">
        <f t="shared" si="17"/>
        <v>74</v>
      </c>
      <c r="B82">
        <f t="shared" si="18"/>
        <v>147</v>
      </c>
      <c r="C82" s="6"/>
      <c r="D82" s="7"/>
      <c r="E82" s="8"/>
      <c r="F82" s="8"/>
      <c r="H82">
        <f t="shared" si="16"/>
        <v>0</v>
      </c>
      <c r="I82" s="46" t="str">
        <f t="shared" si="19"/>
        <v/>
      </c>
      <c r="Q82">
        <f t="shared" si="10"/>
        <v>0</v>
      </c>
      <c r="R82">
        <f t="shared" si="11"/>
        <v>2</v>
      </c>
      <c r="S82">
        <f t="shared" si="12"/>
        <v>0</v>
      </c>
      <c r="T82">
        <f t="shared" si="13"/>
        <v>0</v>
      </c>
      <c r="U82">
        <f t="shared" si="14"/>
        <v>0</v>
      </c>
      <c r="W82">
        <f t="shared" si="15"/>
        <v>1010.0069999999982</v>
      </c>
    </row>
    <row r="83" spans="1:23" x14ac:dyDescent="0.2">
      <c r="A83">
        <f t="shared" si="17"/>
        <v>75</v>
      </c>
      <c r="B83">
        <f t="shared" si="18"/>
        <v>149</v>
      </c>
      <c r="C83" s="6"/>
      <c r="D83" s="7"/>
      <c r="E83" s="8"/>
      <c r="F83" s="8"/>
      <c r="H83">
        <f t="shared" si="16"/>
        <v>0</v>
      </c>
      <c r="I83" s="46" t="str">
        <f t="shared" si="19"/>
        <v/>
      </c>
      <c r="Q83">
        <f t="shared" si="10"/>
        <v>0</v>
      </c>
      <c r="R83">
        <f t="shared" si="11"/>
        <v>2</v>
      </c>
      <c r="S83">
        <f t="shared" si="12"/>
        <v>0</v>
      </c>
      <c r="T83">
        <f t="shared" si="13"/>
        <v>0</v>
      </c>
      <c r="U83">
        <f t="shared" si="14"/>
        <v>0</v>
      </c>
      <c r="W83">
        <f t="shared" si="15"/>
        <v>1010.0070999999982</v>
      </c>
    </row>
    <row r="84" spans="1:23" x14ac:dyDescent="0.2">
      <c r="A84">
        <f t="shared" si="17"/>
        <v>76</v>
      </c>
      <c r="B84">
        <f t="shared" si="18"/>
        <v>151</v>
      </c>
      <c r="C84" s="6"/>
      <c r="D84" s="7"/>
      <c r="E84" s="8"/>
      <c r="F84" s="8"/>
      <c r="H84">
        <f t="shared" si="16"/>
        <v>0</v>
      </c>
      <c r="I84" s="46" t="str">
        <f t="shared" si="19"/>
        <v/>
      </c>
      <c r="Q84">
        <f t="shared" si="10"/>
        <v>0</v>
      </c>
      <c r="R84">
        <f t="shared" si="11"/>
        <v>2</v>
      </c>
      <c r="S84">
        <f t="shared" si="12"/>
        <v>0</v>
      </c>
      <c r="T84">
        <f t="shared" si="13"/>
        <v>0</v>
      </c>
      <c r="U84">
        <f t="shared" si="14"/>
        <v>0</v>
      </c>
      <c r="W84">
        <f t="shared" si="15"/>
        <v>1010.0071999999982</v>
      </c>
    </row>
    <row r="85" spans="1:23" x14ac:dyDescent="0.2">
      <c r="A85">
        <f t="shared" si="17"/>
        <v>77</v>
      </c>
      <c r="B85">
        <f t="shared" si="18"/>
        <v>153</v>
      </c>
      <c r="C85" s="6"/>
      <c r="D85" s="7"/>
      <c r="E85" s="8"/>
      <c r="F85" s="8"/>
      <c r="H85">
        <f t="shared" si="16"/>
        <v>0</v>
      </c>
      <c r="I85" s="46" t="str">
        <f t="shared" si="19"/>
        <v/>
      </c>
      <c r="Q85">
        <f t="shared" si="10"/>
        <v>0</v>
      </c>
      <c r="R85">
        <f t="shared" si="11"/>
        <v>2</v>
      </c>
      <c r="S85">
        <f t="shared" si="12"/>
        <v>0</v>
      </c>
      <c r="T85">
        <f t="shared" si="13"/>
        <v>0</v>
      </c>
      <c r="U85">
        <f t="shared" si="14"/>
        <v>0</v>
      </c>
      <c r="W85">
        <f t="shared" si="15"/>
        <v>1010.0072999999982</v>
      </c>
    </row>
    <row r="86" spans="1:23" x14ac:dyDescent="0.2">
      <c r="A86">
        <f t="shared" si="17"/>
        <v>78</v>
      </c>
      <c r="B86">
        <f t="shared" si="18"/>
        <v>155</v>
      </c>
      <c r="C86" s="6"/>
      <c r="D86" s="7"/>
      <c r="E86" s="8"/>
      <c r="F86" s="8"/>
      <c r="H86">
        <f t="shared" si="16"/>
        <v>0</v>
      </c>
      <c r="I86" s="46" t="str">
        <f t="shared" si="19"/>
        <v/>
      </c>
      <c r="Q86">
        <f t="shared" si="10"/>
        <v>0</v>
      </c>
      <c r="R86">
        <f t="shared" si="11"/>
        <v>2</v>
      </c>
      <c r="S86">
        <f t="shared" si="12"/>
        <v>0</v>
      </c>
      <c r="T86">
        <f t="shared" si="13"/>
        <v>0</v>
      </c>
      <c r="U86">
        <f t="shared" si="14"/>
        <v>0</v>
      </c>
      <c r="W86">
        <f t="shared" si="15"/>
        <v>1010.0073999999981</v>
      </c>
    </row>
    <row r="87" spans="1:23" x14ac:dyDescent="0.2">
      <c r="A87">
        <f t="shared" si="17"/>
        <v>79</v>
      </c>
      <c r="B87">
        <f t="shared" si="18"/>
        <v>157</v>
      </c>
      <c r="C87" s="6"/>
      <c r="D87" s="7"/>
      <c r="E87" s="8"/>
      <c r="F87" s="8"/>
      <c r="H87">
        <f t="shared" si="16"/>
        <v>0</v>
      </c>
      <c r="I87" s="46" t="str">
        <f t="shared" si="19"/>
        <v/>
      </c>
      <c r="Q87">
        <f t="shared" si="10"/>
        <v>0</v>
      </c>
      <c r="R87">
        <f t="shared" si="11"/>
        <v>2</v>
      </c>
      <c r="S87">
        <f t="shared" si="12"/>
        <v>0</v>
      </c>
      <c r="T87">
        <f t="shared" si="13"/>
        <v>0</v>
      </c>
      <c r="U87">
        <f t="shared" si="14"/>
        <v>0</v>
      </c>
      <c r="W87">
        <f t="shared" si="15"/>
        <v>1010.0074999999981</v>
      </c>
    </row>
    <row r="88" spans="1:23" x14ac:dyDescent="0.2">
      <c r="A88">
        <f t="shared" si="17"/>
        <v>80</v>
      </c>
      <c r="B88">
        <f t="shared" si="18"/>
        <v>159</v>
      </c>
      <c r="C88" s="6"/>
      <c r="D88" s="7"/>
      <c r="E88" s="8"/>
      <c r="F88" s="8"/>
      <c r="I88" s="46" t="str">
        <f t="shared" si="19"/>
        <v/>
      </c>
      <c r="Q88">
        <f t="shared" si="10"/>
        <v>0</v>
      </c>
      <c r="R88">
        <f t="shared" si="11"/>
        <v>2</v>
      </c>
      <c r="S88">
        <f t="shared" si="12"/>
        <v>0</v>
      </c>
      <c r="T88">
        <f t="shared" si="13"/>
        <v>0</v>
      </c>
      <c r="U88">
        <f t="shared" si="14"/>
        <v>0</v>
      </c>
      <c r="W88">
        <f t="shared" si="15"/>
        <v>1010.0075999999981</v>
      </c>
    </row>
    <row r="89" spans="1:23" x14ac:dyDescent="0.2">
      <c r="A89">
        <f t="shared" si="17"/>
        <v>81</v>
      </c>
      <c r="B89">
        <f t="shared" si="18"/>
        <v>161</v>
      </c>
      <c r="C89" s="6"/>
      <c r="D89" s="7"/>
      <c r="E89" s="8"/>
      <c r="F89" s="8"/>
      <c r="I89" s="46" t="str">
        <f t="shared" si="19"/>
        <v/>
      </c>
      <c r="Q89">
        <f t="shared" si="10"/>
        <v>0</v>
      </c>
      <c r="R89">
        <f t="shared" si="11"/>
        <v>2</v>
      </c>
      <c r="S89">
        <f t="shared" si="12"/>
        <v>0</v>
      </c>
      <c r="T89">
        <f t="shared" si="13"/>
        <v>0</v>
      </c>
      <c r="U89">
        <f t="shared" si="14"/>
        <v>0</v>
      </c>
      <c r="W89">
        <f t="shared" si="15"/>
        <v>1010.0076999999981</v>
      </c>
    </row>
    <row r="90" spans="1:23" x14ac:dyDescent="0.2">
      <c r="A90">
        <f t="shared" si="17"/>
        <v>82</v>
      </c>
      <c r="B90">
        <f t="shared" si="18"/>
        <v>163</v>
      </c>
      <c r="C90" s="6"/>
      <c r="D90" s="7"/>
      <c r="E90" s="8"/>
      <c r="F90" s="8"/>
      <c r="I90" s="46" t="str">
        <f t="shared" si="19"/>
        <v/>
      </c>
      <c r="Q90">
        <f t="shared" si="10"/>
        <v>0</v>
      </c>
      <c r="R90">
        <f t="shared" si="11"/>
        <v>2</v>
      </c>
      <c r="S90">
        <f t="shared" si="12"/>
        <v>0</v>
      </c>
      <c r="T90">
        <f t="shared" si="13"/>
        <v>0</v>
      </c>
      <c r="U90">
        <f t="shared" si="14"/>
        <v>0</v>
      </c>
      <c r="W90">
        <f t="shared" si="15"/>
        <v>1010.007799999998</v>
      </c>
    </row>
    <row r="91" spans="1:23" x14ac:dyDescent="0.2">
      <c r="A91">
        <f t="shared" si="17"/>
        <v>83</v>
      </c>
      <c r="B91">
        <f t="shared" si="18"/>
        <v>165</v>
      </c>
      <c r="C91" s="6"/>
      <c r="D91" s="7"/>
      <c r="E91" s="8"/>
      <c r="F91" s="8"/>
      <c r="I91" s="46" t="str">
        <f t="shared" si="19"/>
        <v/>
      </c>
      <c r="Q91">
        <f t="shared" si="10"/>
        <v>0</v>
      </c>
      <c r="R91">
        <f t="shared" si="11"/>
        <v>2</v>
      </c>
      <c r="S91">
        <f t="shared" si="12"/>
        <v>0</v>
      </c>
      <c r="T91">
        <f t="shared" si="13"/>
        <v>0</v>
      </c>
      <c r="U91">
        <f t="shared" si="14"/>
        <v>0</v>
      </c>
      <c r="W91">
        <f t="shared" si="15"/>
        <v>1010.007899999998</v>
      </c>
    </row>
    <row r="92" spans="1:23" x14ac:dyDescent="0.2">
      <c r="A92">
        <f t="shared" si="17"/>
        <v>84</v>
      </c>
      <c r="B92">
        <f t="shared" si="18"/>
        <v>167</v>
      </c>
      <c r="C92" s="6"/>
      <c r="D92" s="7"/>
      <c r="E92" s="8"/>
      <c r="F92" s="8"/>
      <c r="I92" s="46" t="str">
        <f t="shared" si="19"/>
        <v/>
      </c>
      <c r="Q92">
        <f t="shared" si="10"/>
        <v>0</v>
      </c>
      <c r="R92">
        <f t="shared" si="11"/>
        <v>2</v>
      </c>
      <c r="S92">
        <f t="shared" si="12"/>
        <v>0</v>
      </c>
      <c r="T92">
        <f t="shared" si="13"/>
        <v>0</v>
      </c>
      <c r="U92">
        <f t="shared" si="14"/>
        <v>0</v>
      </c>
      <c r="W92">
        <f t="shared" si="15"/>
        <v>1010.007999999998</v>
      </c>
    </row>
    <row r="93" spans="1:23" x14ac:dyDescent="0.2">
      <c r="A93">
        <f t="shared" si="17"/>
        <v>85</v>
      </c>
      <c r="B93">
        <f t="shared" si="18"/>
        <v>169</v>
      </c>
      <c r="C93" s="6"/>
      <c r="D93" s="7"/>
      <c r="E93" s="8"/>
      <c r="F93" s="8"/>
      <c r="I93" s="46" t="str">
        <f t="shared" si="19"/>
        <v/>
      </c>
      <c r="Q93">
        <f t="shared" si="10"/>
        <v>0</v>
      </c>
      <c r="R93">
        <f t="shared" si="11"/>
        <v>2</v>
      </c>
      <c r="S93">
        <f t="shared" si="12"/>
        <v>0</v>
      </c>
      <c r="T93">
        <f t="shared" si="13"/>
        <v>0</v>
      </c>
      <c r="U93">
        <f t="shared" si="14"/>
        <v>0</v>
      </c>
      <c r="W93">
        <f t="shared" si="15"/>
        <v>1010.008099999998</v>
      </c>
    </row>
    <row r="94" spans="1:23" x14ac:dyDescent="0.2">
      <c r="A94">
        <f t="shared" si="17"/>
        <v>86</v>
      </c>
      <c r="B94">
        <f t="shared" si="18"/>
        <v>171</v>
      </c>
      <c r="C94" s="6"/>
      <c r="D94" s="7"/>
      <c r="E94" s="8"/>
      <c r="F94" s="8"/>
      <c r="I94" s="46" t="str">
        <f t="shared" si="19"/>
        <v/>
      </c>
      <c r="Q94">
        <f t="shared" si="10"/>
        <v>0</v>
      </c>
      <c r="R94">
        <f t="shared" si="11"/>
        <v>2</v>
      </c>
      <c r="S94">
        <f t="shared" si="12"/>
        <v>0</v>
      </c>
      <c r="T94">
        <f t="shared" si="13"/>
        <v>0</v>
      </c>
      <c r="U94">
        <f t="shared" si="14"/>
        <v>0</v>
      </c>
      <c r="W94">
        <f t="shared" si="15"/>
        <v>1010.0081999999979</v>
      </c>
    </row>
    <row r="95" spans="1:23" x14ac:dyDescent="0.2">
      <c r="A95">
        <f t="shared" si="17"/>
        <v>87</v>
      </c>
      <c r="B95">
        <f t="shared" si="18"/>
        <v>173</v>
      </c>
      <c r="C95" s="6"/>
      <c r="D95" s="7"/>
      <c r="E95" s="8"/>
      <c r="F95" s="8"/>
      <c r="I95" s="46" t="str">
        <f t="shared" si="19"/>
        <v/>
      </c>
      <c r="Q95">
        <f t="shared" si="10"/>
        <v>0</v>
      </c>
      <c r="R95">
        <f t="shared" si="11"/>
        <v>2</v>
      </c>
      <c r="S95">
        <f t="shared" si="12"/>
        <v>0</v>
      </c>
      <c r="T95">
        <f t="shared" si="13"/>
        <v>0</v>
      </c>
      <c r="U95">
        <f t="shared" si="14"/>
        <v>0</v>
      </c>
      <c r="W95">
        <f t="shared" si="15"/>
        <v>1010.0082999999979</v>
      </c>
    </row>
    <row r="96" spans="1:23" x14ac:dyDescent="0.2">
      <c r="A96">
        <f t="shared" si="17"/>
        <v>88</v>
      </c>
      <c r="B96">
        <f t="shared" si="18"/>
        <v>175</v>
      </c>
      <c r="C96" s="6"/>
      <c r="D96" s="7"/>
      <c r="E96" s="8"/>
      <c r="F96" s="8"/>
      <c r="I96" s="46" t="str">
        <f t="shared" si="19"/>
        <v/>
      </c>
      <c r="Q96">
        <f t="shared" si="10"/>
        <v>0</v>
      </c>
      <c r="R96">
        <f t="shared" si="11"/>
        <v>2</v>
      </c>
      <c r="S96">
        <f t="shared" si="12"/>
        <v>0</v>
      </c>
      <c r="T96">
        <f t="shared" si="13"/>
        <v>0</v>
      </c>
      <c r="U96">
        <f t="shared" si="14"/>
        <v>0</v>
      </c>
      <c r="W96">
        <f t="shared" si="15"/>
        <v>1010.0083999999979</v>
      </c>
    </row>
    <row r="97" spans="1:23" x14ac:dyDescent="0.2">
      <c r="A97">
        <f t="shared" si="17"/>
        <v>89</v>
      </c>
      <c r="B97">
        <f t="shared" si="18"/>
        <v>177</v>
      </c>
      <c r="C97" s="6"/>
      <c r="D97" s="7"/>
      <c r="E97" s="8"/>
      <c r="F97" s="8"/>
      <c r="I97" s="46" t="str">
        <f t="shared" si="19"/>
        <v/>
      </c>
      <c r="Q97">
        <f t="shared" si="10"/>
        <v>0</v>
      </c>
      <c r="R97">
        <f t="shared" si="11"/>
        <v>2</v>
      </c>
      <c r="S97">
        <f t="shared" si="12"/>
        <v>0</v>
      </c>
      <c r="T97">
        <f t="shared" si="13"/>
        <v>0</v>
      </c>
      <c r="U97">
        <f t="shared" si="14"/>
        <v>0</v>
      </c>
      <c r="W97">
        <f t="shared" si="15"/>
        <v>1010.0084999999979</v>
      </c>
    </row>
    <row r="98" spans="1:23" x14ac:dyDescent="0.2">
      <c r="A98">
        <f t="shared" si="17"/>
        <v>90</v>
      </c>
      <c r="B98">
        <f t="shared" si="18"/>
        <v>179</v>
      </c>
      <c r="C98" s="6"/>
      <c r="D98" s="7"/>
      <c r="E98" s="8"/>
      <c r="F98" s="8"/>
      <c r="I98" s="46" t="str">
        <f t="shared" si="19"/>
        <v/>
      </c>
      <c r="Q98">
        <f t="shared" si="10"/>
        <v>0</v>
      </c>
      <c r="R98">
        <f t="shared" si="11"/>
        <v>2</v>
      </c>
      <c r="S98">
        <f t="shared" si="12"/>
        <v>0</v>
      </c>
      <c r="T98">
        <f t="shared" si="13"/>
        <v>0</v>
      </c>
      <c r="U98">
        <f t="shared" si="14"/>
        <v>0</v>
      </c>
      <c r="W98">
        <f t="shared" si="15"/>
        <v>1010.0085999999978</v>
      </c>
    </row>
    <row r="99" spans="1:23" x14ac:dyDescent="0.2">
      <c r="A99">
        <f t="shared" si="17"/>
        <v>91</v>
      </c>
      <c r="B99">
        <f t="shared" si="18"/>
        <v>181</v>
      </c>
      <c r="C99" s="6"/>
      <c r="D99" s="7"/>
      <c r="E99" s="8"/>
      <c r="F99" s="8"/>
      <c r="I99" s="46" t="str">
        <f t="shared" si="19"/>
        <v/>
      </c>
      <c r="Q99">
        <f t="shared" si="10"/>
        <v>0</v>
      </c>
      <c r="R99">
        <f t="shared" si="11"/>
        <v>2</v>
      </c>
      <c r="S99">
        <f t="shared" si="12"/>
        <v>0</v>
      </c>
      <c r="T99">
        <f t="shared" si="13"/>
        <v>0</v>
      </c>
      <c r="U99">
        <f t="shared" si="14"/>
        <v>0</v>
      </c>
      <c r="W99">
        <f t="shared" si="15"/>
        <v>1010.0086999999978</v>
      </c>
    </row>
    <row r="100" spans="1:23" x14ac:dyDescent="0.2">
      <c r="A100">
        <f t="shared" si="17"/>
        <v>92</v>
      </c>
      <c r="B100">
        <f t="shared" si="18"/>
        <v>183</v>
      </c>
      <c r="C100" s="6"/>
      <c r="D100" s="7"/>
      <c r="E100" s="8"/>
      <c r="F100" s="8"/>
      <c r="I100" s="46" t="str">
        <f t="shared" si="19"/>
        <v/>
      </c>
      <c r="Q100">
        <f t="shared" si="10"/>
        <v>0</v>
      </c>
      <c r="R100">
        <f t="shared" si="11"/>
        <v>2</v>
      </c>
      <c r="S100">
        <f t="shared" si="12"/>
        <v>0</v>
      </c>
      <c r="T100">
        <f t="shared" si="13"/>
        <v>0</v>
      </c>
      <c r="U100">
        <f t="shared" si="14"/>
        <v>0</v>
      </c>
      <c r="W100">
        <f t="shared" si="15"/>
        <v>1010.0087999999978</v>
      </c>
    </row>
    <row r="101" spans="1:23" x14ac:dyDescent="0.2">
      <c r="A101">
        <f t="shared" si="17"/>
        <v>93</v>
      </c>
      <c r="B101">
        <f t="shared" si="18"/>
        <v>185</v>
      </c>
      <c r="C101" s="6"/>
      <c r="D101" s="7"/>
      <c r="E101" s="8"/>
      <c r="F101" s="8"/>
      <c r="I101" s="46" t="str">
        <f t="shared" si="19"/>
        <v/>
      </c>
      <c r="Q101">
        <f t="shared" si="10"/>
        <v>0</v>
      </c>
      <c r="R101">
        <f t="shared" si="11"/>
        <v>2</v>
      </c>
      <c r="S101">
        <f t="shared" si="12"/>
        <v>0</v>
      </c>
      <c r="T101">
        <f t="shared" si="13"/>
        <v>0</v>
      </c>
      <c r="U101">
        <f t="shared" si="14"/>
        <v>0</v>
      </c>
      <c r="W101">
        <f t="shared" si="15"/>
        <v>1010.0088999999978</v>
      </c>
    </row>
    <row r="102" spans="1:23" x14ac:dyDescent="0.2">
      <c r="A102">
        <f t="shared" si="17"/>
        <v>94</v>
      </c>
      <c r="B102">
        <f t="shared" si="18"/>
        <v>187</v>
      </c>
      <c r="C102" s="6"/>
      <c r="D102" s="7"/>
      <c r="E102" s="8"/>
      <c r="F102" s="8"/>
      <c r="I102" s="46" t="str">
        <f t="shared" si="19"/>
        <v/>
      </c>
      <c r="Q102">
        <f t="shared" si="10"/>
        <v>0</v>
      </c>
      <c r="R102">
        <f t="shared" si="11"/>
        <v>2</v>
      </c>
      <c r="S102">
        <f t="shared" si="12"/>
        <v>0</v>
      </c>
      <c r="T102">
        <f t="shared" si="13"/>
        <v>0</v>
      </c>
      <c r="U102">
        <f t="shared" si="14"/>
        <v>0</v>
      </c>
      <c r="W102">
        <f t="shared" si="15"/>
        <v>1010.0089999999977</v>
      </c>
    </row>
    <row r="103" spans="1:23" x14ac:dyDescent="0.2">
      <c r="A103">
        <f t="shared" si="17"/>
        <v>95</v>
      </c>
      <c r="B103">
        <f t="shared" si="18"/>
        <v>189</v>
      </c>
      <c r="C103" s="6"/>
      <c r="D103" s="7"/>
      <c r="E103" s="8"/>
      <c r="F103" s="8"/>
      <c r="I103" s="46" t="str">
        <f t="shared" si="19"/>
        <v/>
      </c>
      <c r="Q103">
        <f t="shared" si="10"/>
        <v>0</v>
      </c>
      <c r="R103">
        <f t="shared" si="11"/>
        <v>2</v>
      </c>
      <c r="S103">
        <f t="shared" si="12"/>
        <v>0</v>
      </c>
      <c r="T103">
        <f t="shared" si="13"/>
        <v>0</v>
      </c>
      <c r="U103">
        <f t="shared" si="14"/>
        <v>0</v>
      </c>
      <c r="W103">
        <f t="shared" si="15"/>
        <v>1010.0090999999977</v>
      </c>
    </row>
    <row r="104" spans="1:23" x14ac:dyDescent="0.2">
      <c r="A104">
        <f t="shared" si="17"/>
        <v>96</v>
      </c>
      <c r="B104">
        <f t="shared" si="18"/>
        <v>191</v>
      </c>
      <c r="C104" s="6"/>
      <c r="D104" s="7"/>
      <c r="E104" s="8"/>
      <c r="F104" s="8"/>
      <c r="I104" s="46" t="str">
        <f t="shared" si="19"/>
        <v/>
      </c>
      <c r="Q104">
        <f t="shared" si="10"/>
        <v>0</v>
      </c>
      <c r="R104">
        <f t="shared" si="11"/>
        <v>2</v>
      </c>
      <c r="S104">
        <f t="shared" si="12"/>
        <v>0</v>
      </c>
      <c r="T104">
        <f t="shared" si="13"/>
        <v>0</v>
      </c>
      <c r="U104">
        <f t="shared" si="14"/>
        <v>0</v>
      </c>
      <c r="W104">
        <f t="shared" si="15"/>
        <v>1010.0091999999977</v>
      </c>
    </row>
    <row r="105" spans="1:23" x14ac:dyDescent="0.2">
      <c r="A105">
        <f t="shared" si="17"/>
        <v>97</v>
      </c>
      <c r="B105">
        <f t="shared" si="18"/>
        <v>193</v>
      </c>
      <c r="C105" s="6"/>
      <c r="D105" s="7"/>
      <c r="E105" s="8"/>
      <c r="F105" s="8"/>
      <c r="I105" s="46" t="str">
        <f t="shared" si="19"/>
        <v/>
      </c>
      <c r="Q105">
        <f t="shared" si="10"/>
        <v>0</v>
      </c>
      <c r="R105">
        <f t="shared" si="11"/>
        <v>2</v>
      </c>
      <c r="S105">
        <f t="shared" si="12"/>
        <v>0</v>
      </c>
      <c r="T105">
        <f t="shared" si="13"/>
        <v>0</v>
      </c>
      <c r="U105">
        <f t="shared" si="14"/>
        <v>0</v>
      </c>
      <c r="W105">
        <f t="shared" si="15"/>
        <v>1010.0092999999977</v>
      </c>
    </row>
    <row r="106" spans="1:23" x14ac:dyDescent="0.2">
      <c r="A106">
        <f t="shared" si="17"/>
        <v>98</v>
      </c>
      <c r="B106">
        <f t="shared" si="18"/>
        <v>195</v>
      </c>
      <c r="C106" s="6"/>
      <c r="D106" s="7"/>
      <c r="E106" s="8"/>
      <c r="F106" s="8"/>
      <c r="I106" s="46" t="str">
        <f t="shared" si="19"/>
        <v/>
      </c>
      <c r="Q106">
        <f t="shared" si="10"/>
        <v>0</v>
      </c>
      <c r="R106">
        <f t="shared" si="11"/>
        <v>2</v>
      </c>
      <c r="S106">
        <f t="shared" si="12"/>
        <v>0</v>
      </c>
      <c r="T106">
        <f t="shared" si="13"/>
        <v>0</v>
      </c>
      <c r="U106">
        <f t="shared" si="14"/>
        <v>0</v>
      </c>
      <c r="W106">
        <f t="shared" si="15"/>
        <v>1010.0093999999976</v>
      </c>
    </row>
    <row r="107" spans="1:23" x14ac:dyDescent="0.2">
      <c r="A107">
        <f t="shared" si="17"/>
        <v>99</v>
      </c>
      <c r="B107">
        <f t="shared" si="18"/>
        <v>197</v>
      </c>
      <c r="C107" s="6"/>
      <c r="D107" s="7"/>
      <c r="E107" s="8"/>
      <c r="F107" s="8"/>
      <c r="I107" s="46" t="str">
        <f t="shared" si="19"/>
        <v/>
      </c>
      <c r="Q107">
        <f t="shared" si="10"/>
        <v>0</v>
      </c>
      <c r="R107">
        <f t="shared" si="11"/>
        <v>2</v>
      </c>
      <c r="S107">
        <f t="shared" si="12"/>
        <v>0</v>
      </c>
      <c r="T107">
        <f t="shared" si="13"/>
        <v>0</v>
      </c>
      <c r="U107">
        <f t="shared" si="14"/>
        <v>0</v>
      </c>
      <c r="W107">
        <f t="shared" si="15"/>
        <v>1010.0094999999976</v>
      </c>
    </row>
    <row r="108" spans="1:23" x14ac:dyDescent="0.2">
      <c r="A108">
        <f t="shared" si="17"/>
        <v>100</v>
      </c>
      <c r="B108">
        <f t="shared" si="18"/>
        <v>199</v>
      </c>
      <c r="C108" s="6"/>
      <c r="D108" s="7"/>
      <c r="E108" s="8"/>
      <c r="F108" s="8"/>
      <c r="I108" s="46" t="str">
        <f t="shared" si="19"/>
        <v/>
      </c>
      <c r="Q108">
        <f t="shared" si="10"/>
        <v>0</v>
      </c>
      <c r="R108">
        <f t="shared" si="11"/>
        <v>2</v>
      </c>
      <c r="S108">
        <f t="shared" si="12"/>
        <v>0</v>
      </c>
      <c r="T108">
        <f t="shared" si="13"/>
        <v>0</v>
      </c>
      <c r="U108">
        <f t="shared" si="14"/>
        <v>0</v>
      </c>
      <c r="W108">
        <f t="shared" si="15"/>
        <v>1010.0095999999976</v>
      </c>
    </row>
    <row r="109" spans="1:23" x14ac:dyDescent="0.2">
      <c r="A109">
        <f t="shared" si="17"/>
        <v>101</v>
      </c>
      <c r="B109">
        <f t="shared" si="18"/>
        <v>201</v>
      </c>
      <c r="C109" s="6"/>
      <c r="D109" s="7"/>
      <c r="E109" s="8"/>
      <c r="F109" s="8"/>
      <c r="I109" s="46" t="str">
        <f t="shared" si="19"/>
        <v/>
      </c>
      <c r="Q109">
        <f t="shared" si="10"/>
        <v>0</v>
      </c>
      <c r="R109">
        <f t="shared" si="11"/>
        <v>2</v>
      </c>
      <c r="S109">
        <f t="shared" si="12"/>
        <v>0</v>
      </c>
      <c r="T109">
        <f t="shared" si="13"/>
        <v>0</v>
      </c>
      <c r="U109">
        <f t="shared" si="14"/>
        <v>0</v>
      </c>
      <c r="W109">
        <f t="shared" si="15"/>
        <v>1010.0096999999976</v>
      </c>
    </row>
    <row r="110" spans="1:23" x14ac:dyDescent="0.2">
      <c r="A110">
        <f t="shared" si="17"/>
        <v>102</v>
      </c>
      <c r="B110">
        <f t="shared" si="18"/>
        <v>203</v>
      </c>
      <c r="C110" s="6"/>
      <c r="D110" s="7"/>
      <c r="E110" s="8"/>
      <c r="F110" s="8"/>
      <c r="I110" s="46" t="str">
        <f t="shared" si="19"/>
        <v/>
      </c>
      <c r="Q110">
        <f t="shared" si="10"/>
        <v>0</v>
      </c>
      <c r="R110">
        <f t="shared" si="11"/>
        <v>2</v>
      </c>
      <c r="S110">
        <f t="shared" si="12"/>
        <v>0</v>
      </c>
      <c r="T110">
        <f t="shared" si="13"/>
        <v>0</v>
      </c>
      <c r="U110">
        <f t="shared" si="14"/>
        <v>0</v>
      </c>
      <c r="W110">
        <f t="shared" si="15"/>
        <v>1010.0097999999975</v>
      </c>
    </row>
    <row r="111" spans="1:23" x14ac:dyDescent="0.2">
      <c r="A111">
        <f t="shared" si="17"/>
        <v>103</v>
      </c>
      <c r="B111">
        <f t="shared" si="18"/>
        <v>205</v>
      </c>
      <c r="C111" s="6"/>
      <c r="D111" s="7"/>
      <c r="E111" s="8"/>
      <c r="F111" s="8"/>
      <c r="I111" s="46" t="str">
        <f t="shared" si="19"/>
        <v/>
      </c>
      <c r="Q111">
        <f t="shared" si="10"/>
        <v>0</v>
      </c>
      <c r="R111">
        <f t="shared" si="11"/>
        <v>2</v>
      </c>
      <c r="S111">
        <f t="shared" si="12"/>
        <v>0</v>
      </c>
      <c r="T111">
        <f t="shared" si="13"/>
        <v>0</v>
      </c>
      <c r="U111">
        <f t="shared" si="14"/>
        <v>0</v>
      </c>
      <c r="W111">
        <f t="shared" si="15"/>
        <v>1010.0098999999975</v>
      </c>
    </row>
    <row r="112" spans="1:23" x14ac:dyDescent="0.2">
      <c r="A112">
        <f t="shared" si="17"/>
        <v>104</v>
      </c>
      <c r="B112">
        <f t="shared" si="18"/>
        <v>207</v>
      </c>
      <c r="C112" s="6"/>
      <c r="D112" s="7"/>
      <c r="E112" s="8"/>
      <c r="F112" s="8"/>
      <c r="I112" s="46" t="str">
        <f t="shared" si="19"/>
        <v/>
      </c>
      <c r="Q112">
        <f t="shared" si="10"/>
        <v>0</v>
      </c>
      <c r="R112">
        <f t="shared" si="11"/>
        <v>2</v>
      </c>
      <c r="S112">
        <f t="shared" si="12"/>
        <v>0</v>
      </c>
      <c r="T112">
        <f t="shared" si="13"/>
        <v>0</v>
      </c>
      <c r="U112">
        <f t="shared" si="14"/>
        <v>0</v>
      </c>
      <c r="W112">
        <f t="shared" si="15"/>
        <v>1010.0099999999975</v>
      </c>
    </row>
    <row r="113" spans="1:23" x14ac:dyDescent="0.2">
      <c r="A113">
        <f t="shared" si="17"/>
        <v>105</v>
      </c>
      <c r="B113">
        <f t="shared" si="18"/>
        <v>209</v>
      </c>
      <c r="C113" s="6"/>
      <c r="D113" s="7"/>
      <c r="E113" s="8"/>
      <c r="F113" s="8"/>
      <c r="I113" s="46" t="str">
        <f t="shared" si="19"/>
        <v/>
      </c>
      <c r="Q113">
        <f t="shared" si="10"/>
        <v>0</v>
      </c>
      <c r="R113">
        <f t="shared" si="11"/>
        <v>2</v>
      </c>
      <c r="S113">
        <f t="shared" si="12"/>
        <v>0</v>
      </c>
      <c r="T113">
        <f t="shared" si="13"/>
        <v>0</v>
      </c>
      <c r="U113">
        <f t="shared" si="14"/>
        <v>0</v>
      </c>
      <c r="W113">
        <f t="shared" si="15"/>
        <v>1010.0100999999975</v>
      </c>
    </row>
    <row r="114" spans="1:23" x14ac:dyDescent="0.2">
      <c r="A114">
        <f t="shared" si="17"/>
        <v>106</v>
      </c>
      <c r="B114">
        <f t="shared" si="18"/>
        <v>211</v>
      </c>
      <c r="C114" s="6"/>
      <c r="D114" s="7"/>
      <c r="E114" s="8"/>
      <c r="F114" s="8"/>
      <c r="I114" s="46" t="str">
        <f t="shared" si="19"/>
        <v/>
      </c>
      <c r="Q114">
        <f t="shared" si="10"/>
        <v>0</v>
      </c>
      <c r="R114">
        <f t="shared" si="11"/>
        <v>2</v>
      </c>
      <c r="S114">
        <f t="shared" si="12"/>
        <v>0</v>
      </c>
      <c r="T114">
        <f t="shared" si="13"/>
        <v>0</v>
      </c>
      <c r="U114">
        <f t="shared" si="14"/>
        <v>0</v>
      </c>
      <c r="W114">
        <f t="shared" si="15"/>
        <v>1010.0101999999974</v>
      </c>
    </row>
    <row r="115" spans="1:23" x14ac:dyDescent="0.2">
      <c r="A115">
        <f t="shared" si="17"/>
        <v>107</v>
      </c>
      <c r="B115">
        <f t="shared" si="18"/>
        <v>213</v>
      </c>
      <c r="C115" s="6"/>
      <c r="D115" s="7"/>
      <c r="E115" s="8"/>
      <c r="F115" s="8"/>
      <c r="I115" s="46" t="str">
        <f t="shared" si="19"/>
        <v/>
      </c>
      <c r="Q115">
        <f t="shared" si="10"/>
        <v>0</v>
      </c>
      <c r="R115">
        <f t="shared" si="11"/>
        <v>2</v>
      </c>
      <c r="S115">
        <f t="shared" si="12"/>
        <v>0</v>
      </c>
      <c r="T115">
        <f t="shared" si="13"/>
        <v>0</v>
      </c>
      <c r="U115">
        <f t="shared" si="14"/>
        <v>0</v>
      </c>
      <c r="W115">
        <f t="shared" si="15"/>
        <v>1010.0102999999974</v>
      </c>
    </row>
    <row r="116" spans="1:23" x14ac:dyDescent="0.2">
      <c r="A116">
        <f t="shared" si="17"/>
        <v>108</v>
      </c>
      <c r="B116">
        <f t="shared" si="18"/>
        <v>215</v>
      </c>
      <c r="C116" s="6"/>
      <c r="D116" s="7"/>
      <c r="E116" s="8"/>
      <c r="F116" s="8"/>
      <c r="I116" s="46" t="str">
        <f t="shared" si="19"/>
        <v/>
      </c>
      <c r="Q116">
        <f t="shared" si="10"/>
        <v>0</v>
      </c>
      <c r="R116">
        <f t="shared" si="11"/>
        <v>2</v>
      </c>
      <c r="S116">
        <f t="shared" si="12"/>
        <v>0</v>
      </c>
      <c r="T116">
        <f t="shared" si="13"/>
        <v>0</v>
      </c>
      <c r="U116">
        <f t="shared" si="14"/>
        <v>0</v>
      </c>
      <c r="W116">
        <f t="shared" si="15"/>
        <v>1010.0103999999974</v>
      </c>
    </row>
    <row r="117" spans="1:23" x14ac:dyDescent="0.2">
      <c r="A117">
        <f t="shared" si="17"/>
        <v>109</v>
      </c>
      <c r="B117">
        <f t="shared" si="18"/>
        <v>217</v>
      </c>
      <c r="C117" s="6"/>
      <c r="D117" s="7"/>
      <c r="E117" s="8"/>
      <c r="F117" s="8"/>
      <c r="I117" s="46" t="str">
        <f t="shared" si="19"/>
        <v/>
      </c>
      <c r="Q117">
        <f t="shared" si="10"/>
        <v>0</v>
      </c>
      <c r="R117">
        <f t="shared" si="11"/>
        <v>2</v>
      </c>
      <c r="S117">
        <f t="shared" si="12"/>
        <v>0</v>
      </c>
      <c r="T117">
        <f t="shared" si="13"/>
        <v>0</v>
      </c>
      <c r="U117">
        <f t="shared" si="14"/>
        <v>0</v>
      </c>
      <c r="W117">
        <f t="shared" si="15"/>
        <v>1010.0104999999974</v>
      </c>
    </row>
    <row r="118" spans="1:23" x14ac:dyDescent="0.2">
      <c r="A118">
        <f t="shared" si="17"/>
        <v>110</v>
      </c>
      <c r="B118">
        <f t="shared" si="18"/>
        <v>219</v>
      </c>
      <c r="C118" s="6"/>
      <c r="D118" s="7"/>
      <c r="E118" s="8"/>
      <c r="F118" s="8"/>
      <c r="I118" s="46" t="str">
        <f t="shared" si="19"/>
        <v/>
      </c>
      <c r="Q118">
        <f t="shared" si="10"/>
        <v>0</v>
      </c>
      <c r="R118">
        <f t="shared" si="11"/>
        <v>2</v>
      </c>
      <c r="S118">
        <f t="shared" si="12"/>
        <v>0</v>
      </c>
      <c r="T118">
        <f t="shared" si="13"/>
        <v>0</v>
      </c>
      <c r="U118">
        <f t="shared" si="14"/>
        <v>0</v>
      </c>
      <c r="W118">
        <f t="shared" si="15"/>
        <v>1010.0105999999973</v>
      </c>
    </row>
    <row r="119" spans="1:23" x14ac:dyDescent="0.2">
      <c r="A119">
        <f t="shared" si="17"/>
        <v>111</v>
      </c>
      <c r="B119">
        <f t="shared" si="18"/>
        <v>221</v>
      </c>
      <c r="C119" s="6"/>
      <c r="D119" s="7"/>
      <c r="E119" s="8"/>
      <c r="F119" s="8"/>
      <c r="I119" s="46" t="str">
        <f t="shared" si="19"/>
        <v/>
      </c>
      <c r="Q119">
        <f t="shared" si="10"/>
        <v>0</v>
      </c>
      <c r="R119">
        <f t="shared" si="11"/>
        <v>2</v>
      </c>
      <c r="S119">
        <f t="shared" si="12"/>
        <v>0</v>
      </c>
      <c r="T119">
        <f t="shared" si="13"/>
        <v>0</v>
      </c>
      <c r="U119">
        <f t="shared" si="14"/>
        <v>0</v>
      </c>
      <c r="W119">
        <f t="shared" si="15"/>
        <v>1010.0106999999973</v>
      </c>
    </row>
    <row r="120" spans="1:23" x14ac:dyDescent="0.2">
      <c r="A120">
        <f t="shared" si="17"/>
        <v>112</v>
      </c>
      <c r="B120">
        <f t="shared" si="18"/>
        <v>223</v>
      </c>
      <c r="C120" s="6"/>
      <c r="D120" s="7"/>
      <c r="E120" s="8"/>
      <c r="F120" s="8"/>
      <c r="I120" s="46" t="str">
        <f t="shared" si="19"/>
        <v/>
      </c>
      <c r="Q120">
        <f t="shared" si="10"/>
        <v>0</v>
      </c>
      <c r="R120">
        <f t="shared" si="11"/>
        <v>2</v>
      </c>
      <c r="S120">
        <f t="shared" si="12"/>
        <v>0</v>
      </c>
      <c r="T120">
        <f t="shared" si="13"/>
        <v>0</v>
      </c>
      <c r="U120">
        <f t="shared" si="14"/>
        <v>0</v>
      </c>
      <c r="W120">
        <f t="shared" si="15"/>
        <v>1010.0107999999973</v>
      </c>
    </row>
    <row r="121" spans="1:23" x14ac:dyDescent="0.2">
      <c r="A121">
        <f t="shared" si="17"/>
        <v>113</v>
      </c>
      <c r="B121">
        <f t="shared" si="18"/>
        <v>225</v>
      </c>
      <c r="C121" s="6"/>
      <c r="D121" s="7"/>
      <c r="E121" s="8"/>
      <c r="F121" s="8"/>
      <c r="I121" s="46" t="str">
        <f t="shared" si="19"/>
        <v/>
      </c>
      <c r="Q121">
        <f t="shared" si="10"/>
        <v>0</v>
      </c>
      <c r="R121">
        <f t="shared" si="11"/>
        <v>2</v>
      </c>
      <c r="S121">
        <f t="shared" si="12"/>
        <v>0</v>
      </c>
      <c r="T121">
        <f t="shared" si="13"/>
        <v>0</v>
      </c>
      <c r="U121">
        <f t="shared" si="14"/>
        <v>0</v>
      </c>
      <c r="W121">
        <f t="shared" si="15"/>
        <v>1010.0108999999973</v>
      </c>
    </row>
    <row r="122" spans="1:23" x14ac:dyDescent="0.2">
      <c r="A122">
        <f t="shared" si="17"/>
        <v>114</v>
      </c>
      <c r="B122">
        <f t="shared" si="18"/>
        <v>227</v>
      </c>
      <c r="C122" s="6"/>
      <c r="D122" s="7"/>
      <c r="E122" s="8"/>
      <c r="F122" s="8"/>
      <c r="I122" s="46" t="str">
        <f t="shared" si="19"/>
        <v/>
      </c>
      <c r="Q122">
        <f t="shared" si="10"/>
        <v>0</v>
      </c>
      <c r="R122">
        <f t="shared" si="11"/>
        <v>2</v>
      </c>
      <c r="S122">
        <f t="shared" si="12"/>
        <v>0</v>
      </c>
      <c r="T122">
        <f t="shared" si="13"/>
        <v>0</v>
      </c>
      <c r="U122">
        <f t="shared" si="14"/>
        <v>0</v>
      </c>
      <c r="W122">
        <f t="shared" si="15"/>
        <v>1010.0109999999972</v>
      </c>
    </row>
    <row r="123" spans="1:23" x14ac:dyDescent="0.2">
      <c r="A123">
        <f t="shared" si="17"/>
        <v>115</v>
      </c>
      <c r="B123">
        <f t="shared" si="18"/>
        <v>229</v>
      </c>
      <c r="C123" s="6"/>
      <c r="D123" s="7"/>
      <c r="E123" s="8"/>
      <c r="F123" s="8"/>
      <c r="I123" s="46" t="str">
        <f t="shared" si="19"/>
        <v/>
      </c>
      <c r="Q123">
        <f t="shared" si="10"/>
        <v>0</v>
      </c>
      <c r="R123">
        <f t="shared" si="11"/>
        <v>2</v>
      </c>
      <c r="S123">
        <f t="shared" si="12"/>
        <v>0</v>
      </c>
      <c r="T123">
        <f t="shared" si="13"/>
        <v>0</v>
      </c>
      <c r="U123">
        <f t="shared" si="14"/>
        <v>0</v>
      </c>
      <c r="W123">
        <f t="shared" si="15"/>
        <v>1010.0110999999972</v>
      </c>
    </row>
    <row r="124" spans="1:23" x14ac:dyDescent="0.2">
      <c r="A124">
        <f t="shared" si="17"/>
        <v>116</v>
      </c>
      <c r="B124">
        <f t="shared" si="18"/>
        <v>231</v>
      </c>
      <c r="C124" s="6"/>
      <c r="D124" s="7"/>
      <c r="E124" s="8"/>
      <c r="F124" s="8"/>
      <c r="I124" s="46" t="str">
        <f t="shared" si="19"/>
        <v/>
      </c>
      <c r="Q124">
        <f t="shared" si="10"/>
        <v>0</v>
      </c>
      <c r="R124">
        <f t="shared" si="11"/>
        <v>2</v>
      </c>
      <c r="S124">
        <f t="shared" si="12"/>
        <v>0</v>
      </c>
      <c r="T124">
        <f t="shared" si="13"/>
        <v>0</v>
      </c>
      <c r="U124">
        <f t="shared" si="14"/>
        <v>0</v>
      </c>
      <c r="W124">
        <f t="shared" si="15"/>
        <v>1010.0111999999972</v>
      </c>
    </row>
    <row r="125" spans="1:23" x14ac:dyDescent="0.2">
      <c r="A125">
        <f t="shared" si="17"/>
        <v>117</v>
      </c>
      <c r="B125">
        <f t="shared" si="18"/>
        <v>233</v>
      </c>
      <c r="C125" s="6"/>
      <c r="D125" s="7"/>
      <c r="E125" s="8"/>
      <c r="F125" s="8"/>
      <c r="I125" s="46" t="str">
        <f t="shared" si="19"/>
        <v/>
      </c>
      <c r="Q125">
        <f t="shared" si="10"/>
        <v>0</v>
      </c>
      <c r="R125">
        <f t="shared" si="11"/>
        <v>2</v>
      </c>
      <c r="S125">
        <f t="shared" si="12"/>
        <v>0</v>
      </c>
      <c r="T125">
        <f t="shared" si="13"/>
        <v>0</v>
      </c>
      <c r="U125">
        <f t="shared" si="14"/>
        <v>0</v>
      </c>
      <c r="W125">
        <f t="shared" si="15"/>
        <v>1010.0112999999972</v>
      </c>
    </row>
    <row r="126" spans="1:23" x14ac:dyDescent="0.2">
      <c r="A126">
        <f t="shared" si="17"/>
        <v>118</v>
      </c>
      <c r="B126">
        <f t="shared" si="18"/>
        <v>235</v>
      </c>
      <c r="C126" s="6"/>
      <c r="D126" s="7"/>
      <c r="E126" s="8"/>
      <c r="F126" s="8"/>
      <c r="I126" s="46" t="str">
        <f t="shared" si="19"/>
        <v/>
      </c>
      <c r="Q126">
        <f t="shared" si="10"/>
        <v>0</v>
      </c>
      <c r="R126">
        <f t="shared" si="11"/>
        <v>2</v>
      </c>
      <c r="S126">
        <f t="shared" si="12"/>
        <v>0</v>
      </c>
      <c r="T126">
        <f t="shared" si="13"/>
        <v>0</v>
      </c>
      <c r="U126">
        <f t="shared" si="14"/>
        <v>0</v>
      </c>
      <c r="W126">
        <f t="shared" si="15"/>
        <v>1010.0113999999971</v>
      </c>
    </row>
    <row r="127" spans="1:23" x14ac:dyDescent="0.2">
      <c r="A127">
        <f t="shared" si="17"/>
        <v>119</v>
      </c>
      <c r="B127">
        <f t="shared" si="18"/>
        <v>237</v>
      </c>
      <c r="C127" s="6"/>
      <c r="D127" s="7"/>
      <c r="E127" s="8"/>
      <c r="F127" s="8"/>
      <c r="I127" s="46" t="str">
        <f t="shared" si="19"/>
        <v/>
      </c>
      <c r="Q127">
        <f t="shared" si="10"/>
        <v>0</v>
      </c>
      <c r="R127">
        <f t="shared" si="11"/>
        <v>2</v>
      </c>
      <c r="S127">
        <f t="shared" si="12"/>
        <v>0</v>
      </c>
      <c r="T127">
        <f t="shared" si="13"/>
        <v>0</v>
      </c>
      <c r="U127">
        <f t="shared" si="14"/>
        <v>0</v>
      </c>
      <c r="W127">
        <f t="shared" si="15"/>
        <v>1010.0114999999971</v>
      </c>
    </row>
    <row r="128" spans="1:23" x14ac:dyDescent="0.2">
      <c r="A128">
        <f t="shared" si="17"/>
        <v>120</v>
      </c>
      <c r="B128">
        <f t="shared" si="18"/>
        <v>239</v>
      </c>
      <c r="C128" s="6"/>
      <c r="D128" s="7"/>
      <c r="E128" s="8"/>
      <c r="F128" s="8"/>
      <c r="I128" s="46" t="str">
        <f t="shared" si="19"/>
        <v/>
      </c>
      <c r="Q128">
        <f t="shared" si="10"/>
        <v>0</v>
      </c>
      <c r="R128">
        <f t="shared" si="11"/>
        <v>2</v>
      </c>
      <c r="S128">
        <f t="shared" si="12"/>
        <v>0</v>
      </c>
      <c r="T128">
        <f t="shared" si="13"/>
        <v>0</v>
      </c>
      <c r="U128">
        <f t="shared" si="14"/>
        <v>0</v>
      </c>
      <c r="W128">
        <f t="shared" si="15"/>
        <v>1010.0115999999971</v>
      </c>
    </row>
    <row r="129" spans="1:23" x14ac:dyDescent="0.2">
      <c r="A129">
        <f t="shared" si="17"/>
        <v>121</v>
      </c>
      <c r="B129">
        <f t="shared" si="18"/>
        <v>241</v>
      </c>
      <c r="C129" s="6"/>
      <c r="D129" s="7"/>
      <c r="E129" s="8"/>
      <c r="F129" s="8"/>
      <c r="I129" s="46" t="str">
        <f t="shared" si="19"/>
        <v/>
      </c>
      <c r="Q129">
        <f t="shared" si="10"/>
        <v>0</v>
      </c>
      <c r="R129">
        <f t="shared" si="11"/>
        <v>2</v>
      </c>
      <c r="S129">
        <f t="shared" si="12"/>
        <v>0</v>
      </c>
      <c r="T129">
        <f t="shared" si="13"/>
        <v>0</v>
      </c>
      <c r="U129">
        <f t="shared" si="14"/>
        <v>0</v>
      </c>
      <c r="W129">
        <f t="shared" si="15"/>
        <v>1010.0116999999971</v>
      </c>
    </row>
    <row r="130" spans="1:23" x14ac:dyDescent="0.2">
      <c r="A130">
        <f t="shared" si="17"/>
        <v>122</v>
      </c>
      <c r="B130">
        <f t="shared" si="18"/>
        <v>243</v>
      </c>
      <c r="C130" s="6"/>
      <c r="D130" s="7"/>
      <c r="E130" s="8"/>
      <c r="F130" s="8"/>
      <c r="I130" s="46" t="str">
        <f t="shared" si="19"/>
        <v/>
      </c>
      <c r="Q130">
        <f t="shared" si="10"/>
        <v>0</v>
      </c>
      <c r="R130">
        <f t="shared" si="11"/>
        <v>2</v>
      </c>
      <c r="S130">
        <f t="shared" si="12"/>
        <v>0</v>
      </c>
      <c r="T130">
        <f t="shared" si="13"/>
        <v>0</v>
      </c>
      <c r="U130">
        <f t="shared" si="14"/>
        <v>0</v>
      </c>
      <c r="W130">
        <f t="shared" si="15"/>
        <v>1010.011799999997</v>
      </c>
    </row>
    <row r="131" spans="1:23" x14ac:dyDescent="0.2">
      <c r="A131">
        <f t="shared" si="17"/>
        <v>123</v>
      </c>
      <c r="B131">
        <f t="shared" si="18"/>
        <v>245</v>
      </c>
      <c r="C131" s="6"/>
      <c r="D131" s="7"/>
      <c r="E131" s="8"/>
      <c r="F131" s="8"/>
      <c r="I131" s="46" t="str">
        <f t="shared" si="19"/>
        <v/>
      </c>
      <c r="Q131">
        <f t="shared" si="10"/>
        <v>0</v>
      </c>
      <c r="R131">
        <f t="shared" si="11"/>
        <v>2</v>
      </c>
      <c r="S131">
        <f t="shared" si="12"/>
        <v>0</v>
      </c>
      <c r="T131">
        <f t="shared" si="13"/>
        <v>0</v>
      </c>
      <c r="U131">
        <f t="shared" si="14"/>
        <v>0</v>
      </c>
      <c r="W131">
        <f t="shared" si="15"/>
        <v>1010.011899999997</v>
      </c>
    </row>
    <row r="132" spans="1:23" x14ac:dyDescent="0.2">
      <c r="A132">
        <f t="shared" si="17"/>
        <v>124</v>
      </c>
      <c r="B132">
        <f t="shared" si="18"/>
        <v>247</v>
      </c>
      <c r="C132" s="6"/>
      <c r="D132" s="7"/>
      <c r="E132" s="8"/>
      <c r="F132" s="8"/>
      <c r="I132" s="46" t="str">
        <f t="shared" si="19"/>
        <v/>
      </c>
      <c r="Q132">
        <f t="shared" ref="Q132:Q195" si="20">E132</f>
        <v>0</v>
      </c>
      <c r="R132">
        <f t="shared" ref="R132:R195" si="21">IF(OR(AND(D132&lt;&gt;"",C133="",C134=$C$3),AND(D132&lt;&gt;"",C133=$C$3)),R131+1,R131)</f>
        <v>2</v>
      </c>
      <c r="S132">
        <f t="shared" ref="S132:S195" si="22">IF(OR(AND(D132&lt;&gt;"",C133="",C134=$C$4),AND(D132&lt;&gt;"",C133=$C$4)),S131+1,S131)</f>
        <v>0</v>
      </c>
      <c r="T132">
        <f t="shared" ref="T132:T195" si="23">IF(OR(AND(D132&lt;&gt;"",C133="",C134=$C$5),AND(D132&lt;&gt;"",C133=$C$5)),T131+1,T131)</f>
        <v>0</v>
      </c>
      <c r="U132">
        <f t="shared" ref="U132:U195" si="24">IF(OR(AND(D132&lt;&gt;"",C133="",C134=$C$6),AND(D132&lt;&gt;"",C133=$C$6)),U131+1,U131)</f>
        <v>0</v>
      </c>
      <c r="W132">
        <f t="shared" ref="W132:W195" si="25">IF(E132="",W131+0.0001,E132)</f>
        <v>1010.011999999997</v>
      </c>
    </row>
    <row r="133" spans="1:23" x14ac:dyDescent="0.2">
      <c r="A133">
        <f t="shared" si="17"/>
        <v>125</v>
      </c>
      <c r="B133">
        <f t="shared" si="18"/>
        <v>249</v>
      </c>
      <c r="C133" s="6"/>
      <c r="D133" s="7"/>
      <c r="E133" s="8"/>
      <c r="F133" s="8"/>
      <c r="I133" s="46" t="str">
        <f t="shared" si="19"/>
        <v/>
      </c>
      <c r="Q133">
        <f t="shared" si="20"/>
        <v>0</v>
      </c>
      <c r="R133">
        <f t="shared" si="21"/>
        <v>2</v>
      </c>
      <c r="S133">
        <f t="shared" si="22"/>
        <v>0</v>
      </c>
      <c r="T133">
        <f t="shared" si="23"/>
        <v>0</v>
      </c>
      <c r="U133">
        <f t="shared" si="24"/>
        <v>0</v>
      </c>
      <c r="W133">
        <f t="shared" si="25"/>
        <v>1010.012099999997</v>
      </c>
    </row>
    <row r="134" spans="1:23" x14ac:dyDescent="0.2">
      <c r="A134">
        <f t="shared" si="17"/>
        <v>126</v>
      </c>
      <c r="B134">
        <f t="shared" si="18"/>
        <v>251</v>
      </c>
      <c r="C134" s="6"/>
      <c r="D134" s="7"/>
      <c r="E134" s="8"/>
      <c r="F134" s="8"/>
      <c r="I134" s="46" t="str">
        <f t="shared" si="19"/>
        <v/>
      </c>
      <c r="Q134">
        <f t="shared" si="20"/>
        <v>0</v>
      </c>
      <c r="R134">
        <f t="shared" si="21"/>
        <v>2</v>
      </c>
      <c r="S134">
        <f t="shared" si="22"/>
        <v>0</v>
      </c>
      <c r="T134">
        <f t="shared" si="23"/>
        <v>0</v>
      </c>
      <c r="U134">
        <f t="shared" si="24"/>
        <v>0</v>
      </c>
      <c r="W134">
        <f t="shared" si="25"/>
        <v>1010.0121999999969</v>
      </c>
    </row>
    <row r="135" spans="1:23" x14ac:dyDescent="0.2">
      <c r="A135">
        <f t="shared" si="17"/>
        <v>127</v>
      </c>
      <c r="B135">
        <f t="shared" si="18"/>
        <v>253</v>
      </c>
      <c r="C135" s="6"/>
      <c r="D135" s="7"/>
      <c r="E135" s="8"/>
      <c r="F135" s="8"/>
      <c r="I135" s="46" t="str">
        <f t="shared" si="19"/>
        <v/>
      </c>
      <c r="Q135">
        <f t="shared" si="20"/>
        <v>0</v>
      </c>
      <c r="R135">
        <f t="shared" si="21"/>
        <v>2</v>
      </c>
      <c r="S135">
        <f t="shared" si="22"/>
        <v>0</v>
      </c>
      <c r="T135">
        <f t="shared" si="23"/>
        <v>0</v>
      </c>
      <c r="U135">
        <f t="shared" si="24"/>
        <v>0</v>
      </c>
      <c r="W135">
        <f t="shared" si="25"/>
        <v>1010.0122999999969</v>
      </c>
    </row>
    <row r="136" spans="1:23" x14ac:dyDescent="0.2">
      <c r="A136">
        <f t="shared" si="17"/>
        <v>128</v>
      </c>
      <c r="B136">
        <f t="shared" si="18"/>
        <v>255</v>
      </c>
      <c r="C136" s="6"/>
      <c r="D136" s="7"/>
      <c r="E136" s="8"/>
      <c r="F136" s="8"/>
      <c r="I136" s="46" t="str">
        <f t="shared" si="19"/>
        <v/>
      </c>
      <c r="Q136">
        <f t="shared" si="20"/>
        <v>0</v>
      </c>
      <c r="R136">
        <f t="shared" si="21"/>
        <v>2</v>
      </c>
      <c r="S136">
        <f t="shared" si="22"/>
        <v>0</v>
      </c>
      <c r="T136">
        <f t="shared" si="23"/>
        <v>0</v>
      </c>
      <c r="U136">
        <f t="shared" si="24"/>
        <v>0</v>
      </c>
      <c r="W136">
        <f t="shared" si="25"/>
        <v>1010.0123999999969</v>
      </c>
    </row>
    <row r="137" spans="1:23" x14ac:dyDescent="0.2">
      <c r="A137">
        <f t="shared" si="17"/>
        <v>129</v>
      </c>
      <c r="B137">
        <f t="shared" si="18"/>
        <v>257</v>
      </c>
      <c r="C137" s="6"/>
      <c r="D137" s="7"/>
      <c r="E137" s="8"/>
      <c r="F137" s="8"/>
      <c r="I137" s="46" t="str">
        <f t="shared" si="19"/>
        <v/>
      </c>
      <c r="Q137">
        <f t="shared" si="20"/>
        <v>0</v>
      </c>
      <c r="R137">
        <f t="shared" si="21"/>
        <v>2</v>
      </c>
      <c r="S137">
        <f t="shared" si="22"/>
        <v>0</v>
      </c>
      <c r="T137">
        <f t="shared" si="23"/>
        <v>0</v>
      </c>
      <c r="U137">
        <f t="shared" si="24"/>
        <v>0</v>
      </c>
      <c r="W137">
        <f t="shared" si="25"/>
        <v>1010.0124999999969</v>
      </c>
    </row>
    <row r="138" spans="1:23" x14ac:dyDescent="0.2">
      <c r="A138">
        <f t="shared" si="17"/>
        <v>130</v>
      </c>
      <c r="B138">
        <f t="shared" si="18"/>
        <v>259</v>
      </c>
      <c r="C138" s="6"/>
      <c r="D138" s="7"/>
      <c r="E138" s="8"/>
      <c r="F138" s="8"/>
      <c r="I138" s="46" t="str">
        <f t="shared" si="19"/>
        <v/>
      </c>
      <c r="Q138">
        <f t="shared" si="20"/>
        <v>0</v>
      </c>
      <c r="R138">
        <f t="shared" si="21"/>
        <v>2</v>
      </c>
      <c r="S138">
        <f t="shared" si="22"/>
        <v>0</v>
      </c>
      <c r="T138">
        <f t="shared" si="23"/>
        <v>0</v>
      </c>
      <c r="U138">
        <f t="shared" si="24"/>
        <v>0</v>
      </c>
      <c r="W138">
        <f t="shared" si="25"/>
        <v>1010.0125999999968</v>
      </c>
    </row>
    <row r="139" spans="1:23" x14ac:dyDescent="0.2">
      <c r="A139">
        <f t="shared" ref="A139:A202" si="26">A138+1</f>
        <v>131</v>
      </c>
      <c r="B139">
        <f t="shared" si="18"/>
        <v>261</v>
      </c>
      <c r="C139" s="6"/>
      <c r="D139" s="7"/>
      <c r="E139" s="8"/>
      <c r="F139" s="8"/>
      <c r="I139" s="46" t="str">
        <f t="shared" si="19"/>
        <v/>
      </c>
      <c r="Q139">
        <f t="shared" si="20"/>
        <v>0</v>
      </c>
      <c r="R139">
        <f t="shared" si="21"/>
        <v>2</v>
      </c>
      <c r="S139">
        <f t="shared" si="22"/>
        <v>0</v>
      </c>
      <c r="T139">
        <f t="shared" si="23"/>
        <v>0</v>
      </c>
      <c r="U139">
        <f t="shared" si="24"/>
        <v>0</v>
      </c>
      <c r="W139">
        <f t="shared" si="25"/>
        <v>1010.0126999999968</v>
      </c>
    </row>
    <row r="140" spans="1:23" x14ac:dyDescent="0.2">
      <c r="A140">
        <f t="shared" si="26"/>
        <v>132</v>
      </c>
      <c r="B140">
        <f t="shared" si="18"/>
        <v>263</v>
      </c>
      <c r="C140" s="6"/>
      <c r="D140" s="7"/>
      <c r="E140" s="8"/>
      <c r="F140" s="8"/>
      <c r="I140" s="46" t="str">
        <f t="shared" si="19"/>
        <v/>
      </c>
      <c r="Q140">
        <f t="shared" si="20"/>
        <v>0</v>
      </c>
      <c r="R140">
        <f t="shared" si="21"/>
        <v>2</v>
      </c>
      <c r="S140">
        <f t="shared" si="22"/>
        <v>0</v>
      </c>
      <c r="T140">
        <f t="shared" si="23"/>
        <v>0</v>
      </c>
      <c r="U140">
        <f t="shared" si="24"/>
        <v>0</v>
      </c>
      <c r="W140">
        <f t="shared" si="25"/>
        <v>1010.0127999999968</v>
      </c>
    </row>
    <row r="141" spans="1:23" x14ac:dyDescent="0.2">
      <c r="A141">
        <f t="shared" si="26"/>
        <v>133</v>
      </c>
      <c r="B141">
        <f t="shared" si="18"/>
        <v>265</v>
      </c>
      <c r="C141" s="6"/>
      <c r="D141" s="7"/>
      <c r="E141" s="8"/>
      <c r="F141" s="8"/>
      <c r="I141" s="46" t="str">
        <f t="shared" si="19"/>
        <v/>
      </c>
      <c r="Q141">
        <f t="shared" si="20"/>
        <v>0</v>
      </c>
      <c r="R141">
        <f t="shared" si="21"/>
        <v>2</v>
      </c>
      <c r="S141">
        <f t="shared" si="22"/>
        <v>0</v>
      </c>
      <c r="T141">
        <f t="shared" si="23"/>
        <v>0</v>
      </c>
      <c r="U141">
        <f t="shared" si="24"/>
        <v>0</v>
      </c>
      <c r="W141">
        <f t="shared" si="25"/>
        <v>1010.0128999999968</v>
      </c>
    </row>
    <row r="142" spans="1:23" x14ac:dyDescent="0.2">
      <c r="A142">
        <f t="shared" si="26"/>
        <v>134</v>
      </c>
      <c r="B142">
        <f t="shared" si="18"/>
        <v>267</v>
      </c>
      <c r="C142" s="6"/>
      <c r="D142" s="7"/>
      <c r="E142" s="8"/>
      <c r="F142" s="8"/>
      <c r="I142" s="46" t="str">
        <f t="shared" si="19"/>
        <v/>
      </c>
      <c r="Q142">
        <f t="shared" si="20"/>
        <v>0</v>
      </c>
      <c r="R142">
        <f t="shared" si="21"/>
        <v>2</v>
      </c>
      <c r="S142">
        <f t="shared" si="22"/>
        <v>0</v>
      </c>
      <c r="T142">
        <f t="shared" si="23"/>
        <v>0</v>
      </c>
      <c r="U142">
        <f t="shared" si="24"/>
        <v>0</v>
      </c>
      <c r="W142">
        <f t="shared" si="25"/>
        <v>1010.0129999999967</v>
      </c>
    </row>
    <row r="143" spans="1:23" x14ac:dyDescent="0.2">
      <c r="A143">
        <f t="shared" si="26"/>
        <v>135</v>
      </c>
      <c r="B143">
        <f t="shared" si="18"/>
        <v>269</v>
      </c>
      <c r="C143" s="6"/>
      <c r="D143" s="7"/>
      <c r="E143" s="8"/>
      <c r="F143" s="8"/>
      <c r="I143" s="46" t="str">
        <f t="shared" si="19"/>
        <v/>
      </c>
      <c r="Q143">
        <f t="shared" si="20"/>
        <v>0</v>
      </c>
      <c r="R143">
        <f t="shared" si="21"/>
        <v>2</v>
      </c>
      <c r="S143">
        <f t="shared" si="22"/>
        <v>0</v>
      </c>
      <c r="T143">
        <f t="shared" si="23"/>
        <v>0</v>
      </c>
      <c r="U143">
        <f t="shared" si="24"/>
        <v>0</v>
      </c>
      <c r="W143">
        <f t="shared" si="25"/>
        <v>1010.0130999999967</v>
      </c>
    </row>
    <row r="144" spans="1:23" x14ac:dyDescent="0.2">
      <c r="A144">
        <f t="shared" si="26"/>
        <v>136</v>
      </c>
      <c r="B144">
        <f t="shared" si="18"/>
        <v>271</v>
      </c>
      <c r="C144" s="6"/>
      <c r="D144" s="7"/>
      <c r="E144" s="8"/>
      <c r="F144" s="8"/>
      <c r="I144" s="46" t="str">
        <f t="shared" ref="I144:I207" si="27">IF(AND(AND(C144="",D144="",E144="",F144=""),OR(C145&lt;&gt;"",D145&lt;&gt;"")),"Bitte diese Zeile nicht leer lassen",IF(AND(D144&lt;&gt;"",OR(C144&lt;&gt;"",E144&lt;&gt;"",F144&lt;&gt;"")),"Bitte Zeile nur als Titelzeile (Spalte D) oder als Kontozeile (andere Spalten) verwenden",IF(E144="","",IF(AND(E144&lt;&gt;"",F144&lt;&gt;"",C144=""),"Bitte gültige Kontokategorie (s. oben) zuweisen",IF(OR(E144&lt;=E143,E144&lt;=E142),"Kontonummern müssen aufsteigend eingegeben werden.",IF(OR(E144&lt;1000,E144&gt;9999),CONCATENATE(E144," auf Spalte F ist keine vierstellige Kontonummer"),IF(OR(C144=C$3,C144=C$4,C144=C$5,C144=C$6),"","Bitte gültige Kontokategorie eingeben")))))))</f>
        <v/>
      </c>
      <c r="Q144">
        <f t="shared" si="20"/>
        <v>0</v>
      </c>
      <c r="R144">
        <f t="shared" si="21"/>
        <v>2</v>
      </c>
      <c r="S144">
        <f t="shared" si="22"/>
        <v>0</v>
      </c>
      <c r="T144">
        <f t="shared" si="23"/>
        <v>0</v>
      </c>
      <c r="U144">
        <f t="shared" si="24"/>
        <v>0</v>
      </c>
      <c r="W144">
        <f t="shared" si="25"/>
        <v>1010.0131999999967</v>
      </c>
    </row>
    <row r="145" spans="1:23" x14ac:dyDescent="0.2">
      <c r="A145">
        <f t="shared" si="26"/>
        <v>137</v>
      </c>
      <c r="B145">
        <f t="shared" si="18"/>
        <v>273</v>
      </c>
      <c r="C145" s="6"/>
      <c r="D145" s="7"/>
      <c r="E145" s="8"/>
      <c r="F145" s="8"/>
      <c r="I145" s="46" t="str">
        <f t="shared" si="27"/>
        <v/>
      </c>
      <c r="Q145">
        <f t="shared" si="20"/>
        <v>0</v>
      </c>
      <c r="R145">
        <f t="shared" si="21"/>
        <v>2</v>
      </c>
      <c r="S145">
        <f t="shared" si="22"/>
        <v>0</v>
      </c>
      <c r="T145">
        <f t="shared" si="23"/>
        <v>0</v>
      </c>
      <c r="U145">
        <f t="shared" si="24"/>
        <v>0</v>
      </c>
      <c r="W145">
        <f t="shared" si="25"/>
        <v>1010.0132999999967</v>
      </c>
    </row>
    <row r="146" spans="1:23" x14ac:dyDescent="0.2">
      <c r="A146">
        <f t="shared" si="26"/>
        <v>138</v>
      </c>
      <c r="B146">
        <f t="shared" si="18"/>
        <v>275</v>
      </c>
      <c r="C146" s="6"/>
      <c r="D146" s="7"/>
      <c r="E146" s="8"/>
      <c r="F146" s="8"/>
      <c r="I146" s="46" t="str">
        <f t="shared" si="27"/>
        <v/>
      </c>
      <c r="Q146">
        <f t="shared" si="20"/>
        <v>0</v>
      </c>
      <c r="R146">
        <f t="shared" si="21"/>
        <v>2</v>
      </c>
      <c r="S146">
        <f t="shared" si="22"/>
        <v>0</v>
      </c>
      <c r="T146">
        <f t="shared" si="23"/>
        <v>0</v>
      </c>
      <c r="U146">
        <f t="shared" si="24"/>
        <v>0</v>
      </c>
      <c r="W146">
        <f t="shared" si="25"/>
        <v>1010.0133999999966</v>
      </c>
    </row>
    <row r="147" spans="1:23" x14ac:dyDescent="0.2">
      <c r="A147">
        <f t="shared" si="26"/>
        <v>139</v>
      </c>
      <c r="B147">
        <f t="shared" si="18"/>
        <v>277</v>
      </c>
      <c r="C147" s="6"/>
      <c r="D147" s="7"/>
      <c r="E147" s="8"/>
      <c r="F147" s="8"/>
      <c r="I147" s="46" t="str">
        <f t="shared" si="27"/>
        <v/>
      </c>
      <c r="Q147">
        <f t="shared" si="20"/>
        <v>0</v>
      </c>
      <c r="R147">
        <f t="shared" si="21"/>
        <v>2</v>
      </c>
      <c r="S147">
        <f t="shared" si="22"/>
        <v>0</v>
      </c>
      <c r="T147">
        <f t="shared" si="23"/>
        <v>0</v>
      </c>
      <c r="U147">
        <f t="shared" si="24"/>
        <v>0</v>
      </c>
      <c r="W147">
        <f t="shared" si="25"/>
        <v>1010.0134999999966</v>
      </c>
    </row>
    <row r="148" spans="1:23" x14ac:dyDescent="0.2">
      <c r="A148">
        <f t="shared" si="26"/>
        <v>140</v>
      </c>
      <c r="B148">
        <f t="shared" si="18"/>
        <v>279</v>
      </c>
      <c r="C148" s="6"/>
      <c r="D148" s="7"/>
      <c r="E148" s="8"/>
      <c r="F148" s="8"/>
      <c r="I148" s="46" t="str">
        <f t="shared" si="27"/>
        <v/>
      </c>
      <c r="Q148">
        <f t="shared" si="20"/>
        <v>0</v>
      </c>
      <c r="R148">
        <f t="shared" si="21"/>
        <v>2</v>
      </c>
      <c r="S148">
        <f t="shared" si="22"/>
        <v>0</v>
      </c>
      <c r="T148">
        <f t="shared" si="23"/>
        <v>0</v>
      </c>
      <c r="U148">
        <f t="shared" si="24"/>
        <v>0</v>
      </c>
      <c r="W148">
        <f t="shared" si="25"/>
        <v>1010.0135999999966</v>
      </c>
    </row>
    <row r="149" spans="1:23" x14ac:dyDescent="0.2">
      <c r="A149">
        <f t="shared" si="26"/>
        <v>141</v>
      </c>
      <c r="B149">
        <f t="shared" si="18"/>
        <v>281</v>
      </c>
      <c r="C149" s="6"/>
      <c r="D149" s="7"/>
      <c r="E149" s="8"/>
      <c r="F149" s="8"/>
      <c r="I149" s="46" t="str">
        <f t="shared" si="27"/>
        <v/>
      </c>
      <c r="Q149">
        <f t="shared" si="20"/>
        <v>0</v>
      </c>
      <c r="R149">
        <f t="shared" si="21"/>
        <v>2</v>
      </c>
      <c r="S149">
        <f t="shared" si="22"/>
        <v>0</v>
      </c>
      <c r="T149">
        <f t="shared" si="23"/>
        <v>0</v>
      </c>
      <c r="U149">
        <f t="shared" si="24"/>
        <v>0</v>
      </c>
      <c r="W149">
        <f t="shared" si="25"/>
        <v>1010.0136999999966</v>
      </c>
    </row>
    <row r="150" spans="1:23" x14ac:dyDescent="0.2">
      <c r="A150">
        <f t="shared" si="26"/>
        <v>142</v>
      </c>
      <c r="B150">
        <f t="shared" si="18"/>
        <v>283</v>
      </c>
      <c r="C150" s="6"/>
      <c r="D150" s="7"/>
      <c r="E150" s="8"/>
      <c r="F150" s="8"/>
      <c r="I150" s="46" t="str">
        <f t="shared" si="27"/>
        <v/>
      </c>
      <c r="Q150">
        <f t="shared" si="20"/>
        <v>0</v>
      </c>
      <c r="R150">
        <f t="shared" si="21"/>
        <v>2</v>
      </c>
      <c r="S150">
        <f t="shared" si="22"/>
        <v>0</v>
      </c>
      <c r="T150">
        <f t="shared" si="23"/>
        <v>0</v>
      </c>
      <c r="U150">
        <f t="shared" si="24"/>
        <v>0</v>
      </c>
      <c r="W150">
        <f t="shared" si="25"/>
        <v>1010.0137999999965</v>
      </c>
    </row>
    <row r="151" spans="1:23" x14ac:dyDescent="0.2">
      <c r="A151">
        <f t="shared" si="26"/>
        <v>143</v>
      </c>
      <c r="B151">
        <f t="shared" si="18"/>
        <v>285</v>
      </c>
      <c r="C151" s="6"/>
      <c r="D151" s="7"/>
      <c r="E151" s="8"/>
      <c r="F151" s="8"/>
      <c r="I151" s="46" t="str">
        <f t="shared" si="27"/>
        <v/>
      </c>
      <c r="Q151">
        <f t="shared" si="20"/>
        <v>0</v>
      </c>
      <c r="R151">
        <f t="shared" si="21"/>
        <v>2</v>
      </c>
      <c r="S151">
        <f t="shared" si="22"/>
        <v>0</v>
      </c>
      <c r="T151">
        <f t="shared" si="23"/>
        <v>0</v>
      </c>
      <c r="U151">
        <f t="shared" si="24"/>
        <v>0</v>
      </c>
      <c r="W151">
        <f t="shared" si="25"/>
        <v>1010.0138999999965</v>
      </c>
    </row>
    <row r="152" spans="1:23" x14ac:dyDescent="0.2">
      <c r="A152">
        <f t="shared" si="26"/>
        <v>144</v>
      </c>
      <c r="B152">
        <f t="shared" si="18"/>
        <v>287</v>
      </c>
      <c r="C152" s="6"/>
      <c r="D152" s="7"/>
      <c r="E152" s="8"/>
      <c r="F152" s="8"/>
      <c r="I152" s="46" t="str">
        <f t="shared" si="27"/>
        <v/>
      </c>
      <c r="Q152">
        <f t="shared" si="20"/>
        <v>0</v>
      </c>
      <c r="R152">
        <f t="shared" si="21"/>
        <v>2</v>
      </c>
      <c r="S152">
        <f t="shared" si="22"/>
        <v>0</v>
      </c>
      <c r="T152">
        <f t="shared" si="23"/>
        <v>0</v>
      </c>
      <c r="U152">
        <f t="shared" si="24"/>
        <v>0</v>
      </c>
      <c r="W152">
        <f t="shared" si="25"/>
        <v>1010.0139999999965</v>
      </c>
    </row>
    <row r="153" spans="1:23" x14ac:dyDescent="0.2">
      <c r="A153">
        <f t="shared" si="26"/>
        <v>145</v>
      </c>
      <c r="B153">
        <f t="shared" si="18"/>
        <v>289</v>
      </c>
      <c r="C153" s="6"/>
      <c r="D153" s="7"/>
      <c r="E153" s="8"/>
      <c r="F153" s="8"/>
      <c r="I153" s="46" t="str">
        <f t="shared" si="27"/>
        <v/>
      </c>
      <c r="Q153">
        <f t="shared" si="20"/>
        <v>0</v>
      </c>
      <c r="R153">
        <f t="shared" si="21"/>
        <v>2</v>
      </c>
      <c r="S153">
        <f t="shared" si="22"/>
        <v>0</v>
      </c>
      <c r="T153">
        <f t="shared" si="23"/>
        <v>0</v>
      </c>
      <c r="U153">
        <f t="shared" si="24"/>
        <v>0</v>
      </c>
      <c r="W153">
        <f t="shared" si="25"/>
        <v>1010.0140999999965</v>
      </c>
    </row>
    <row r="154" spans="1:23" x14ac:dyDescent="0.2">
      <c r="A154">
        <f t="shared" si="26"/>
        <v>146</v>
      </c>
      <c r="B154">
        <f t="shared" si="18"/>
        <v>291</v>
      </c>
      <c r="C154" s="6"/>
      <c r="D154" s="7"/>
      <c r="E154" s="8"/>
      <c r="F154" s="8"/>
      <c r="I154" s="46" t="str">
        <f t="shared" si="27"/>
        <v/>
      </c>
      <c r="Q154">
        <f t="shared" si="20"/>
        <v>0</v>
      </c>
      <c r="R154">
        <f t="shared" si="21"/>
        <v>2</v>
      </c>
      <c r="S154">
        <f t="shared" si="22"/>
        <v>0</v>
      </c>
      <c r="T154">
        <f t="shared" si="23"/>
        <v>0</v>
      </c>
      <c r="U154">
        <f t="shared" si="24"/>
        <v>0</v>
      </c>
      <c r="W154">
        <f t="shared" si="25"/>
        <v>1010.0141999999964</v>
      </c>
    </row>
    <row r="155" spans="1:23" x14ac:dyDescent="0.2">
      <c r="A155">
        <f t="shared" si="26"/>
        <v>147</v>
      </c>
      <c r="B155">
        <f t="shared" si="18"/>
        <v>293</v>
      </c>
      <c r="C155" s="6"/>
      <c r="D155" s="7"/>
      <c r="E155" s="8"/>
      <c r="F155" s="8"/>
      <c r="I155" s="46" t="str">
        <f t="shared" si="27"/>
        <v/>
      </c>
      <c r="Q155">
        <f t="shared" si="20"/>
        <v>0</v>
      </c>
      <c r="R155">
        <f t="shared" si="21"/>
        <v>2</v>
      </c>
      <c r="S155">
        <f t="shared" si="22"/>
        <v>0</v>
      </c>
      <c r="T155">
        <f t="shared" si="23"/>
        <v>0</v>
      </c>
      <c r="U155">
        <f t="shared" si="24"/>
        <v>0</v>
      </c>
      <c r="W155">
        <f t="shared" si="25"/>
        <v>1010.0142999999964</v>
      </c>
    </row>
    <row r="156" spans="1:23" x14ac:dyDescent="0.2">
      <c r="A156">
        <f t="shared" si="26"/>
        <v>148</v>
      </c>
      <c r="B156">
        <f t="shared" si="18"/>
        <v>295</v>
      </c>
      <c r="C156" s="6"/>
      <c r="D156" s="7"/>
      <c r="E156" s="8"/>
      <c r="F156" s="8"/>
      <c r="I156" s="46" t="str">
        <f t="shared" si="27"/>
        <v/>
      </c>
      <c r="Q156">
        <f t="shared" si="20"/>
        <v>0</v>
      </c>
      <c r="R156">
        <f t="shared" si="21"/>
        <v>2</v>
      </c>
      <c r="S156">
        <f t="shared" si="22"/>
        <v>0</v>
      </c>
      <c r="T156">
        <f t="shared" si="23"/>
        <v>0</v>
      </c>
      <c r="U156">
        <f t="shared" si="24"/>
        <v>0</v>
      </c>
      <c r="W156">
        <f t="shared" si="25"/>
        <v>1010.0143999999964</v>
      </c>
    </row>
    <row r="157" spans="1:23" x14ac:dyDescent="0.2">
      <c r="A157">
        <f t="shared" si="26"/>
        <v>149</v>
      </c>
      <c r="B157">
        <f t="shared" si="18"/>
        <v>297</v>
      </c>
      <c r="C157" s="6"/>
      <c r="D157" s="7"/>
      <c r="E157" s="8"/>
      <c r="F157" s="8"/>
      <c r="I157" s="46" t="str">
        <f t="shared" si="27"/>
        <v/>
      </c>
      <c r="Q157">
        <f t="shared" si="20"/>
        <v>0</v>
      </c>
      <c r="R157">
        <f t="shared" si="21"/>
        <v>2</v>
      </c>
      <c r="S157">
        <f t="shared" si="22"/>
        <v>0</v>
      </c>
      <c r="T157">
        <f t="shared" si="23"/>
        <v>0</v>
      </c>
      <c r="U157">
        <f t="shared" si="24"/>
        <v>0</v>
      </c>
      <c r="W157">
        <f t="shared" si="25"/>
        <v>1010.0144999999964</v>
      </c>
    </row>
    <row r="158" spans="1:23" x14ac:dyDescent="0.2">
      <c r="A158">
        <f t="shared" si="26"/>
        <v>150</v>
      </c>
      <c r="B158">
        <f t="shared" si="18"/>
        <v>299</v>
      </c>
      <c r="C158" s="6"/>
      <c r="D158" s="7"/>
      <c r="E158" s="8"/>
      <c r="F158" s="8"/>
      <c r="I158" s="46" t="str">
        <f t="shared" si="27"/>
        <v/>
      </c>
      <c r="Q158">
        <f t="shared" si="20"/>
        <v>0</v>
      </c>
      <c r="R158">
        <f t="shared" si="21"/>
        <v>2</v>
      </c>
      <c r="S158">
        <f t="shared" si="22"/>
        <v>0</v>
      </c>
      <c r="T158">
        <f t="shared" si="23"/>
        <v>0</v>
      </c>
      <c r="U158">
        <f t="shared" si="24"/>
        <v>0</v>
      </c>
      <c r="W158">
        <f t="shared" si="25"/>
        <v>1010.0145999999963</v>
      </c>
    </row>
    <row r="159" spans="1:23" x14ac:dyDescent="0.2">
      <c r="A159">
        <f t="shared" si="26"/>
        <v>151</v>
      </c>
      <c r="B159">
        <f t="shared" si="18"/>
        <v>301</v>
      </c>
      <c r="C159" s="6"/>
      <c r="D159" s="7"/>
      <c r="E159" s="8"/>
      <c r="F159" s="8"/>
      <c r="I159" s="46" t="str">
        <f t="shared" si="27"/>
        <v/>
      </c>
      <c r="Q159">
        <f t="shared" si="20"/>
        <v>0</v>
      </c>
      <c r="R159">
        <f t="shared" si="21"/>
        <v>2</v>
      </c>
      <c r="S159">
        <f t="shared" si="22"/>
        <v>0</v>
      </c>
      <c r="T159">
        <f t="shared" si="23"/>
        <v>0</v>
      </c>
      <c r="U159">
        <f t="shared" si="24"/>
        <v>0</v>
      </c>
      <c r="W159">
        <f t="shared" si="25"/>
        <v>1010.0146999999963</v>
      </c>
    </row>
    <row r="160" spans="1:23" x14ac:dyDescent="0.2">
      <c r="A160">
        <f t="shared" si="26"/>
        <v>152</v>
      </c>
      <c r="B160">
        <f t="shared" si="18"/>
        <v>303</v>
      </c>
      <c r="C160" s="6"/>
      <c r="D160" s="7"/>
      <c r="E160" s="8"/>
      <c r="F160" s="8"/>
      <c r="I160" s="46" t="str">
        <f t="shared" si="27"/>
        <v/>
      </c>
      <c r="Q160">
        <f t="shared" si="20"/>
        <v>0</v>
      </c>
      <c r="R160">
        <f t="shared" si="21"/>
        <v>2</v>
      </c>
      <c r="S160">
        <f t="shared" si="22"/>
        <v>0</v>
      </c>
      <c r="T160">
        <f t="shared" si="23"/>
        <v>0</v>
      </c>
      <c r="U160">
        <f t="shared" si="24"/>
        <v>0</v>
      </c>
      <c r="W160">
        <f t="shared" si="25"/>
        <v>1010.0147999999963</v>
      </c>
    </row>
    <row r="161" spans="1:23" x14ac:dyDescent="0.2">
      <c r="A161">
        <f t="shared" si="26"/>
        <v>153</v>
      </c>
      <c r="B161">
        <f t="shared" si="18"/>
        <v>305</v>
      </c>
      <c r="C161" s="6"/>
      <c r="D161" s="7"/>
      <c r="E161" s="8"/>
      <c r="F161" s="8"/>
      <c r="I161" s="46" t="str">
        <f t="shared" si="27"/>
        <v/>
      </c>
      <c r="Q161">
        <f t="shared" si="20"/>
        <v>0</v>
      </c>
      <c r="R161">
        <f t="shared" si="21"/>
        <v>2</v>
      </c>
      <c r="S161">
        <f t="shared" si="22"/>
        <v>0</v>
      </c>
      <c r="T161">
        <f t="shared" si="23"/>
        <v>0</v>
      </c>
      <c r="U161">
        <f t="shared" si="24"/>
        <v>0</v>
      </c>
      <c r="W161">
        <f t="shared" si="25"/>
        <v>1010.0148999999963</v>
      </c>
    </row>
    <row r="162" spans="1:23" x14ac:dyDescent="0.2">
      <c r="A162">
        <f t="shared" si="26"/>
        <v>154</v>
      </c>
      <c r="B162">
        <f t="shared" si="18"/>
        <v>307</v>
      </c>
      <c r="C162" s="6"/>
      <c r="D162" s="7"/>
      <c r="E162" s="8"/>
      <c r="F162" s="8"/>
      <c r="I162" s="46" t="str">
        <f t="shared" si="27"/>
        <v/>
      </c>
      <c r="Q162">
        <f t="shared" si="20"/>
        <v>0</v>
      </c>
      <c r="R162">
        <f t="shared" si="21"/>
        <v>2</v>
      </c>
      <c r="S162">
        <f t="shared" si="22"/>
        <v>0</v>
      </c>
      <c r="T162">
        <f t="shared" si="23"/>
        <v>0</v>
      </c>
      <c r="U162">
        <f t="shared" si="24"/>
        <v>0</v>
      </c>
      <c r="W162">
        <f t="shared" si="25"/>
        <v>1010.0149999999962</v>
      </c>
    </row>
    <row r="163" spans="1:23" x14ac:dyDescent="0.2">
      <c r="A163">
        <f t="shared" si="26"/>
        <v>155</v>
      </c>
      <c r="B163">
        <f t="shared" si="18"/>
        <v>309</v>
      </c>
      <c r="C163" s="6"/>
      <c r="D163" s="7"/>
      <c r="E163" s="8"/>
      <c r="F163" s="8"/>
      <c r="I163" s="46" t="str">
        <f t="shared" si="27"/>
        <v/>
      </c>
      <c r="Q163">
        <f t="shared" si="20"/>
        <v>0</v>
      </c>
      <c r="R163">
        <f t="shared" si="21"/>
        <v>2</v>
      </c>
      <c r="S163">
        <f t="shared" si="22"/>
        <v>0</v>
      </c>
      <c r="T163">
        <f t="shared" si="23"/>
        <v>0</v>
      </c>
      <c r="U163">
        <f t="shared" si="24"/>
        <v>0</v>
      </c>
      <c r="W163">
        <f t="shared" si="25"/>
        <v>1010.0150999999962</v>
      </c>
    </row>
    <row r="164" spans="1:23" x14ac:dyDescent="0.2">
      <c r="A164">
        <f t="shared" si="26"/>
        <v>156</v>
      </c>
      <c r="B164">
        <f t="shared" si="18"/>
        <v>311</v>
      </c>
      <c r="C164" s="6"/>
      <c r="D164" s="7"/>
      <c r="E164" s="8"/>
      <c r="F164" s="8"/>
      <c r="I164" s="46" t="str">
        <f t="shared" si="27"/>
        <v/>
      </c>
      <c r="Q164">
        <f t="shared" si="20"/>
        <v>0</v>
      </c>
      <c r="R164">
        <f t="shared" si="21"/>
        <v>2</v>
      </c>
      <c r="S164">
        <f t="shared" si="22"/>
        <v>0</v>
      </c>
      <c r="T164">
        <f t="shared" si="23"/>
        <v>0</v>
      </c>
      <c r="U164">
        <f t="shared" si="24"/>
        <v>0</v>
      </c>
      <c r="W164">
        <f t="shared" si="25"/>
        <v>1010.0151999999962</v>
      </c>
    </row>
    <row r="165" spans="1:23" x14ac:dyDescent="0.2">
      <c r="A165">
        <f t="shared" si="26"/>
        <v>157</v>
      </c>
      <c r="B165">
        <f t="shared" si="18"/>
        <v>313</v>
      </c>
      <c r="C165" s="6"/>
      <c r="D165" s="7"/>
      <c r="E165" s="8"/>
      <c r="F165" s="8"/>
      <c r="I165" s="46" t="str">
        <f t="shared" si="27"/>
        <v/>
      </c>
      <c r="Q165">
        <f t="shared" si="20"/>
        <v>0</v>
      </c>
      <c r="R165">
        <f t="shared" si="21"/>
        <v>2</v>
      </c>
      <c r="S165">
        <f t="shared" si="22"/>
        <v>0</v>
      </c>
      <c r="T165">
        <f t="shared" si="23"/>
        <v>0</v>
      </c>
      <c r="U165">
        <f t="shared" si="24"/>
        <v>0</v>
      </c>
      <c r="W165">
        <f t="shared" si="25"/>
        <v>1010.0152999999962</v>
      </c>
    </row>
    <row r="166" spans="1:23" x14ac:dyDescent="0.2">
      <c r="A166">
        <f t="shared" si="26"/>
        <v>158</v>
      </c>
      <c r="B166">
        <f t="shared" si="18"/>
        <v>315</v>
      </c>
      <c r="C166" s="6"/>
      <c r="D166" s="7"/>
      <c r="E166" s="8"/>
      <c r="F166" s="8"/>
      <c r="I166" s="46" t="str">
        <f t="shared" si="27"/>
        <v/>
      </c>
      <c r="Q166">
        <f t="shared" si="20"/>
        <v>0</v>
      </c>
      <c r="R166">
        <f t="shared" si="21"/>
        <v>2</v>
      </c>
      <c r="S166">
        <f t="shared" si="22"/>
        <v>0</v>
      </c>
      <c r="T166">
        <f t="shared" si="23"/>
        <v>0</v>
      </c>
      <c r="U166">
        <f t="shared" si="24"/>
        <v>0</v>
      </c>
      <c r="W166">
        <f t="shared" si="25"/>
        <v>1010.0153999999961</v>
      </c>
    </row>
    <row r="167" spans="1:23" x14ac:dyDescent="0.2">
      <c r="A167">
        <f t="shared" si="26"/>
        <v>159</v>
      </c>
      <c r="B167">
        <f t="shared" si="18"/>
        <v>317</v>
      </c>
      <c r="C167" s="6"/>
      <c r="D167" s="7"/>
      <c r="E167" s="8"/>
      <c r="F167" s="8"/>
      <c r="I167" s="46" t="str">
        <f t="shared" si="27"/>
        <v/>
      </c>
      <c r="Q167">
        <f t="shared" si="20"/>
        <v>0</v>
      </c>
      <c r="R167">
        <f t="shared" si="21"/>
        <v>2</v>
      </c>
      <c r="S167">
        <f t="shared" si="22"/>
        <v>0</v>
      </c>
      <c r="T167">
        <f t="shared" si="23"/>
        <v>0</v>
      </c>
      <c r="U167">
        <f t="shared" si="24"/>
        <v>0</v>
      </c>
      <c r="W167">
        <f t="shared" si="25"/>
        <v>1010.0154999999961</v>
      </c>
    </row>
    <row r="168" spans="1:23" x14ac:dyDescent="0.2">
      <c r="A168">
        <f t="shared" si="26"/>
        <v>160</v>
      </c>
      <c r="B168">
        <f t="shared" si="18"/>
        <v>319</v>
      </c>
      <c r="C168" s="6"/>
      <c r="D168" s="7"/>
      <c r="E168" s="8"/>
      <c r="F168" s="8"/>
      <c r="I168" s="46" t="str">
        <f t="shared" si="27"/>
        <v/>
      </c>
      <c r="Q168">
        <f t="shared" si="20"/>
        <v>0</v>
      </c>
      <c r="R168">
        <f t="shared" si="21"/>
        <v>2</v>
      </c>
      <c r="S168">
        <f t="shared" si="22"/>
        <v>0</v>
      </c>
      <c r="T168">
        <f t="shared" si="23"/>
        <v>0</v>
      </c>
      <c r="U168">
        <f t="shared" si="24"/>
        <v>0</v>
      </c>
      <c r="W168">
        <f t="shared" si="25"/>
        <v>1010.0155999999961</v>
      </c>
    </row>
    <row r="169" spans="1:23" x14ac:dyDescent="0.2">
      <c r="A169">
        <f t="shared" si="26"/>
        <v>161</v>
      </c>
      <c r="B169">
        <f t="shared" si="18"/>
        <v>321</v>
      </c>
      <c r="C169" s="6"/>
      <c r="D169" s="7"/>
      <c r="E169" s="8"/>
      <c r="F169" s="8"/>
      <c r="I169" s="46" t="str">
        <f t="shared" si="27"/>
        <v/>
      </c>
      <c r="Q169">
        <f t="shared" si="20"/>
        <v>0</v>
      </c>
      <c r="R169">
        <f t="shared" si="21"/>
        <v>2</v>
      </c>
      <c r="S169">
        <f t="shared" si="22"/>
        <v>0</v>
      </c>
      <c r="T169">
        <f t="shared" si="23"/>
        <v>0</v>
      </c>
      <c r="U169">
        <f t="shared" si="24"/>
        <v>0</v>
      </c>
      <c r="W169">
        <f t="shared" si="25"/>
        <v>1010.0156999999961</v>
      </c>
    </row>
    <row r="170" spans="1:23" x14ac:dyDescent="0.2">
      <c r="A170">
        <f t="shared" si="26"/>
        <v>162</v>
      </c>
      <c r="B170">
        <f t="shared" si="18"/>
        <v>323</v>
      </c>
      <c r="C170" s="6"/>
      <c r="D170" s="7"/>
      <c r="E170" s="8"/>
      <c r="F170" s="8"/>
      <c r="I170" s="46" t="str">
        <f t="shared" si="27"/>
        <v/>
      </c>
      <c r="Q170">
        <f t="shared" si="20"/>
        <v>0</v>
      </c>
      <c r="R170">
        <f t="shared" si="21"/>
        <v>2</v>
      </c>
      <c r="S170">
        <f t="shared" si="22"/>
        <v>0</v>
      </c>
      <c r="T170">
        <f t="shared" si="23"/>
        <v>0</v>
      </c>
      <c r="U170">
        <f t="shared" si="24"/>
        <v>0</v>
      </c>
      <c r="W170">
        <f t="shared" si="25"/>
        <v>1010.015799999996</v>
      </c>
    </row>
    <row r="171" spans="1:23" x14ac:dyDescent="0.2">
      <c r="A171">
        <f t="shared" si="26"/>
        <v>163</v>
      </c>
      <c r="B171">
        <f t="shared" si="18"/>
        <v>325</v>
      </c>
      <c r="C171" s="6"/>
      <c r="D171" s="7"/>
      <c r="E171" s="8"/>
      <c r="F171" s="8"/>
      <c r="I171" s="46" t="str">
        <f t="shared" si="27"/>
        <v/>
      </c>
      <c r="Q171">
        <f t="shared" si="20"/>
        <v>0</v>
      </c>
      <c r="R171">
        <f t="shared" si="21"/>
        <v>2</v>
      </c>
      <c r="S171">
        <f t="shared" si="22"/>
        <v>0</v>
      </c>
      <c r="T171">
        <f t="shared" si="23"/>
        <v>0</v>
      </c>
      <c r="U171">
        <f t="shared" si="24"/>
        <v>0</v>
      </c>
      <c r="W171">
        <f t="shared" si="25"/>
        <v>1010.015899999996</v>
      </c>
    </row>
    <row r="172" spans="1:23" x14ac:dyDescent="0.2">
      <c r="A172">
        <f t="shared" si="26"/>
        <v>164</v>
      </c>
      <c r="B172">
        <f t="shared" si="18"/>
        <v>327</v>
      </c>
      <c r="C172" s="6"/>
      <c r="D172" s="7"/>
      <c r="E172" s="8"/>
      <c r="F172" s="8"/>
      <c r="I172" s="46" t="str">
        <f t="shared" si="27"/>
        <v/>
      </c>
      <c r="Q172">
        <f t="shared" si="20"/>
        <v>0</v>
      </c>
      <c r="R172">
        <f t="shared" si="21"/>
        <v>2</v>
      </c>
      <c r="S172">
        <f t="shared" si="22"/>
        <v>0</v>
      </c>
      <c r="T172">
        <f t="shared" si="23"/>
        <v>0</v>
      </c>
      <c r="U172">
        <f t="shared" si="24"/>
        <v>0</v>
      </c>
      <c r="W172">
        <f t="shared" si="25"/>
        <v>1010.015999999996</v>
      </c>
    </row>
    <row r="173" spans="1:23" x14ac:dyDescent="0.2">
      <c r="A173">
        <f t="shared" si="26"/>
        <v>165</v>
      </c>
      <c r="B173">
        <f t="shared" si="18"/>
        <v>329</v>
      </c>
      <c r="C173" s="6"/>
      <c r="D173" s="7"/>
      <c r="E173" s="8"/>
      <c r="F173" s="8"/>
      <c r="I173" s="46" t="str">
        <f t="shared" si="27"/>
        <v/>
      </c>
      <c r="Q173">
        <f t="shared" si="20"/>
        <v>0</v>
      </c>
      <c r="R173">
        <f t="shared" si="21"/>
        <v>2</v>
      </c>
      <c r="S173">
        <f t="shared" si="22"/>
        <v>0</v>
      </c>
      <c r="T173">
        <f t="shared" si="23"/>
        <v>0</v>
      </c>
      <c r="U173">
        <f t="shared" si="24"/>
        <v>0</v>
      </c>
      <c r="W173">
        <f t="shared" si="25"/>
        <v>1010.016099999996</v>
      </c>
    </row>
    <row r="174" spans="1:23" x14ac:dyDescent="0.2">
      <c r="A174">
        <f t="shared" si="26"/>
        <v>166</v>
      </c>
      <c r="B174">
        <f t="shared" si="18"/>
        <v>331</v>
      </c>
      <c r="C174" s="6"/>
      <c r="D174" s="7"/>
      <c r="E174" s="8"/>
      <c r="F174" s="8"/>
      <c r="I174" s="46" t="str">
        <f t="shared" si="27"/>
        <v/>
      </c>
      <c r="Q174">
        <f t="shared" si="20"/>
        <v>0</v>
      </c>
      <c r="R174">
        <f t="shared" si="21"/>
        <v>2</v>
      </c>
      <c r="S174">
        <f t="shared" si="22"/>
        <v>0</v>
      </c>
      <c r="T174">
        <f t="shared" si="23"/>
        <v>0</v>
      </c>
      <c r="U174">
        <f t="shared" si="24"/>
        <v>0</v>
      </c>
      <c r="W174">
        <f t="shared" si="25"/>
        <v>1010.0161999999959</v>
      </c>
    </row>
    <row r="175" spans="1:23" x14ac:dyDescent="0.2">
      <c r="A175">
        <f t="shared" si="26"/>
        <v>167</v>
      </c>
      <c r="B175">
        <f t="shared" si="18"/>
        <v>333</v>
      </c>
      <c r="C175" s="6"/>
      <c r="D175" s="7"/>
      <c r="E175" s="8"/>
      <c r="F175" s="8"/>
      <c r="I175" s="46" t="str">
        <f t="shared" si="27"/>
        <v/>
      </c>
      <c r="Q175">
        <f t="shared" si="20"/>
        <v>0</v>
      </c>
      <c r="R175">
        <f t="shared" si="21"/>
        <v>2</v>
      </c>
      <c r="S175">
        <f t="shared" si="22"/>
        <v>0</v>
      </c>
      <c r="T175">
        <f t="shared" si="23"/>
        <v>0</v>
      </c>
      <c r="U175">
        <f t="shared" si="24"/>
        <v>0</v>
      </c>
      <c r="W175">
        <f t="shared" si="25"/>
        <v>1010.0162999999959</v>
      </c>
    </row>
    <row r="176" spans="1:23" x14ac:dyDescent="0.2">
      <c r="A176">
        <f t="shared" si="26"/>
        <v>168</v>
      </c>
      <c r="B176">
        <f t="shared" si="18"/>
        <v>335</v>
      </c>
      <c r="C176" s="6"/>
      <c r="D176" s="7"/>
      <c r="E176" s="8"/>
      <c r="F176" s="8"/>
      <c r="I176" s="46" t="str">
        <f t="shared" si="27"/>
        <v/>
      </c>
      <c r="Q176">
        <f t="shared" si="20"/>
        <v>0</v>
      </c>
      <c r="R176">
        <f t="shared" si="21"/>
        <v>2</v>
      </c>
      <c r="S176">
        <f t="shared" si="22"/>
        <v>0</v>
      </c>
      <c r="T176">
        <f t="shared" si="23"/>
        <v>0</v>
      </c>
      <c r="U176">
        <f t="shared" si="24"/>
        <v>0</v>
      </c>
      <c r="W176">
        <f t="shared" si="25"/>
        <v>1010.0163999999959</v>
      </c>
    </row>
    <row r="177" spans="1:23" x14ac:dyDescent="0.2">
      <c r="A177">
        <f t="shared" si="26"/>
        <v>169</v>
      </c>
      <c r="B177">
        <f t="shared" si="18"/>
        <v>337</v>
      </c>
      <c r="C177" s="6"/>
      <c r="D177" s="7"/>
      <c r="E177" s="8"/>
      <c r="F177" s="8"/>
      <c r="I177" s="46" t="str">
        <f t="shared" si="27"/>
        <v/>
      </c>
      <c r="Q177">
        <f t="shared" si="20"/>
        <v>0</v>
      </c>
      <c r="R177">
        <f t="shared" si="21"/>
        <v>2</v>
      </c>
      <c r="S177">
        <f t="shared" si="22"/>
        <v>0</v>
      </c>
      <c r="T177">
        <f t="shared" si="23"/>
        <v>0</v>
      </c>
      <c r="U177">
        <f t="shared" si="24"/>
        <v>0</v>
      </c>
      <c r="W177">
        <f t="shared" si="25"/>
        <v>1010.0164999999959</v>
      </c>
    </row>
    <row r="178" spans="1:23" x14ac:dyDescent="0.2">
      <c r="A178">
        <f t="shared" si="26"/>
        <v>170</v>
      </c>
      <c r="B178">
        <f t="shared" si="18"/>
        <v>339</v>
      </c>
      <c r="C178" s="6"/>
      <c r="D178" s="7"/>
      <c r="E178" s="8"/>
      <c r="F178" s="8"/>
      <c r="I178" s="46" t="str">
        <f t="shared" si="27"/>
        <v/>
      </c>
      <c r="Q178">
        <f t="shared" si="20"/>
        <v>0</v>
      </c>
      <c r="R178">
        <f t="shared" si="21"/>
        <v>2</v>
      </c>
      <c r="S178">
        <f t="shared" si="22"/>
        <v>0</v>
      </c>
      <c r="T178">
        <f t="shared" si="23"/>
        <v>0</v>
      </c>
      <c r="U178">
        <f t="shared" si="24"/>
        <v>0</v>
      </c>
      <c r="W178">
        <f t="shared" si="25"/>
        <v>1010.0165999999958</v>
      </c>
    </row>
    <row r="179" spans="1:23" x14ac:dyDescent="0.2">
      <c r="A179">
        <f t="shared" si="26"/>
        <v>171</v>
      </c>
      <c r="B179">
        <f t="shared" si="18"/>
        <v>341</v>
      </c>
      <c r="C179" s="6"/>
      <c r="D179" s="7"/>
      <c r="E179" s="8"/>
      <c r="F179" s="8"/>
      <c r="I179" s="46" t="str">
        <f t="shared" si="27"/>
        <v/>
      </c>
      <c r="Q179">
        <f t="shared" si="20"/>
        <v>0</v>
      </c>
      <c r="R179">
        <f t="shared" si="21"/>
        <v>2</v>
      </c>
      <c r="S179">
        <f t="shared" si="22"/>
        <v>0</v>
      </c>
      <c r="T179">
        <f t="shared" si="23"/>
        <v>0</v>
      </c>
      <c r="U179">
        <f t="shared" si="24"/>
        <v>0</v>
      </c>
      <c r="W179">
        <f t="shared" si="25"/>
        <v>1010.0166999999958</v>
      </c>
    </row>
    <row r="180" spans="1:23" x14ac:dyDescent="0.2">
      <c r="A180">
        <f t="shared" si="26"/>
        <v>172</v>
      </c>
      <c r="B180">
        <f t="shared" si="18"/>
        <v>343</v>
      </c>
      <c r="C180" s="6"/>
      <c r="D180" s="7"/>
      <c r="E180" s="8"/>
      <c r="F180" s="8"/>
      <c r="I180" s="46" t="str">
        <f t="shared" si="27"/>
        <v/>
      </c>
      <c r="Q180">
        <f t="shared" si="20"/>
        <v>0</v>
      </c>
      <c r="R180">
        <f t="shared" si="21"/>
        <v>2</v>
      </c>
      <c r="S180">
        <f t="shared" si="22"/>
        <v>0</v>
      </c>
      <c r="T180">
        <f t="shared" si="23"/>
        <v>0</v>
      </c>
      <c r="U180">
        <f t="shared" si="24"/>
        <v>0</v>
      </c>
      <c r="W180">
        <f t="shared" si="25"/>
        <v>1010.0167999999958</v>
      </c>
    </row>
    <row r="181" spans="1:23" x14ac:dyDescent="0.2">
      <c r="A181">
        <f t="shared" si="26"/>
        <v>173</v>
      </c>
      <c r="B181">
        <f t="shared" si="18"/>
        <v>345</v>
      </c>
      <c r="C181" s="6"/>
      <c r="D181" s="7"/>
      <c r="E181" s="8"/>
      <c r="F181" s="8"/>
      <c r="I181" s="46" t="str">
        <f t="shared" si="27"/>
        <v/>
      </c>
      <c r="Q181">
        <f t="shared" si="20"/>
        <v>0</v>
      </c>
      <c r="R181">
        <f t="shared" si="21"/>
        <v>2</v>
      </c>
      <c r="S181">
        <f t="shared" si="22"/>
        <v>0</v>
      </c>
      <c r="T181">
        <f t="shared" si="23"/>
        <v>0</v>
      </c>
      <c r="U181">
        <f t="shared" si="24"/>
        <v>0</v>
      </c>
      <c r="W181">
        <f t="shared" si="25"/>
        <v>1010.0168999999958</v>
      </c>
    </row>
    <row r="182" spans="1:23" x14ac:dyDescent="0.2">
      <c r="A182">
        <f t="shared" si="26"/>
        <v>174</v>
      </c>
      <c r="B182">
        <f t="shared" si="18"/>
        <v>347</v>
      </c>
      <c r="C182" s="6"/>
      <c r="D182" s="7"/>
      <c r="E182" s="8"/>
      <c r="F182" s="8"/>
      <c r="I182" s="46" t="str">
        <f t="shared" si="27"/>
        <v/>
      </c>
      <c r="Q182">
        <f t="shared" si="20"/>
        <v>0</v>
      </c>
      <c r="R182">
        <f t="shared" si="21"/>
        <v>2</v>
      </c>
      <c r="S182">
        <f t="shared" si="22"/>
        <v>0</v>
      </c>
      <c r="T182">
        <f t="shared" si="23"/>
        <v>0</v>
      </c>
      <c r="U182">
        <f t="shared" si="24"/>
        <v>0</v>
      </c>
      <c r="W182">
        <f t="shared" si="25"/>
        <v>1010.0169999999957</v>
      </c>
    </row>
    <row r="183" spans="1:23" x14ac:dyDescent="0.2">
      <c r="A183">
        <f t="shared" si="26"/>
        <v>175</v>
      </c>
      <c r="B183">
        <f t="shared" si="18"/>
        <v>349</v>
      </c>
      <c r="C183" s="6"/>
      <c r="D183" s="7"/>
      <c r="E183" s="8"/>
      <c r="F183" s="8"/>
      <c r="I183" s="46" t="str">
        <f t="shared" si="27"/>
        <v/>
      </c>
      <c r="Q183">
        <f t="shared" si="20"/>
        <v>0</v>
      </c>
      <c r="R183">
        <f t="shared" si="21"/>
        <v>2</v>
      </c>
      <c r="S183">
        <f t="shared" si="22"/>
        <v>0</v>
      </c>
      <c r="T183">
        <f t="shared" si="23"/>
        <v>0</v>
      </c>
      <c r="U183">
        <f t="shared" si="24"/>
        <v>0</v>
      </c>
      <c r="W183">
        <f t="shared" si="25"/>
        <v>1010.0170999999957</v>
      </c>
    </row>
    <row r="184" spans="1:23" x14ac:dyDescent="0.2">
      <c r="A184">
        <f t="shared" si="26"/>
        <v>176</v>
      </c>
      <c r="B184">
        <f t="shared" si="18"/>
        <v>351</v>
      </c>
      <c r="C184" s="6"/>
      <c r="D184" s="7"/>
      <c r="E184" s="8"/>
      <c r="F184" s="8"/>
      <c r="I184" s="46" t="str">
        <f t="shared" si="27"/>
        <v/>
      </c>
      <c r="Q184">
        <f t="shared" si="20"/>
        <v>0</v>
      </c>
      <c r="R184">
        <f t="shared" si="21"/>
        <v>2</v>
      </c>
      <c r="S184">
        <f t="shared" si="22"/>
        <v>0</v>
      </c>
      <c r="T184">
        <f t="shared" si="23"/>
        <v>0</v>
      </c>
      <c r="U184">
        <f t="shared" si="24"/>
        <v>0</v>
      </c>
      <c r="W184">
        <f t="shared" si="25"/>
        <v>1010.0171999999957</v>
      </c>
    </row>
    <row r="185" spans="1:23" x14ac:dyDescent="0.2">
      <c r="A185">
        <f t="shared" si="26"/>
        <v>177</v>
      </c>
      <c r="B185">
        <f t="shared" si="18"/>
        <v>353</v>
      </c>
      <c r="C185" s="6"/>
      <c r="D185" s="7"/>
      <c r="E185" s="8"/>
      <c r="F185" s="8"/>
      <c r="I185" s="46" t="str">
        <f t="shared" si="27"/>
        <v/>
      </c>
      <c r="Q185">
        <f t="shared" si="20"/>
        <v>0</v>
      </c>
      <c r="R185">
        <f t="shared" si="21"/>
        <v>2</v>
      </c>
      <c r="S185">
        <f t="shared" si="22"/>
        <v>0</v>
      </c>
      <c r="T185">
        <f t="shared" si="23"/>
        <v>0</v>
      </c>
      <c r="U185">
        <f t="shared" si="24"/>
        <v>0</v>
      </c>
      <c r="W185">
        <f t="shared" si="25"/>
        <v>1010.0172999999957</v>
      </c>
    </row>
    <row r="186" spans="1:23" x14ac:dyDescent="0.2">
      <c r="A186">
        <f t="shared" si="26"/>
        <v>178</v>
      </c>
      <c r="B186">
        <f t="shared" si="18"/>
        <v>355</v>
      </c>
      <c r="C186" s="6"/>
      <c r="D186" s="7"/>
      <c r="E186" s="8"/>
      <c r="F186" s="8"/>
      <c r="I186" s="46" t="str">
        <f t="shared" si="27"/>
        <v/>
      </c>
      <c r="Q186">
        <f t="shared" si="20"/>
        <v>0</v>
      </c>
      <c r="R186">
        <f t="shared" si="21"/>
        <v>2</v>
      </c>
      <c r="S186">
        <f t="shared" si="22"/>
        <v>0</v>
      </c>
      <c r="T186">
        <f t="shared" si="23"/>
        <v>0</v>
      </c>
      <c r="U186">
        <f t="shared" si="24"/>
        <v>0</v>
      </c>
      <c r="W186">
        <f t="shared" si="25"/>
        <v>1010.0173999999956</v>
      </c>
    </row>
    <row r="187" spans="1:23" x14ac:dyDescent="0.2">
      <c r="A187">
        <f t="shared" si="26"/>
        <v>179</v>
      </c>
      <c r="B187">
        <f t="shared" si="18"/>
        <v>357</v>
      </c>
      <c r="C187" s="6"/>
      <c r="D187" s="7"/>
      <c r="E187" s="8"/>
      <c r="F187" s="8"/>
      <c r="I187" s="46" t="str">
        <f t="shared" si="27"/>
        <v/>
      </c>
      <c r="Q187">
        <f t="shared" si="20"/>
        <v>0</v>
      </c>
      <c r="R187">
        <f t="shared" si="21"/>
        <v>2</v>
      </c>
      <c r="S187">
        <f t="shared" si="22"/>
        <v>0</v>
      </c>
      <c r="T187">
        <f t="shared" si="23"/>
        <v>0</v>
      </c>
      <c r="U187">
        <f t="shared" si="24"/>
        <v>0</v>
      </c>
      <c r="W187">
        <f t="shared" si="25"/>
        <v>1010.0174999999956</v>
      </c>
    </row>
    <row r="188" spans="1:23" x14ac:dyDescent="0.2">
      <c r="A188">
        <f t="shared" si="26"/>
        <v>180</v>
      </c>
      <c r="B188">
        <f t="shared" si="18"/>
        <v>359</v>
      </c>
      <c r="C188" s="6"/>
      <c r="D188" s="7"/>
      <c r="E188" s="8"/>
      <c r="F188" s="8"/>
      <c r="I188" s="46" t="str">
        <f t="shared" si="27"/>
        <v/>
      </c>
      <c r="Q188">
        <f t="shared" si="20"/>
        <v>0</v>
      </c>
      <c r="R188">
        <f t="shared" si="21"/>
        <v>2</v>
      </c>
      <c r="S188">
        <f t="shared" si="22"/>
        <v>0</v>
      </c>
      <c r="T188">
        <f t="shared" si="23"/>
        <v>0</v>
      </c>
      <c r="U188">
        <f t="shared" si="24"/>
        <v>0</v>
      </c>
      <c r="W188">
        <f t="shared" si="25"/>
        <v>1010.0175999999956</v>
      </c>
    </row>
    <row r="189" spans="1:23" x14ac:dyDescent="0.2">
      <c r="A189">
        <f t="shared" si="26"/>
        <v>181</v>
      </c>
      <c r="B189">
        <f t="shared" si="18"/>
        <v>361</v>
      </c>
      <c r="C189" s="6"/>
      <c r="D189" s="7"/>
      <c r="E189" s="8"/>
      <c r="F189" s="8"/>
      <c r="I189" s="46" t="str">
        <f t="shared" si="27"/>
        <v/>
      </c>
      <c r="Q189">
        <f t="shared" si="20"/>
        <v>0</v>
      </c>
      <c r="R189">
        <f t="shared" si="21"/>
        <v>2</v>
      </c>
      <c r="S189">
        <f t="shared" si="22"/>
        <v>0</v>
      </c>
      <c r="T189">
        <f t="shared" si="23"/>
        <v>0</v>
      </c>
      <c r="U189">
        <f t="shared" si="24"/>
        <v>0</v>
      </c>
      <c r="W189">
        <f t="shared" si="25"/>
        <v>1010.0176999999956</v>
      </c>
    </row>
    <row r="190" spans="1:23" x14ac:dyDescent="0.2">
      <c r="A190">
        <f t="shared" si="26"/>
        <v>182</v>
      </c>
      <c r="B190">
        <f t="shared" si="18"/>
        <v>363</v>
      </c>
      <c r="C190" s="6"/>
      <c r="D190" s="7"/>
      <c r="E190" s="8"/>
      <c r="F190" s="8"/>
      <c r="I190" s="46" t="str">
        <f t="shared" si="27"/>
        <v/>
      </c>
      <c r="Q190">
        <f t="shared" si="20"/>
        <v>0</v>
      </c>
      <c r="R190">
        <f t="shared" si="21"/>
        <v>2</v>
      </c>
      <c r="S190">
        <f t="shared" si="22"/>
        <v>0</v>
      </c>
      <c r="T190">
        <f t="shared" si="23"/>
        <v>0</v>
      </c>
      <c r="U190">
        <f t="shared" si="24"/>
        <v>0</v>
      </c>
      <c r="W190">
        <f t="shared" si="25"/>
        <v>1010.0177999999955</v>
      </c>
    </row>
    <row r="191" spans="1:23" x14ac:dyDescent="0.2">
      <c r="A191">
        <f t="shared" si="26"/>
        <v>183</v>
      </c>
      <c r="B191">
        <f t="shared" si="18"/>
        <v>365</v>
      </c>
      <c r="C191" s="6"/>
      <c r="D191" s="7"/>
      <c r="E191" s="8"/>
      <c r="F191" s="8"/>
      <c r="I191" s="46" t="str">
        <f t="shared" si="27"/>
        <v/>
      </c>
      <c r="Q191">
        <f t="shared" si="20"/>
        <v>0</v>
      </c>
      <c r="R191">
        <f t="shared" si="21"/>
        <v>2</v>
      </c>
      <c r="S191">
        <f t="shared" si="22"/>
        <v>0</v>
      </c>
      <c r="T191">
        <f t="shared" si="23"/>
        <v>0</v>
      </c>
      <c r="U191">
        <f t="shared" si="24"/>
        <v>0</v>
      </c>
      <c r="W191">
        <f t="shared" si="25"/>
        <v>1010.0178999999955</v>
      </c>
    </row>
    <row r="192" spans="1:23" x14ac:dyDescent="0.2">
      <c r="A192">
        <f t="shared" si="26"/>
        <v>184</v>
      </c>
      <c r="B192">
        <f t="shared" si="18"/>
        <v>367</v>
      </c>
      <c r="C192" s="6"/>
      <c r="D192" s="7"/>
      <c r="E192" s="8"/>
      <c r="F192" s="8"/>
      <c r="I192" s="46" t="str">
        <f t="shared" si="27"/>
        <v/>
      </c>
      <c r="Q192">
        <f t="shared" si="20"/>
        <v>0</v>
      </c>
      <c r="R192">
        <f t="shared" si="21"/>
        <v>2</v>
      </c>
      <c r="S192">
        <f t="shared" si="22"/>
        <v>0</v>
      </c>
      <c r="T192">
        <f t="shared" si="23"/>
        <v>0</v>
      </c>
      <c r="U192">
        <f t="shared" si="24"/>
        <v>0</v>
      </c>
      <c r="W192">
        <f t="shared" si="25"/>
        <v>1010.0179999999955</v>
      </c>
    </row>
    <row r="193" spans="1:23" x14ac:dyDescent="0.2">
      <c r="A193">
        <f t="shared" si="26"/>
        <v>185</v>
      </c>
      <c r="B193">
        <f t="shared" si="18"/>
        <v>369</v>
      </c>
      <c r="C193" s="6"/>
      <c r="D193" s="7"/>
      <c r="E193" s="8"/>
      <c r="F193" s="8"/>
      <c r="I193" s="46" t="str">
        <f t="shared" si="27"/>
        <v/>
      </c>
      <c r="Q193">
        <f t="shared" si="20"/>
        <v>0</v>
      </c>
      <c r="R193">
        <f t="shared" si="21"/>
        <v>2</v>
      </c>
      <c r="S193">
        <f t="shared" si="22"/>
        <v>0</v>
      </c>
      <c r="T193">
        <f t="shared" si="23"/>
        <v>0</v>
      </c>
      <c r="U193">
        <f t="shared" si="24"/>
        <v>0</v>
      </c>
      <c r="W193">
        <f t="shared" si="25"/>
        <v>1010.0180999999955</v>
      </c>
    </row>
    <row r="194" spans="1:23" x14ac:dyDescent="0.2">
      <c r="A194">
        <f t="shared" si="26"/>
        <v>186</v>
      </c>
      <c r="B194">
        <f t="shared" si="18"/>
        <v>371</v>
      </c>
      <c r="C194" s="6"/>
      <c r="D194" s="7"/>
      <c r="E194" s="8"/>
      <c r="F194" s="8"/>
      <c r="I194" s="46" t="str">
        <f t="shared" si="27"/>
        <v/>
      </c>
      <c r="Q194">
        <f t="shared" si="20"/>
        <v>0</v>
      </c>
      <c r="R194">
        <f t="shared" si="21"/>
        <v>2</v>
      </c>
      <c r="S194">
        <f t="shared" si="22"/>
        <v>0</v>
      </c>
      <c r="T194">
        <f t="shared" si="23"/>
        <v>0</v>
      </c>
      <c r="U194">
        <f t="shared" si="24"/>
        <v>0</v>
      </c>
      <c r="W194">
        <f t="shared" si="25"/>
        <v>1010.0181999999954</v>
      </c>
    </row>
    <row r="195" spans="1:23" x14ac:dyDescent="0.2">
      <c r="A195">
        <f t="shared" si="26"/>
        <v>187</v>
      </c>
      <c r="B195">
        <f t="shared" si="18"/>
        <v>373</v>
      </c>
      <c r="C195" s="6"/>
      <c r="D195" s="7"/>
      <c r="E195" s="8"/>
      <c r="F195" s="8"/>
      <c r="I195" s="46" t="str">
        <f t="shared" si="27"/>
        <v/>
      </c>
      <c r="Q195">
        <f t="shared" si="20"/>
        <v>0</v>
      </c>
      <c r="R195">
        <f t="shared" si="21"/>
        <v>2</v>
      </c>
      <c r="S195">
        <f t="shared" si="22"/>
        <v>0</v>
      </c>
      <c r="T195">
        <f t="shared" si="23"/>
        <v>0</v>
      </c>
      <c r="U195">
        <f t="shared" si="24"/>
        <v>0</v>
      </c>
      <c r="W195">
        <f t="shared" si="25"/>
        <v>1010.0182999999954</v>
      </c>
    </row>
    <row r="196" spans="1:23" x14ac:dyDescent="0.2">
      <c r="A196">
        <f t="shared" si="26"/>
        <v>188</v>
      </c>
      <c r="B196">
        <f t="shared" si="18"/>
        <v>375</v>
      </c>
      <c r="C196" s="6"/>
      <c r="D196" s="7"/>
      <c r="E196" s="8"/>
      <c r="F196" s="8"/>
      <c r="I196" s="46" t="str">
        <f t="shared" si="27"/>
        <v/>
      </c>
      <c r="Q196">
        <f t="shared" ref="Q196:Q277" si="28">E196</f>
        <v>0</v>
      </c>
      <c r="R196">
        <f t="shared" ref="R196:R229" si="29">IF(OR(AND(D196&lt;&gt;"",C197="",C198=$C$3),AND(D196&lt;&gt;"",C197=$C$3)),R195+1,R195)</f>
        <v>2</v>
      </c>
      <c r="S196">
        <f t="shared" ref="S196:S229" si="30">IF(OR(AND(D196&lt;&gt;"",C197="",C198=$C$4),AND(D196&lt;&gt;"",C197=$C$4)),S195+1,S195)</f>
        <v>0</v>
      </c>
      <c r="T196">
        <f t="shared" ref="T196:T229" si="31">IF(OR(AND(D196&lt;&gt;"",C197="",C198=$C$5),AND(D196&lt;&gt;"",C197=$C$5)),T195+1,T195)</f>
        <v>0</v>
      </c>
      <c r="U196">
        <f t="shared" ref="U196:U229" si="32">IF(OR(AND(D196&lt;&gt;"",C197="",C198=$C$6),AND(D196&lt;&gt;"",C197=$C$6)),U195+1,U195)</f>
        <v>0</v>
      </c>
      <c r="W196">
        <f t="shared" ref="W196:W277" si="33">IF(E196="",W195+0.0001,E196)</f>
        <v>1010.0183999999954</v>
      </c>
    </row>
    <row r="197" spans="1:23" x14ac:dyDescent="0.2">
      <c r="A197">
        <f t="shared" si="26"/>
        <v>189</v>
      </c>
      <c r="B197">
        <f t="shared" si="18"/>
        <v>377</v>
      </c>
      <c r="C197" s="6"/>
      <c r="D197" s="7"/>
      <c r="E197" s="8"/>
      <c r="F197" s="8"/>
      <c r="I197" s="46" t="str">
        <f t="shared" si="27"/>
        <v/>
      </c>
      <c r="Q197">
        <f t="shared" si="28"/>
        <v>0</v>
      </c>
      <c r="R197">
        <f t="shared" si="29"/>
        <v>2</v>
      </c>
      <c r="S197">
        <f t="shared" si="30"/>
        <v>0</v>
      </c>
      <c r="T197">
        <f t="shared" si="31"/>
        <v>0</v>
      </c>
      <c r="U197">
        <f t="shared" si="32"/>
        <v>0</v>
      </c>
      <c r="W197">
        <f t="shared" si="33"/>
        <v>1010.0184999999954</v>
      </c>
    </row>
    <row r="198" spans="1:23" x14ac:dyDescent="0.2">
      <c r="A198">
        <f t="shared" si="26"/>
        <v>190</v>
      </c>
      <c r="B198">
        <f t="shared" si="18"/>
        <v>379</v>
      </c>
      <c r="C198" s="6"/>
      <c r="D198" s="7"/>
      <c r="E198" s="8"/>
      <c r="F198" s="8"/>
      <c r="I198" s="46" t="str">
        <f t="shared" si="27"/>
        <v/>
      </c>
      <c r="Q198">
        <f t="shared" si="28"/>
        <v>0</v>
      </c>
      <c r="R198">
        <f t="shared" si="29"/>
        <v>2</v>
      </c>
      <c r="S198">
        <f t="shared" si="30"/>
        <v>0</v>
      </c>
      <c r="T198">
        <f t="shared" si="31"/>
        <v>0</v>
      </c>
      <c r="U198">
        <f t="shared" si="32"/>
        <v>0</v>
      </c>
      <c r="W198">
        <f t="shared" si="33"/>
        <v>1010.0185999999953</v>
      </c>
    </row>
    <row r="199" spans="1:23" x14ac:dyDescent="0.2">
      <c r="A199">
        <f t="shared" si="26"/>
        <v>191</v>
      </c>
      <c r="B199">
        <f t="shared" si="18"/>
        <v>381</v>
      </c>
      <c r="C199" s="6"/>
      <c r="D199" s="7"/>
      <c r="E199" s="8"/>
      <c r="F199" s="8"/>
      <c r="I199" s="46" t="str">
        <f t="shared" si="27"/>
        <v/>
      </c>
      <c r="Q199">
        <f t="shared" si="28"/>
        <v>0</v>
      </c>
      <c r="R199">
        <f t="shared" si="29"/>
        <v>2</v>
      </c>
      <c r="S199">
        <f t="shared" si="30"/>
        <v>0</v>
      </c>
      <c r="T199">
        <f t="shared" si="31"/>
        <v>0</v>
      </c>
      <c r="U199">
        <f t="shared" si="32"/>
        <v>0</v>
      </c>
      <c r="W199">
        <f t="shared" si="33"/>
        <v>1010.0186999999953</v>
      </c>
    </row>
    <row r="200" spans="1:23" x14ac:dyDescent="0.2">
      <c r="A200">
        <f t="shared" si="26"/>
        <v>192</v>
      </c>
      <c r="B200">
        <f t="shared" si="18"/>
        <v>383</v>
      </c>
      <c r="C200" s="6"/>
      <c r="D200" s="7"/>
      <c r="E200" s="8"/>
      <c r="F200" s="8"/>
      <c r="I200" s="46" t="str">
        <f t="shared" si="27"/>
        <v/>
      </c>
      <c r="Q200">
        <f t="shared" si="28"/>
        <v>0</v>
      </c>
      <c r="R200">
        <f t="shared" si="29"/>
        <v>2</v>
      </c>
      <c r="S200">
        <f t="shared" si="30"/>
        <v>0</v>
      </c>
      <c r="T200">
        <f t="shared" si="31"/>
        <v>0</v>
      </c>
      <c r="U200">
        <f t="shared" si="32"/>
        <v>0</v>
      </c>
      <c r="W200">
        <f t="shared" si="33"/>
        <v>1010.0187999999953</v>
      </c>
    </row>
    <row r="201" spans="1:23" x14ac:dyDescent="0.2">
      <c r="A201">
        <f t="shared" si="26"/>
        <v>193</v>
      </c>
      <c r="B201">
        <f t="shared" si="18"/>
        <v>385</v>
      </c>
      <c r="C201" s="6"/>
      <c r="D201" s="7"/>
      <c r="E201" s="8"/>
      <c r="F201" s="8"/>
      <c r="I201" s="46" t="str">
        <f t="shared" si="27"/>
        <v/>
      </c>
      <c r="Q201">
        <f t="shared" si="28"/>
        <v>0</v>
      </c>
      <c r="R201">
        <f t="shared" si="29"/>
        <v>2</v>
      </c>
      <c r="S201">
        <f t="shared" si="30"/>
        <v>0</v>
      </c>
      <c r="T201">
        <f t="shared" si="31"/>
        <v>0</v>
      </c>
      <c r="U201">
        <f t="shared" si="32"/>
        <v>0</v>
      </c>
      <c r="W201">
        <f t="shared" si="33"/>
        <v>1010.0188999999953</v>
      </c>
    </row>
    <row r="202" spans="1:23" x14ac:dyDescent="0.2">
      <c r="A202">
        <f t="shared" si="26"/>
        <v>194</v>
      </c>
      <c r="B202">
        <f t="shared" si="18"/>
        <v>387</v>
      </c>
      <c r="C202" s="6"/>
      <c r="D202" s="7"/>
      <c r="E202" s="8"/>
      <c r="F202" s="8"/>
      <c r="I202" s="46" t="str">
        <f t="shared" si="27"/>
        <v/>
      </c>
      <c r="Q202">
        <f t="shared" si="28"/>
        <v>0</v>
      </c>
      <c r="R202">
        <f t="shared" si="29"/>
        <v>2</v>
      </c>
      <c r="S202">
        <f t="shared" si="30"/>
        <v>0</v>
      </c>
      <c r="T202">
        <f t="shared" si="31"/>
        <v>0</v>
      </c>
      <c r="U202">
        <f t="shared" si="32"/>
        <v>0</v>
      </c>
      <c r="W202">
        <f t="shared" si="33"/>
        <v>1010.0189999999952</v>
      </c>
    </row>
    <row r="203" spans="1:23" x14ac:dyDescent="0.2">
      <c r="A203">
        <f t="shared" ref="A203:A278" si="34">A202+1</f>
        <v>195</v>
      </c>
      <c r="B203">
        <f t="shared" si="18"/>
        <v>389</v>
      </c>
      <c r="C203" s="6"/>
      <c r="D203" s="7"/>
      <c r="E203" s="8"/>
      <c r="F203" s="8"/>
      <c r="I203" s="46" t="str">
        <f t="shared" si="27"/>
        <v/>
      </c>
      <c r="Q203">
        <f t="shared" si="28"/>
        <v>0</v>
      </c>
      <c r="R203">
        <f t="shared" si="29"/>
        <v>2</v>
      </c>
      <c r="S203">
        <f t="shared" si="30"/>
        <v>0</v>
      </c>
      <c r="T203">
        <f t="shared" si="31"/>
        <v>0</v>
      </c>
      <c r="U203">
        <f t="shared" si="32"/>
        <v>0</v>
      </c>
      <c r="W203">
        <f t="shared" si="33"/>
        <v>1010.0190999999952</v>
      </c>
    </row>
    <row r="204" spans="1:23" x14ac:dyDescent="0.2">
      <c r="A204">
        <f t="shared" si="34"/>
        <v>196</v>
      </c>
      <c r="B204">
        <f t="shared" si="18"/>
        <v>391</v>
      </c>
      <c r="C204" s="6"/>
      <c r="D204" s="7"/>
      <c r="E204" s="8"/>
      <c r="F204" s="8"/>
      <c r="I204" s="46" t="str">
        <f t="shared" si="27"/>
        <v/>
      </c>
      <c r="Q204">
        <f t="shared" si="28"/>
        <v>0</v>
      </c>
      <c r="R204">
        <f t="shared" si="29"/>
        <v>2</v>
      </c>
      <c r="S204">
        <f t="shared" si="30"/>
        <v>0</v>
      </c>
      <c r="T204">
        <f t="shared" si="31"/>
        <v>0</v>
      </c>
      <c r="U204">
        <f t="shared" si="32"/>
        <v>0</v>
      </c>
      <c r="W204">
        <f t="shared" si="33"/>
        <v>1010.0191999999952</v>
      </c>
    </row>
    <row r="205" spans="1:23" x14ac:dyDescent="0.2">
      <c r="A205">
        <f t="shared" si="34"/>
        <v>197</v>
      </c>
      <c r="B205">
        <f t="shared" si="18"/>
        <v>393</v>
      </c>
      <c r="C205" s="6"/>
      <c r="D205" s="7"/>
      <c r="E205" s="8"/>
      <c r="F205" s="8"/>
      <c r="I205" s="46" t="str">
        <f t="shared" si="27"/>
        <v/>
      </c>
      <c r="Q205">
        <f t="shared" si="28"/>
        <v>0</v>
      </c>
      <c r="R205">
        <f t="shared" si="29"/>
        <v>2</v>
      </c>
      <c r="S205">
        <f t="shared" si="30"/>
        <v>0</v>
      </c>
      <c r="T205">
        <f t="shared" si="31"/>
        <v>0</v>
      </c>
      <c r="U205">
        <f t="shared" si="32"/>
        <v>0</v>
      </c>
      <c r="W205">
        <f t="shared" si="33"/>
        <v>1010.0192999999952</v>
      </c>
    </row>
    <row r="206" spans="1:23" x14ac:dyDescent="0.2">
      <c r="A206">
        <f t="shared" si="34"/>
        <v>198</v>
      </c>
      <c r="B206">
        <f t="shared" si="18"/>
        <v>395</v>
      </c>
      <c r="C206" s="6"/>
      <c r="D206" s="7"/>
      <c r="E206" s="8"/>
      <c r="F206" s="8"/>
      <c r="I206" s="46" t="str">
        <f t="shared" si="27"/>
        <v/>
      </c>
      <c r="Q206">
        <f t="shared" si="28"/>
        <v>0</v>
      </c>
      <c r="R206">
        <f t="shared" si="29"/>
        <v>2</v>
      </c>
      <c r="S206">
        <f t="shared" si="30"/>
        <v>0</v>
      </c>
      <c r="T206">
        <f t="shared" si="31"/>
        <v>0</v>
      </c>
      <c r="U206">
        <f t="shared" si="32"/>
        <v>0</v>
      </c>
      <c r="W206">
        <f t="shared" si="33"/>
        <v>1010.0193999999951</v>
      </c>
    </row>
    <row r="207" spans="1:23" x14ac:dyDescent="0.2">
      <c r="A207">
        <f t="shared" si="34"/>
        <v>199</v>
      </c>
      <c r="B207">
        <f t="shared" si="18"/>
        <v>397</v>
      </c>
      <c r="C207" s="6"/>
      <c r="D207" s="7"/>
      <c r="E207" s="8"/>
      <c r="F207" s="8"/>
      <c r="I207" s="46" t="str">
        <f t="shared" si="27"/>
        <v/>
      </c>
      <c r="Q207">
        <f t="shared" si="28"/>
        <v>0</v>
      </c>
      <c r="R207">
        <f t="shared" si="29"/>
        <v>2</v>
      </c>
      <c r="S207">
        <f t="shared" si="30"/>
        <v>0</v>
      </c>
      <c r="T207">
        <f t="shared" si="31"/>
        <v>0</v>
      </c>
      <c r="U207">
        <f t="shared" si="32"/>
        <v>0</v>
      </c>
      <c r="W207">
        <f t="shared" si="33"/>
        <v>1010.0194999999951</v>
      </c>
    </row>
    <row r="208" spans="1:23" x14ac:dyDescent="0.2">
      <c r="A208">
        <f t="shared" si="34"/>
        <v>200</v>
      </c>
      <c r="B208">
        <f t="shared" si="18"/>
        <v>399</v>
      </c>
      <c r="C208" s="6"/>
      <c r="D208" s="7"/>
      <c r="E208" s="8"/>
      <c r="F208" s="8"/>
      <c r="I208" s="46" t="str">
        <f t="shared" ref="I208:I271" si="35">IF(AND(AND(C208="",D208="",E208="",F208=""),OR(C209&lt;&gt;"",D209&lt;&gt;"")),"Bitte diese Zeile nicht leer lassen",IF(AND(D208&lt;&gt;"",OR(C208&lt;&gt;"",E208&lt;&gt;"",F208&lt;&gt;"")),"Bitte Zeile nur als Titelzeile (Spalte D) oder als Kontozeile (andere Spalten) verwenden",IF(E208="","",IF(AND(E208&lt;&gt;"",F208&lt;&gt;"",C208=""),"Bitte gültige Kontokategorie (s. oben) zuweisen",IF(OR(E208&lt;=E207,E208&lt;=E206),"Kontonummern müssen aufsteigend eingegeben werden.",IF(OR(E208&lt;1000,E208&gt;9999),CONCATENATE(E208," auf Spalte F ist keine vierstellige Kontonummer"),IF(OR(C208=C$3,C208=C$4,C208=C$5,C208=C$6),"","Bitte gültige Kontokategorie eingeben")))))))</f>
        <v/>
      </c>
      <c r="Q208">
        <f t="shared" si="28"/>
        <v>0</v>
      </c>
      <c r="R208">
        <f t="shared" si="29"/>
        <v>2</v>
      </c>
      <c r="S208">
        <f t="shared" si="30"/>
        <v>0</v>
      </c>
      <c r="T208">
        <f t="shared" si="31"/>
        <v>0</v>
      </c>
      <c r="U208">
        <f t="shared" si="32"/>
        <v>0</v>
      </c>
      <c r="W208">
        <f t="shared" si="33"/>
        <v>1010.0195999999951</v>
      </c>
    </row>
    <row r="209" spans="1:23" x14ac:dyDescent="0.2">
      <c r="A209">
        <f t="shared" si="34"/>
        <v>201</v>
      </c>
      <c r="B209">
        <f t="shared" si="18"/>
        <v>401</v>
      </c>
      <c r="C209" s="6"/>
      <c r="D209" s="7"/>
      <c r="E209" s="8"/>
      <c r="F209" s="8"/>
      <c r="I209" s="46" t="str">
        <f t="shared" si="35"/>
        <v/>
      </c>
      <c r="Q209">
        <f t="shared" si="28"/>
        <v>0</v>
      </c>
      <c r="R209">
        <f t="shared" si="29"/>
        <v>2</v>
      </c>
      <c r="S209">
        <f t="shared" si="30"/>
        <v>0</v>
      </c>
      <c r="T209">
        <f t="shared" si="31"/>
        <v>0</v>
      </c>
      <c r="U209">
        <f t="shared" si="32"/>
        <v>0</v>
      </c>
      <c r="W209">
        <f t="shared" si="33"/>
        <v>1010.0196999999951</v>
      </c>
    </row>
    <row r="210" spans="1:23" x14ac:dyDescent="0.2">
      <c r="A210">
        <f t="shared" si="34"/>
        <v>202</v>
      </c>
      <c r="B210">
        <f t="shared" si="18"/>
        <v>403</v>
      </c>
      <c r="C210" s="6"/>
      <c r="D210" s="7"/>
      <c r="E210" s="8"/>
      <c r="F210" s="8"/>
      <c r="I210" s="46" t="str">
        <f t="shared" si="35"/>
        <v/>
      </c>
      <c r="Q210">
        <f t="shared" si="28"/>
        <v>0</v>
      </c>
      <c r="R210">
        <f t="shared" si="29"/>
        <v>2</v>
      </c>
      <c r="S210">
        <f t="shared" si="30"/>
        <v>0</v>
      </c>
      <c r="T210">
        <f t="shared" si="31"/>
        <v>0</v>
      </c>
      <c r="U210">
        <f t="shared" si="32"/>
        <v>0</v>
      </c>
      <c r="W210">
        <f t="shared" si="33"/>
        <v>1010.019799999995</v>
      </c>
    </row>
    <row r="211" spans="1:23" x14ac:dyDescent="0.2">
      <c r="A211">
        <f t="shared" si="34"/>
        <v>203</v>
      </c>
      <c r="B211">
        <f t="shared" si="18"/>
        <v>405</v>
      </c>
      <c r="C211" s="6"/>
      <c r="D211" s="7"/>
      <c r="E211" s="8"/>
      <c r="F211" s="8"/>
      <c r="I211" s="46" t="str">
        <f t="shared" si="35"/>
        <v/>
      </c>
      <c r="Q211">
        <f t="shared" si="28"/>
        <v>0</v>
      </c>
      <c r="R211">
        <f t="shared" si="29"/>
        <v>2</v>
      </c>
      <c r="S211">
        <f t="shared" si="30"/>
        <v>0</v>
      </c>
      <c r="T211">
        <f t="shared" si="31"/>
        <v>0</v>
      </c>
      <c r="U211">
        <f t="shared" si="32"/>
        <v>0</v>
      </c>
      <c r="W211">
        <f t="shared" si="33"/>
        <v>1010.019899999995</v>
      </c>
    </row>
    <row r="212" spans="1:23" x14ac:dyDescent="0.2">
      <c r="A212">
        <f t="shared" si="34"/>
        <v>204</v>
      </c>
      <c r="B212">
        <f t="shared" si="18"/>
        <v>407</v>
      </c>
      <c r="C212" s="6"/>
      <c r="D212" s="7"/>
      <c r="E212" s="8"/>
      <c r="F212" s="8"/>
      <c r="I212" s="46" t="str">
        <f t="shared" si="35"/>
        <v/>
      </c>
      <c r="Q212">
        <f t="shared" si="28"/>
        <v>0</v>
      </c>
      <c r="R212">
        <f t="shared" si="29"/>
        <v>2</v>
      </c>
      <c r="S212">
        <f t="shared" si="30"/>
        <v>0</v>
      </c>
      <c r="T212">
        <f t="shared" si="31"/>
        <v>0</v>
      </c>
      <c r="U212">
        <f t="shared" si="32"/>
        <v>0</v>
      </c>
      <c r="W212">
        <f t="shared" si="33"/>
        <v>1010.019999999995</v>
      </c>
    </row>
    <row r="213" spans="1:23" x14ac:dyDescent="0.2">
      <c r="A213">
        <f t="shared" si="34"/>
        <v>205</v>
      </c>
      <c r="B213">
        <f t="shared" si="18"/>
        <v>409</v>
      </c>
      <c r="C213" s="6"/>
      <c r="D213" s="7"/>
      <c r="E213" s="8"/>
      <c r="F213" s="8"/>
      <c r="I213" s="46" t="str">
        <f t="shared" si="35"/>
        <v/>
      </c>
      <c r="Q213">
        <f t="shared" si="28"/>
        <v>0</v>
      </c>
      <c r="R213">
        <f t="shared" si="29"/>
        <v>2</v>
      </c>
      <c r="S213">
        <f t="shared" si="30"/>
        <v>0</v>
      </c>
      <c r="T213">
        <f t="shared" si="31"/>
        <v>0</v>
      </c>
      <c r="U213">
        <f t="shared" si="32"/>
        <v>0</v>
      </c>
      <c r="W213">
        <f t="shared" si="33"/>
        <v>1010.020099999995</v>
      </c>
    </row>
    <row r="214" spans="1:23" x14ac:dyDescent="0.2">
      <c r="A214">
        <f t="shared" si="34"/>
        <v>206</v>
      </c>
      <c r="B214">
        <f t="shared" si="18"/>
        <v>411</v>
      </c>
      <c r="C214" s="6"/>
      <c r="D214" s="7"/>
      <c r="E214" s="8"/>
      <c r="F214" s="8"/>
      <c r="I214" s="46" t="str">
        <f t="shared" si="35"/>
        <v/>
      </c>
      <c r="Q214">
        <f t="shared" si="28"/>
        <v>0</v>
      </c>
      <c r="R214">
        <f t="shared" si="29"/>
        <v>2</v>
      </c>
      <c r="S214">
        <f t="shared" si="30"/>
        <v>0</v>
      </c>
      <c r="T214">
        <f t="shared" si="31"/>
        <v>0</v>
      </c>
      <c r="U214">
        <f t="shared" si="32"/>
        <v>0</v>
      </c>
      <c r="W214">
        <f t="shared" si="33"/>
        <v>1010.0201999999949</v>
      </c>
    </row>
    <row r="215" spans="1:23" x14ac:dyDescent="0.2">
      <c r="A215">
        <f t="shared" si="34"/>
        <v>207</v>
      </c>
      <c r="B215">
        <f t="shared" si="18"/>
        <v>413</v>
      </c>
      <c r="C215" s="6"/>
      <c r="D215" s="7"/>
      <c r="E215" s="8"/>
      <c r="F215" s="8"/>
      <c r="I215" s="46" t="str">
        <f t="shared" si="35"/>
        <v/>
      </c>
      <c r="Q215">
        <f t="shared" si="28"/>
        <v>0</v>
      </c>
      <c r="R215">
        <f t="shared" si="29"/>
        <v>2</v>
      </c>
      <c r="S215">
        <f t="shared" si="30"/>
        <v>0</v>
      </c>
      <c r="T215">
        <f t="shared" si="31"/>
        <v>0</v>
      </c>
      <c r="U215">
        <f t="shared" si="32"/>
        <v>0</v>
      </c>
      <c r="W215">
        <f t="shared" si="33"/>
        <v>1010.0202999999949</v>
      </c>
    </row>
    <row r="216" spans="1:23" x14ac:dyDescent="0.2">
      <c r="A216">
        <f t="shared" si="34"/>
        <v>208</v>
      </c>
      <c r="B216">
        <f t="shared" si="18"/>
        <v>415</v>
      </c>
      <c r="C216" s="6"/>
      <c r="D216" s="7"/>
      <c r="E216" s="8"/>
      <c r="F216" s="8"/>
      <c r="I216" s="46" t="str">
        <f t="shared" si="35"/>
        <v/>
      </c>
      <c r="Q216">
        <f t="shared" si="28"/>
        <v>0</v>
      </c>
      <c r="R216">
        <f t="shared" si="29"/>
        <v>2</v>
      </c>
      <c r="S216">
        <f t="shared" si="30"/>
        <v>0</v>
      </c>
      <c r="T216">
        <f t="shared" si="31"/>
        <v>0</v>
      </c>
      <c r="U216">
        <f t="shared" si="32"/>
        <v>0</v>
      </c>
      <c r="W216">
        <f t="shared" si="33"/>
        <v>1010.0203999999949</v>
      </c>
    </row>
    <row r="217" spans="1:23" x14ac:dyDescent="0.2">
      <c r="A217">
        <f t="shared" si="34"/>
        <v>209</v>
      </c>
      <c r="B217">
        <f t="shared" si="18"/>
        <v>417</v>
      </c>
      <c r="C217" s="6"/>
      <c r="D217" s="7"/>
      <c r="E217" s="8"/>
      <c r="F217" s="8"/>
      <c r="I217" s="46" t="str">
        <f t="shared" si="35"/>
        <v/>
      </c>
      <c r="Q217">
        <f t="shared" si="28"/>
        <v>0</v>
      </c>
      <c r="R217">
        <f t="shared" si="29"/>
        <v>2</v>
      </c>
      <c r="S217">
        <f t="shared" si="30"/>
        <v>0</v>
      </c>
      <c r="T217">
        <f t="shared" si="31"/>
        <v>0</v>
      </c>
      <c r="U217">
        <f t="shared" si="32"/>
        <v>0</v>
      </c>
      <c r="W217">
        <f t="shared" si="33"/>
        <v>1010.0204999999949</v>
      </c>
    </row>
    <row r="218" spans="1:23" x14ac:dyDescent="0.2">
      <c r="A218">
        <f t="shared" si="34"/>
        <v>210</v>
      </c>
      <c r="B218">
        <f t="shared" si="18"/>
        <v>419</v>
      </c>
      <c r="C218" s="6"/>
      <c r="D218" s="7"/>
      <c r="E218" s="8"/>
      <c r="F218" s="8"/>
      <c r="I218" s="46" t="str">
        <f t="shared" si="35"/>
        <v/>
      </c>
      <c r="Q218">
        <f t="shared" si="28"/>
        <v>0</v>
      </c>
      <c r="R218">
        <f t="shared" si="29"/>
        <v>2</v>
      </c>
      <c r="S218">
        <f t="shared" si="30"/>
        <v>0</v>
      </c>
      <c r="T218">
        <f t="shared" si="31"/>
        <v>0</v>
      </c>
      <c r="U218">
        <f t="shared" si="32"/>
        <v>0</v>
      </c>
      <c r="W218">
        <f t="shared" si="33"/>
        <v>1010.0205999999948</v>
      </c>
    </row>
    <row r="219" spans="1:23" x14ac:dyDescent="0.2">
      <c r="A219">
        <f t="shared" si="34"/>
        <v>211</v>
      </c>
      <c r="B219">
        <f t="shared" si="18"/>
        <v>421</v>
      </c>
      <c r="C219" s="6"/>
      <c r="D219" s="7"/>
      <c r="E219" s="8"/>
      <c r="F219" s="8"/>
      <c r="I219" s="46" t="str">
        <f t="shared" si="35"/>
        <v/>
      </c>
      <c r="Q219">
        <f t="shared" si="28"/>
        <v>0</v>
      </c>
      <c r="R219">
        <f t="shared" si="29"/>
        <v>2</v>
      </c>
      <c r="S219">
        <f t="shared" si="30"/>
        <v>0</v>
      </c>
      <c r="T219">
        <f t="shared" si="31"/>
        <v>0</v>
      </c>
      <c r="U219">
        <f t="shared" si="32"/>
        <v>0</v>
      </c>
      <c r="W219">
        <f t="shared" si="33"/>
        <v>1010.0206999999948</v>
      </c>
    </row>
    <row r="220" spans="1:23" x14ac:dyDescent="0.2">
      <c r="A220">
        <f t="shared" si="34"/>
        <v>212</v>
      </c>
      <c r="B220">
        <f t="shared" si="18"/>
        <v>423</v>
      </c>
      <c r="C220" s="6"/>
      <c r="D220" s="7"/>
      <c r="E220" s="8"/>
      <c r="F220" s="8"/>
      <c r="I220" s="46" t="str">
        <f t="shared" si="35"/>
        <v/>
      </c>
      <c r="Q220">
        <f t="shared" si="28"/>
        <v>0</v>
      </c>
      <c r="R220">
        <f t="shared" si="29"/>
        <v>2</v>
      </c>
      <c r="S220">
        <f t="shared" si="30"/>
        <v>0</v>
      </c>
      <c r="T220">
        <f t="shared" si="31"/>
        <v>0</v>
      </c>
      <c r="U220">
        <f t="shared" si="32"/>
        <v>0</v>
      </c>
      <c r="W220">
        <f t="shared" si="33"/>
        <v>1010.0207999999948</v>
      </c>
    </row>
    <row r="221" spans="1:23" x14ac:dyDescent="0.2">
      <c r="A221">
        <f t="shared" si="34"/>
        <v>213</v>
      </c>
      <c r="B221">
        <f t="shared" si="18"/>
        <v>425</v>
      </c>
      <c r="C221" s="6"/>
      <c r="D221" s="7"/>
      <c r="E221" s="8"/>
      <c r="F221" s="8"/>
      <c r="I221" s="46" t="str">
        <f t="shared" si="35"/>
        <v/>
      </c>
      <c r="Q221">
        <f t="shared" si="28"/>
        <v>0</v>
      </c>
      <c r="R221">
        <f t="shared" si="29"/>
        <v>2</v>
      </c>
      <c r="S221">
        <f t="shared" si="30"/>
        <v>0</v>
      </c>
      <c r="T221">
        <f t="shared" si="31"/>
        <v>0</v>
      </c>
      <c r="U221">
        <f t="shared" si="32"/>
        <v>0</v>
      </c>
      <c r="W221">
        <f t="shared" si="33"/>
        <v>1010.0208999999948</v>
      </c>
    </row>
    <row r="222" spans="1:23" x14ac:dyDescent="0.2">
      <c r="A222">
        <f t="shared" si="34"/>
        <v>214</v>
      </c>
      <c r="B222">
        <f t="shared" si="18"/>
        <v>427</v>
      </c>
      <c r="C222" s="6"/>
      <c r="D222" s="7"/>
      <c r="E222" s="8"/>
      <c r="F222" s="8"/>
      <c r="I222" s="46" t="str">
        <f t="shared" si="35"/>
        <v/>
      </c>
      <c r="Q222">
        <f t="shared" si="28"/>
        <v>0</v>
      </c>
      <c r="R222">
        <f t="shared" si="29"/>
        <v>2</v>
      </c>
      <c r="S222">
        <f t="shared" si="30"/>
        <v>0</v>
      </c>
      <c r="T222">
        <f t="shared" si="31"/>
        <v>0</v>
      </c>
      <c r="U222">
        <f t="shared" si="32"/>
        <v>0</v>
      </c>
      <c r="W222">
        <f t="shared" si="33"/>
        <v>1010.0209999999947</v>
      </c>
    </row>
    <row r="223" spans="1:23" x14ac:dyDescent="0.2">
      <c r="A223">
        <f t="shared" si="34"/>
        <v>215</v>
      </c>
      <c r="B223">
        <f t="shared" si="18"/>
        <v>429</v>
      </c>
      <c r="C223" s="6"/>
      <c r="D223" s="7"/>
      <c r="E223" s="8"/>
      <c r="F223" s="8"/>
      <c r="I223" s="46" t="str">
        <f t="shared" si="35"/>
        <v/>
      </c>
      <c r="Q223">
        <f t="shared" si="28"/>
        <v>0</v>
      </c>
      <c r="R223">
        <f t="shared" si="29"/>
        <v>2</v>
      </c>
      <c r="S223">
        <f t="shared" si="30"/>
        <v>0</v>
      </c>
      <c r="T223">
        <f t="shared" si="31"/>
        <v>0</v>
      </c>
      <c r="U223">
        <f t="shared" si="32"/>
        <v>0</v>
      </c>
      <c r="W223">
        <f t="shared" si="33"/>
        <v>1010.0210999999947</v>
      </c>
    </row>
    <row r="224" spans="1:23" x14ac:dyDescent="0.2">
      <c r="A224">
        <f t="shared" si="34"/>
        <v>216</v>
      </c>
      <c r="B224">
        <f t="shared" si="18"/>
        <v>431</v>
      </c>
      <c r="C224" s="6"/>
      <c r="D224" s="7"/>
      <c r="E224" s="8"/>
      <c r="F224" s="8"/>
      <c r="I224" s="46" t="str">
        <f t="shared" si="35"/>
        <v/>
      </c>
      <c r="Q224">
        <f t="shared" si="28"/>
        <v>0</v>
      </c>
      <c r="R224">
        <f t="shared" si="29"/>
        <v>2</v>
      </c>
      <c r="S224">
        <f t="shared" si="30"/>
        <v>0</v>
      </c>
      <c r="T224">
        <f t="shared" si="31"/>
        <v>0</v>
      </c>
      <c r="U224">
        <f t="shared" si="32"/>
        <v>0</v>
      </c>
      <c r="W224">
        <f t="shared" si="33"/>
        <v>1010.0211999999947</v>
      </c>
    </row>
    <row r="225" spans="1:23" x14ac:dyDescent="0.2">
      <c r="A225">
        <f t="shared" si="34"/>
        <v>217</v>
      </c>
      <c r="B225">
        <f t="shared" si="18"/>
        <v>433</v>
      </c>
      <c r="C225" s="6"/>
      <c r="D225" s="7"/>
      <c r="E225" s="8"/>
      <c r="F225" s="8"/>
      <c r="I225" s="46" t="str">
        <f t="shared" si="35"/>
        <v/>
      </c>
      <c r="Q225">
        <f t="shared" si="28"/>
        <v>0</v>
      </c>
      <c r="R225">
        <f t="shared" si="29"/>
        <v>2</v>
      </c>
      <c r="S225">
        <f t="shared" si="30"/>
        <v>0</v>
      </c>
      <c r="T225">
        <f t="shared" si="31"/>
        <v>0</v>
      </c>
      <c r="U225">
        <f t="shared" si="32"/>
        <v>0</v>
      </c>
      <c r="W225">
        <f t="shared" si="33"/>
        <v>1010.0212999999947</v>
      </c>
    </row>
    <row r="226" spans="1:23" x14ac:dyDescent="0.2">
      <c r="A226">
        <f t="shared" si="34"/>
        <v>218</v>
      </c>
      <c r="B226">
        <f t="shared" si="18"/>
        <v>435</v>
      </c>
      <c r="C226" s="6"/>
      <c r="D226" s="7"/>
      <c r="E226" s="8"/>
      <c r="F226" s="8"/>
      <c r="H226">
        <f t="shared" ref="H226:H231" si="36">C226</f>
        <v>0</v>
      </c>
      <c r="I226" s="46" t="str">
        <f t="shared" si="35"/>
        <v/>
      </c>
      <c r="Q226">
        <f t="shared" si="28"/>
        <v>0</v>
      </c>
      <c r="R226">
        <f t="shared" si="29"/>
        <v>2</v>
      </c>
      <c r="S226">
        <f t="shared" si="30"/>
        <v>0</v>
      </c>
      <c r="T226">
        <f t="shared" si="31"/>
        <v>0</v>
      </c>
      <c r="U226">
        <f t="shared" si="32"/>
        <v>0</v>
      </c>
      <c r="W226">
        <f t="shared" si="33"/>
        <v>1010.0213999999946</v>
      </c>
    </row>
    <row r="227" spans="1:23" x14ac:dyDescent="0.2">
      <c r="A227">
        <f t="shared" si="34"/>
        <v>219</v>
      </c>
      <c r="B227">
        <f t="shared" si="18"/>
        <v>437</v>
      </c>
      <c r="C227" s="6"/>
      <c r="D227" s="7"/>
      <c r="E227" s="8"/>
      <c r="F227" s="8"/>
      <c r="H227">
        <f t="shared" si="36"/>
        <v>0</v>
      </c>
      <c r="I227" s="46" t="str">
        <f t="shared" si="35"/>
        <v/>
      </c>
      <c r="Q227">
        <f t="shared" si="28"/>
        <v>0</v>
      </c>
      <c r="R227">
        <f t="shared" si="29"/>
        <v>2</v>
      </c>
      <c r="S227">
        <f t="shared" si="30"/>
        <v>0</v>
      </c>
      <c r="T227">
        <f t="shared" si="31"/>
        <v>0</v>
      </c>
      <c r="U227">
        <f t="shared" si="32"/>
        <v>0</v>
      </c>
      <c r="W227">
        <f t="shared" si="33"/>
        <v>1010.0214999999946</v>
      </c>
    </row>
    <row r="228" spans="1:23" x14ac:dyDescent="0.2">
      <c r="A228">
        <f t="shared" si="34"/>
        <v>220</v>
      </c>
      <c r="B228">
        <f t="shared" si="18"/>
        <v>439</v>
      </c>
      <c r="C228" s="6"/>
      <c r="D228" s="7"/>
      <c r="E228" s="8"/>
      <c r="F228" s="8"/>
      <c r="H228">
        <f t="shared" si="36"/>
        <v>0</v>
      </c>
      <c r="I228" s="46" t="str">
        <f t="shared" si="35"/>
        <v/>
      </c>
      <c r="Q228">
        <f t="shared" si="28"/>
        <v>0</v>
      </c>
      <c r="R228">
        <f t="shared" si="29"/>
        <v>2</v>
      </c>
      <c r="S228">
        <f t="shared" si="30"/>
        <v>0</v>
      </c>
      <c r="T228">
        <f t="shared" si="31"/>
        <v>0</v>
      </c>
      <c r="U228">
        <f t="shared" si="32"/>
        <v>0</v>
      </c>
      <c r="W228">
        <f t="shared" si="33"/>
        <v>1010.0215999999946</v>
      </c>
    </row>
    <row r="229" spans="1:23" x14ac:dyDescent="0.2">
      <c r="A229">
        <f t="shared" si="34"/>
        <v>221</v>
      </c>
      <c r="B229">
        <f t="shared" si="18"/>
        <v>441</v>
      </c>
      <c r="C229" s="6"/>
      <c r="D229" s="7"/>
      <c r="E229" s="8"/>
      <c r="F229" s="8"/>
      <c r="H229">
        <f t="shared" si="36"/>
        <v>0</v>
      </c>
      <c r="I229" s="46" t="str">
        <f t="shared" si="35"/>
        <v/>
      </c>
      <c r="Q229">
        <f t="shared" si="28"/>
        <v>0</v>
      </c>
      <c r="R229">
        <f t="shared" si="29"/>
        <v>2</v>
      </c>
      <c r="S229">
        <f t="shared" si="30"/>
        <v>0</v>
      </c>
      <c r="T229">
        <f t="shared" si="31"/>
        <v>0</v>
      </c>
      <c r="U229">
        <f t="shared" si="32"/>
        <v>0</v>
      </c>
      <c r="W229">
        <f t="shared" si="33"/>
        <v>1010.0216999999946</v>
      </c>
    </row>
    <row r="230" spans="1:23" x14ac:dyDescent="0.2">
      <c r="A230">
        <f t="shared" si="34"/>
        <v>222</v>
      </c>
      <c r="B230">
        <f t="shared" si="18"/>
        <v>443</v>
      </c>
      <c r="C230" s="6"/>
      <c r="D230" s="7"/>
      <c r="E230" s="8"/>
      <c r="F230" s="8"/>
      <c r="H230">
        <f t="shared" si="36"/>
        <v>0</v>
      </c>
      <c r="I230" s="46" t="str">
        <f t="shared" si="35"/>
        <v/>
      </c>
      <c r="Q230">
        <f t="shared" si="28"/>
        <v>0</v>
      </c>
      <c r="R230">
        <f>IF(OR(AND(D230&lt;&gt;"",C231="",C271=$C$3),AND(D230&lt;&gt;"",C231=$C$3)),R229+1,R229)</f>
        <v>2</v>
      </c>
      <c r="S230">
        <f>IF(OR(AND(D230&lt;&gt;"",C231="",C271=$C$4),AND(D230&lt;&gt;"",C231=$C$4)),S229+1,S229)</f>
        <v>0</v>
      </c>
      <c r="T230">
        <f>IF(OR(AND(D230&lt;&gt;"",C231="",C271=$C$5),AND(D230&lt;&gt;"",C231=$C$5)),T229+1,T229)</f>
        <v>0</v>
      </c>
      <c r="U230">
        <f>IF(OR(AND(D230&lt;&gt;"",C231="",C271=$C$6),AND(D230&lt;&gt;"",C231=$C$6)),U229+1,U229)</f>
        <v>0</v>
      </c>
      <c r="W230">
        <f t="shared" si="33"/>
        <v>1010.0217999999945</v>
      </c>
    </row>
    <row r="231" spans="1:23" x14ac:dyDescent="0.2">
      <c r="A231">
        <f t="shared" si="34"/>
        <v>223</v>
      </c>
      <c r="B231">
        <f t="shared" si="18"/>
        <v>445</v>
      </c>
      <c r="C231" s="6"/>
      <c r="D231" s="7"/>
      <c r="E231" s="8"/>
      <c r="F231" s="8"/>
      <c r="H231">
        <f t="shared" si="36"/>
        <v>0</v>
      </c>
      <c r="I231" s="46" t="str">
        <f t="shared" si="35"/>
        <v/>
      </c>
      <c r="Q231">
        <f t="shared" si="28"/>
        <v>0</v>
      </c>
      <c r="R231">
        <f>IF(OR(AND(D231&lt;&gt;"",C271="",C272=$C$3),AND(D231&lt;&gt;"",C271=$C$3)),R230+1,R230)</f>
        <v>2</v>
      </c>
      <c r="S231">
        <f>IF(OR(AND(D231&lt;&gt;"",C271="",C272=$C$4),AND(D231&lt;&gt;"",C271=$C$4)),S230+1,S230)</f>
        <v>0</v>
      </c>
      <c r="T231">
        <f>IF(OR(AND(D231&lt;&gt;"",C271="",C272=$C$5),AND(D231&lt;&gt;"",C271=$C$5)),T230+1,T230)</f>
        <v>0</v>
      </c>
      <c r="U231">
        <f>IF(OR(AND(D231&lt;&gt;"",C271="",C272=$C$6),AND(D231&lt;&gt;"",C271=$C$6)),U230+1,U230)</f>
        <v>0</v>
      </c>
      <c r="W231">
        <f t="shared" si="33"/>
        <v>1010.0218999999945</v>
      </c>
    </row>
    <row r="232" spans="1:23" x14ac:dyDescent="0.2">
      <c r="A232">
        <f t="shared" si="34"/>
        <v>224</v>
      </c>
      <c r="B232">
        <f t="shared" si="18"/>
        <v>447</v>
      </c>
      <c r="C232" s="6"/>
      <c r="D232" s="7"/>
      <c r="E232" s="8"/>
      <c r="F232" s="8"/>
      <c r="H232">
        <f t="shared" ref="H232:H271" si="37">C232</f>
        <v>0</v>
      </c>
      <c r="I232" s="46" t="str">
        <f t="shared" si="35"/>
        <v/>
      </c>
      <c r="Q232">
        <f t="shared" ref="Q232:Q271" si="38">E232</f>
        <v>0</v>
      </c>
      <c r="R232">
        <f t="shared" ref="R232:R271" si="39">IF(OR(AND(D232&lt;&gt;"",C272="",C273=$C$3),AND(D232&lt;&gt;"",C272=$C$3)),R231+1,R231)</f>
        <v>2</v>
      </c>
      <c r="S232">
        <f t="shared" ref="S232:S271" si="40">IF(OR(AND(D232&lt;&gt;"",C272="",C273=$C$4),AND(D232&lt;&gt;"",C272=$C$4)),S231+1,S231)</f>
        <v>0</v>
      </c>
      <c r="T232">
        <f t="shared" ref="T232:T271" si="41">IF(OR(AND(D232&lt;&gt;"",C272="",C273=$C$5),AND(D232&lt;&gt;"",C272=$C$5)),T231+1,T231)</f>
        <v>0</v>
      </c>
      <c r="U232">
        <f t="shared" ref="U232:U271" si="42">IF(OR(AND(D232&lt;&gt;"",C272="",C273=$C$6),AND(D232&lt;&gt;"",C272=$C$6)),U231+1,U231)</f>
        <v>0</v>
      </c>
      <c r="W232">
        <f t="shared" ref="W232:W271" si="43">IF(E232="",W231+0.0001,E232)</f>
        <v>1010.0219999999945</v>
      </c>
    </row>
    <row r="233" spans="1:23" x14ac:dyDescent="0.2">
      <c r="A233">
        <f t="shared" si="34"/>
        <v>225</v>
      </c>
      <c r="B233">
        <f t="shared" si="18"/>
        <v>449</v>
      </c>
      <c r="C233" s="6"/>
      <c r="D233" s="7"/>
      <c r="E233" s="8"/>
      <c r="F233" s="8"/>
      <c r="H233">
        <f t="shared" si="37"/>
        <v>0</v>
      </c>
      <c r="I233" s="46" t="str">
        <f t="shared" si="35"/>
        <v/>
      </c>
      <c r="Q233">
        <f t="shared" si="38"/>
        <v>0</v>
      </c>
      <c r="R233">
        <f t="shared" si="39"/>
        <v>2</v>
      </c>
      <c r="S233">
        <f t="shared" si="40"/>
        <v>0</v>
      </c>
      <c r="T233">
        <f t="shared" si="41"/>
        <v>0</v>
      </c>
      <c r="U233">
        <f t="shared" si="42"/>
        <v>0</v>
      </c>
      <c r="W233">
        <f t="shared" si="43"/>
        <v>1010.0220999999945</v>
      </c>
    </row>
    <row r="234" spans="1:23" x14ac:dyDescent="0.2">
      <c r="A234">
        <f t="shared" si="34"/>
        <v>226</v>
      </c>
      <c r="B234">
        <f t="shared" si="18"/>
        <v>451</v>
      </c>
      <c r="C234" s="6"/>
      <c r="D234" s="7"/>
      <c r="E234" s="8"/>
      <c r="F234" s="8"/>
      <c r="H234">
        <f t="shared" si="37"/>
        <v>0</v>
      </c>
      <c r="I234" s="46" t="str">
        <f t="shared" si="35"/>
        <v/>
      </c>
      <c r="Q234">
        <f t="shared" si="38"/>
        <v>0</v>
      </c>
      <c r="R234">
        <f t="shared" si="39"/>
        <v>2</v>
      </c>
      <c r="S234">
        <f t="shared" si="40"/>
        <v>0</v>
      </c>
      <c r="T234">
        <f t="shared" si="41"/>
        <v>0</v>
      </c>
      <c r="U234">
        <f t="shared" si="42"/>
        <v>0</v>
      </c>
      <c r="W234">
        <f t="shared" si="43"/>
        <v>1010.0221999999944</v>
      </c>
    </row>
    <row r="235" spans="1:23" x14ac:dyDescent="0.2">
      <c r="A235">
        <f t="shared" si="34"/>
        <v>227</v>
      </c>
      <c r="B235">
        <f t="shared" si="18"/>
        <v>453</v>
      </c>
      <c r="C235" s="6"/>
      <c r="D235" s="7"/>
      <c r="E235" s="8"/>
      <c r="F235" s="8"/>
      <c r="H235">
        <f t="shared" si="37"/>
        <v>0</v>
      </c>
      <c r="I235" s="46" t="str">
        <f t="shared" si="35"/>
        <v/>
      </c>
      <c r="Q235">
        <f t="shared" si="38"/>
        <v>0</v>
      </c>
      <c r="R235">
        <f t="shared" si="39"/>
        <v>2</v>
      </c>
      <c r="S235">
        <f t="shared" si="40"/>
        <v>0</v>
      </c>
      <c r="T235">
        <f t="shared" si="41"/>
        <v>0</v>
      </c>
      <c r="U235">
        <f t="shared" si="42"/>
        <v>0</v>
      </c>
      <c r="W235">
        <f t="shared" si="43"/>
        <v>1010.0222999999944</v>
      </c>
    </row>
    <row r="236" spans="1:23" x14ac:dyDescent="0.2">
      <c r="A236">
        <f t="shared" si="34"/>
        <v>228</v>
      </c>
      <c r="B236">
        <f t="shared" si="18"/>
        <v>455</v>
      </c>
      <c r="C236" s="6"/>
      <c r="D236" s="7"/>
      <c r="E236" s="8"/>
      <c r="F236" s="8"/>
      <c r="H236">
        <f t="shared" si="37"/>
        <v>0</v>
      </c>
      <c r="I236" s="46" t="str">
        <f t="shared" si="35"/>
        <v/>
      </c>
      <c r="Q236">
        <f t="shared" si="38"/>
        <v>0</v>
      </c>
      <c r="R236">
        <f t="shared" si="39"/>
        <v>2</v>
      </c>
      <c r="S236">
        <f t="shared" si="40"/>
        <v>0</v>
      </c>
      <c r="T236">
        <f t="shared" si="41"/>
        <v>0</v>
      </c>
      <c r="U236">
        <f t="shared" si="42"/>
        <v>0</v>
      </c>
      <c r="W236">
        <f t="shared" si="43"/>
        <v>1010.0223999999944</v>
      </c>
    </row>
    <row r="237" spans="1:23" x14ac:dyDescent="0.2">
      <c r="A237">
        <f t="shared" si="34"/>
        <v>229</v>
      </c>
      <c r="B237">
        <f t="shared" si="18"/>
        <v>457</v>
      </c>
      <c r="C237" s="6"/>
      <c r="D237" s="7"/>
      <c r="E237" s="8"/>
      <c r="F237" s="8"/>
      <c r="H237">
        <f t="shared" si="37"/>
        <v>0</v>
      </c>
      <c r="I237" s="46" t="str">
        <f t="shared" si="35"/>
        <v/>
      </c>
      <c r="Q237">
        <f t="shared" si="38"/>
        <v>0</v>
      </c>
      <c r="R237">
        <f t="shared" si="39"/>
        <v>2</v>
      </c>
      <c r="S237">
        <f t="shared" si="40"/>
        <v>0</v>
      </c>
      <c r="T237">
        <f t="shared" si="41"/>
        <v>0</v>
      </c>
      <c r="U237">
        <f t="shared" si="42"/>
        <v>0</v>
      </c>
      <c r="W237">
        <f t="shared" si="43"/>
        <v>1010.0224999999944</v>
      </c>
    </row>
    <row r="238" spans="1:23" x14ac:dyDescent="0.2">
      <c r="A238">
        <f t="shared" si="34"/>
        <v>230</v>
      </c>
      <c r="B238">
        <f t="shared" si="18"/>
        <v>459</v>
      </c>
      <c r="C238" s="6"/>
      <c r="D238" s="7"/>
      <c r="E238" s="8"/>
      <c r="F238" s="8"/>
      <c r="H238">
        <f t="shared" si="37"/>
        <v>0</v>
      </c>
      <c r="I238" s="46" t="str">
        <f t="shared" si="35"/>
        <v/>
      </c>
      <c r="Q238">
        <f t="shared" si="38"/>
        <v>0</v>
      </c>
      <c r="R238">
        <f t="shared" si="39"/>
        <v>2</v>
      </c>
      <c r="S238">
        <f t="shared" si="40"/>
        <v>0</v>
      </c>
      <c r="T238">
        <f t="shared" si="41"/>
        <v>0</v>
      </c>
      <c r="U238">
        <f t="shared" si="42"/>
        <v>0</v>
      </c>
      <c r="W238">
        <f t="shared" si="43"/>
        <v>1010.0225999999943</v>
      </c>
    </row>
    <row r="239" spans="1:23" x14ac:dyDescent="0.2">
      <c r="A239">
        <f t="shared" si="34"/>
        <v>231</v>
      </c>
      <c r="B239">
        <f t="shared" si="18"/>
        <v>461</v>
      </c>
      <c r="C239" s="6"/>
      <c r="D239" s="7"/>
      <c r="E239" s="8"/>
      <c r="F239" s="8"/>
      <c r="H239">
        <f t="shared" si="37"/>
        <v>0</v>
      </c>
      <c r="I239" s="46" t="str">
        <f t="shared" si="35"/>
        <v/>
      </c>
      <c r="Q239">
        <f t="shared" si="38"/>
        <v>0</v>
      </c>
      <c r="R239">
        <f t="shared" si="39"/>
        <v>2</v>
      </c>
      <c r="S239">
        <f t="shared" si="40"/>
        <v>0</v>
      </c>
      <c r="T239">
        <f t="shared" si="41"/>
        <v>0</v>
      </c>
      <c r="U239">
        <f t="shared" si="42"/>
        <v>0</v>
      </c>
      <c r="W239">
        <f t="shared" si="43"/>
        <v>1010.0226999999943</v>
      </c>
    </row>
    <row r="240" spans="1:23" x14ac:dyDescent="0.2">
      <c r="A240">
        <f t="shared" si="34"/>
        <v>232</v>
      </c>
      <c r="B240">
        <f t="shared" si="18"/>
        <v>463</v>
      </c>
      <c r="C240" s="6"/>
      <c r="D240" s="7"/>
      <c r="E240" s="8"/>
      <c r="F240" s="8"/>
      <c r="H240">
        <f t="shared" si="37"/>
        <v>0</v>
      </c>
      <c r="I240" s="46" t="str">
        <f t="shared" si="35"/>
        <v/>
      </c>
      <c r="Q240">
        <f t="shared" si="38"/>
        <v>0</v>
      </c>
      <c r="R240">
        <f t="shared" si="39"/>
        <v>2</v>
      </c>
      <c r="S240">
        <f t="shared" si="40"/>
        <v>0</v>
      </c>
      <c r="T240">
        <f t="shared" si="41"/>
        <v>0</v>
      </c>
      <c r="U240">
        <f t="shared" si="42"/>
        <v>0</v>
      </c>
      <c r="W240">
        <f t="shared" si="43"/>
        <v>1010.0227999999943</v>
      </c>
    </row>
    <row r="241" spans="1:23" x14ac:dyDescent="0.2">
      <c r="A241">
        <f t="shared" si="34"/>
        <v>233</v>
      </c>
      <c r="B241">
        <f t="shared" si="18"/>
        <v>465</v>
      </c>
      <c r="C241" s="6"/>
      <c r="D241" s="7"/>
      <c r="E241" s="8"/>
      <c r="F241" s="8"/>
      <c r="H241">
        <f t="shared" si="37"/>
        <v>0</v>
      </c>
      <c r="I241" s="46" t="str">
        <f t="shared" si="35"/>
        <v/>
      </c>
      <c r="Q241">
        <f t="shared" si="38"/>
        <v>0</v>
      </c>
      <c r="R241">
        <f t="shared" si="39"/>
        <v>2</v>
      </c>
      <c r="S241">
        <f t="shared" si="40"/>
        <v>0</v>
      </c>
      <c r="T241">
        <f t="shared" si="41"/>
        <v>0</v>
      </c>
      <c r="U241">
        <f t="shared" si="42"/>
        <v>0</v>
      </c>
      <c r="W241">
        <f t="shared" si="43"/>
        <v>1010.0228999999943</v>
      </c>
    </row>
    <row r="242" spans="1:23" x14ac:dyDescent="0.2">
      <c r="A242">
        <f t="shared" si="34"/>
        <v>234</v>
      </c>
      <c r="B242">
        <f t="shared" si="18"/>
        <v>467</v>
      </c>
      <c r="C242" s="6"/>
      <c r="D242" s="7"/>
      <c r="E242" s="8"/>
      <c r="F242" s="8"/>
      <c r="H242">
        <f t="shared" si="37"/>
        <v>0</v>
      </c>
      <c r="I242" s="46" t="str">
        <f t="shared" si="35"/>
        <v/>
      </c>
      <c r="Q242">
        <f t="shared" si="38"/>
        <v>0</v>
      </c>
      <c r="R242">
        <f t="shared" si="39"/>
        <v>2</v>
      </c>
      <c r="S242">
        <f t="shared" si="40"/>
        <v>0</v>
      </c>
      <c r="T242">
        <f t="shared" si="41"/>
        <v>0</v>
      </c>
      <c r="U242">
        <f t="shared" si="42"/>
        <v>0</v>
      </c>
      <c r="W242">
        <f t="shared" si="43"/>
        <v>1010.0229999999942</v>
      </c>
    </row>
    <row r="243" spans="1:23" x14ac:dyDescent="0.2">
      <c r="A243">
        <f t="shared" si="34"/>
        <v>235</v>
      </c>
      <c r="B243">
        <f t="shared" si="18"/>
        <v>469</v>
      </c>
      <c r="C243" s="6"/>
      <c r="D243" s="7"/>
      <c r="E243" s="8"/>
      <c r="F243" s="8"/>
      <c r="H243">
        <f t="shared" si="37"/>
        <v>0</v>
      </c>
      <c r="I243" s="46" t="str">
        <f t="shared" si="35"/>
        <v/>
      </c>
      <c r="Q243">
        <f t="shared" si="38"/>
        <v>0</v>
      </c>
      <c r="R243">
        <f t="shared" si="39"/>
        <v>2</v>
      </c>
      <c r="S243">
        <f t="shared" si="40"/>
        <v>0</v>
      </c>
      <c r="T243">
        <f t="shared" si="41"/>
        <v>0</v>
      </c>
      <c r="U243">
        <f t="shared" si="42"/>
        <v>0</v>
      </c>
      <c r="W243">
        <f t="shared" si="43"/>
        <v>1010.0230999999942</v>
      </c>
    </row>
    <row r="244" spans="1:23" x14ac:dyDescent="0.2">
      <c r="A244">
        <f t="shared" si="34"/>
        <v>236</v>
      </c>
      <c r="B244">
        <f t="shared" si="18"/>
        <v>471</v>
      </c>
      <c r="C244" s="6"/>
      <c r="D244" s="7"/>
      <c r="E244" s="8"/>
      <c r="F244" s="8"/>
      <c r="H244">
        <f t="shared" si="37"/>
        <v>0</v>
      </c>
      <c r="I244" s="46" t="str">
        <f t="shared" si="35"/>
        <v/>
      </c>
      <c r="Q244">
        <f t="shared" si="38"/>
        <v>0</v>
      </c>
      <c r="R244">
        <f t="shared" si="39"/>
        <v>2</v>
      </c>
      <c r="S244">
        <f t="shared" si="40"/>
        <v>0</v>
      </c>
      <c r="T244">
        <f t="shared" si="41"/>
        <v>0</v>
      </c>
      <c r="U244">
        <f t="shared" si="42"/>
        <v>0</v>
      </c>
      <c r="W244">
        <f t="shared" si="43"/>
        <v>1010.0231999999942</v>
      </c>
    </row>
    <row r="245" spans="1:23" x14ac:dyDescent="0.2">
      <c r="A245">
        <f t="shared" si="34"/>
        <v>237</v>
      </c>
      <c r="B245">
        <f t="shared" si="18"/>
        <v>473</v>
      </c>
      <c r="C245" s="6"/>
      <c r="D245" s="7"/>
      <c r="E245" s="8"/>
      <c r="F245" s="8"/>
      <c r="H245">
        <f t="shared" si="37"/>
        <v>0</v>
      </c>
      <c r="I245" s="46" t="str">
        <f t="shared" si="35"/>
        <v/>
      </c>
      <c r="Q245">
        <f t="shared" si="38"/>
        <v>0</v>
      </c>
      <c r="R245">
        <f t="shared" si="39"/>
        <v>2</v>
      </c>
      <c r="S245">
        <f t="shared" si="40"/>
        <v>0</v>
      </c>
      <c r="T245">
        <f t="shared" si="41"/>
        <v>0</v>
      </c>
      <c r="U245">
        <f t="shared" si="42"/>
        <v>0</v>
      </c>
      <c r="W245">
        <f t="shared" si="43"/>
        <v>1010.0232999999942</v>
      </c>
    </row>
    <row r="246" spans="1:23" x14ac:dyDescent="0.2">
      <c r="A246">
        <f t="shared" si="34"/>
        <v>238</v>
      </c>
      <c r="B246">
        <f t="shared" si="18"/>
        <v>475</v>
      </c>
      <c r="C246" s="6"/>
      <c r="D246" s="7"/>
      <c r="E246" s="8"/>
      <c r="F246" s="8"/>
      <c r="H246">
        <f t="shared" si="37"/>
        <v>0</v>
      </c>
      <c r="I246" s="46" t="str">
        <f t="shared" si="35"/>
        <v/>
      </c>
      <c r="Q246">
        <f t="shared" si="38"/>
        <v>0</v>
      </c>
      <c r="R246">
        <f t="shared" si="39"/>
        <v>2</v>
      </c>
      <c r="S246">
        <f t="shared" si="40"/>
        <v>0</v>
      </c>
      <c r="T246">
        <f t="shared" si="41"/>
        <v>0</v>
      </c>
      <c r="U246">
        <f t="shared" si="42"/>
        <v>0</v>
      </c>
      <c r="W246">
        <f t="shared" si="43"/>
        <v>1010.0233999999941</v>
      </c>
    </row>
    <row r="247" spans="1:23" x14ac:dyDescent="0.2">
      <c r="A247">
        <f t="shared" si="34"/>
        <v>239</v>
      </c>
      <c r="B247">
        <f t="shared" si="18"/>
        <v>477</v>
      </c>
      <c r="C247" s="6"/>
      <c r="D247" s="7"/>
      <c r="E247" s="8"/>
      <c r="F247" s="8"/>
      <c r="H247">
        <f t="shared" si="37"/>
        <v>0</v>
      </c>
      <c r="I247" s="46" t="str">
        <f t="shared" si="35"/>
        <v/>
      </c>
      <c r="Q247">
        <f t="shared" si="38"/>
        <v>0</v>
      </c>
      <c r="R247">
        <f t="shared" si="39"/>
        <v>2</v>
      </c>
      <c r="S247">
        <f t="shared" si="40"/>
        <v>0</v>
      </c>
      <c r="T247">
        <f t="shared" si="41"/>
        <v>0</v>
      </c>
      <c r="U247">
        <f t="shared" si="42"/>
        <v>0</v>
      </c>
      <c r="W247">
        <f t="shared" si="43"/>
        <v>1010.0234999999941</v>
      </c>
    </row>
    <row r="248" spans="1:23" x14ac:dyDescent="0.2">
      <c r="A248">
        <f t="shared" si="34"/>
        <v>240</v>
      </c>
      <c r="B248">
        <f t="shared" si="18"/>
        <v>479</v>
      </c>
      <c r="C248" s="6"/>
      <c r="D248" s="7"/>
      <c r="E248" s="8"/>
      <c r="F248" s="8"/>
      <c r="H248">
        <f t="shared" si="37"/>
        <v>0</v>
      </c>
      <c r="I248" s="46" t="str">
        <f t="shared" si="35"/>
        <v/>
      </c>
      <c r="Q248">
        <f t="shared" si="38"/>
        <v>0</v>
      </c>
      <c r="R248">
        <f t="shared" si="39"/>
        <v>2</v>
      </c>
      <c r="S248">
        <f t="shared" si="40"/>
        <v>0</v>
      </c>
      <c r="T248">
        <f t="shared" si="41"/>
        <v>0</v>
      </c>
      <c r="U248">
        <f t="shared" si="42"/>
        <v>0</v>
      </c>
      <c r="W248">
        <f t="shared" si="43"/>
        <v>1010.0235999999941</v>
      </c>
    </row>
    <row r="249" spans="1:23" x14ac:dyDescent="0.2">
      <c r="A249">
        <f t="shared" si="34"/>
        <v>241</v>
      </c>
      <c r="B249">
        <f t="shared" si="18"/>
        <v>481</v>
      </c>
      <c r="C249" s="6"/>
      <c r="D249" s="7"/>
      <c r="E249" s="8"/>
      <c r="F249" s="8"/>
      <c r="H249">
        <f t="shared" si="37"/>
        <v>0</v>
      </c>
      <c r="I249" s="46" t="str">
        <f t="shared" si="35"/>
        <v/>
      </c>
      <c r="Q249">
        <f t="shared" si="38"/>
        <v>0</v>
      </c>
      <c r="R249">
        <f t="shared" si="39"/>
        <v>2</v>
      </c>
      <c r="S249">
        <f t="shared" si="40"/>
        <v>0</v>
      </c>
      <c r="T249">
        <f t="shared" si="41"/>
        <v>0</v>
      </c>
      <c r="U249">
        <f t="shared" si="42"/>
        <v>0</v>
      </c>
      <c r="W249">
        <f t="shared" si="43"/>
        <v>1010.0236999999941</v>
      </c>
    </row>
    <row r="250" spans="1:23" x14ac:dyDescent="0.2">
      <c r="A250">
        <f t="shared" si="34"/>
        <v>242</v>
      </c>
      <c r="B250">
        <f t="shared" si="18"/>
        <v>483</v>
      </c>
      <c r="C250" s="6"/>
      <c r="D250" s="7"/>
      <c r="E250" s="8"/>
      <c r="F250" s="8"/>
      <c r="H250">
        <f t="shared" si="37"/>
        <v>0</v>
      </c>
      <c r="I250" s="46" t="str">
        <f t="shared" si="35"/>
        <v/>
      </c>
      <c r="Q250">
        <f t="shared" si="38"/>
        <v>0</v>
      </c>
      <c r="R250">
        <f t="shared" si="39"/>
        <v>2</v>
      </c>
      <c r="S250">
        <f t="shared" si="40"/>
        <v>0</v>
      </c>
      <c r="T250">
        <f t="shared" si="41"/>
        <v>0</v>
      </c>
      <c r="U250">
        <f t="shared" si="42"/>
        <v>0</v>
      </c>
      <c r="W250">
        <f t="shared" si="43"/>
        <v>1010.023799999994</v>
      </c>
    </row>
    <row r="251" spans="1:23" x14ac:dyDescent="0.2">
      <c r="A251">
        <f t="shared" si="34"/>
        <v>243</v>
      </c>
      <c r="B251">
        <f t="shared" si="18"/>
        <v>485</v>
      </c>
      <c r="C251" s="6"/>
      <c r="D251" s="7"/>
      <c r="E251" s="8"/>
      <c r="F251" s="8"/>
      <c r="H251">
        <f t="shared" si="37"/>
        <v>0</v>
      </c>
      <c r="I251" s="46" t="str">
        <f t="shared" si="35"/>
        <v/>
      </c>
      <c r="Q251">
        <f t="shared" si="38"/>
        <v>0</v>
      </c>
      <c r="R251">
        <f t="shared" si="39"/>
        <v>2</v>
      </c>
      <c r="S251">
        <f t="shared" si="40"/>
        <v>0</v>
      </c>
      <c r="T251">
        <f t="shared" si="41"/>
        <v>0</v>
      </c>
      <c r="U251">
        <f t="shared" si="42"/>
        <v>0</v>
      </c>
      <c r="W251">
        <f t="shared" si="43"/>
        <v>1010.023899999994</v>
      </c>
    </row>
    <row r="252" spans="1:23" x14ac:dyDescent="0.2">
      <c r="A252">
        <f t="shared" si="34"/>
        <v>244</v>
      </c>
      <c r="B252">
        <f t="shared" si="18"/>
        <v>487</v>
      </c>
      <c r="C252" s="6"/>
      <c r="D252" s="7"/>
      <c r="E252" s="8"/>
      <c r="F252" s="8"/>
      <c r="H252">
        <f t="shared" si="37"/>
        <v>0</v>
      </c>
      <c r="I252" s="46" t="str">
        <f t="shared" si="35"/>
        <v/>
      </c>
      <c r="Q252">
        <f t="shared" si="38"/>
        <v>0</v>
      </c>
      <c r="R252">
        <f t="shared" si="39"/>
        <v>2</v>
      </c>
      <c r="S252">
        <f t="shared" si="40"/>
        <v>0</v>
      </c>
      <c r="T252">
        <f t="shared" si="41"/>
        <v>0</v>
      </c>
      <c r="U252">
        <f t="shared" si="42"/>
        <v>0</v>
      </c>
      <c r="W252">
        <f t="shared" si="43"/>
        <v>1010.023999999994</v>
      </c>
    </row>
    <row r="253" spans="1:23" x14ac:dyDescent="0.2">
      <c r="A253">
        <f t="shared" si="34"/>
        <v>245</v>
      </c>
      <c r="B253">
        <f t="shared" si="18"/>
        <v>489</v>
      </c>
      <c r="C253" s="6"/>
      <c r="D253" s="7"/>
      <c r="E253" s="8"/>
      <c r="F253" s="8"/>
      <c r="H253">
        <f t="shared" si="37"/>
        <v>0</v>
      </c>
      <c r="I253" s="46" t="str">
        <f t="shared" si="35"/>
        <v/>
      </c>
      <c r="Q253">
        <f t="shared" si="38"/>
        <v>0</v>
      </c>
      <c r="R253">
        <f t="shared" si="39"/>
        <v>2</v>
      </c>
      <c r="S253">
        <f t="shared" si="40"/>
        <v>0</v>
      </c>
      <c r="T253">
        <f t="shared" si="41"/>
        <v>0</v>
      </c>
      <c r="U253">
        <f t="shared" si="42"/>
        <v>0</v>
      </c>
      <c r="W253">
        <f t="shared" si="43"/>
        <v>1010.024099999994</v>
      </c>
    </row>
    <row r="254" spans="1:23" x14ac:dyDescent="0.2">
      <c r="A254">
        <f t="shared" si="34"/>
        <v>246</v>
      </c>
      <c r="B254">
        <f t="shared" si="18"/>
        <v>491</v>
      </c>
      <c r="C254" s="6"/>
      <c r="D254" s="7"/>
      <c r="E254" s="8"/>
      <c r="F254" s="8"/>
      <c r="H254">
        <f t="shared" si="37"/>
        <v>0</v>
      </c>
      <c r="I254" s="46" t="str">
        <f t="shared" si="35"/>
        <v/>
      </c>
      <c r="Q254">
        <f t="shared" si="38"/>
        <v>0</v>
      </c>
      <c r="R254">
        <f t="shared" si="39"/>
        <v>2</v>
      </c>
      <c r="S254">
        <f t="shared" si="40"/>
        <v>0</v>
      </c>
      <c r="T254">
        <f t="shared" si="41"/>
        <v>0</v>
      </c>
      <c r="U254">
        <f t="shared" si="42"/>
        <v>0</v>
      </c>
      <c r="W254">
        <f t="shared" si="43"/>
        <v>1010.0241999999939</v>
      </c>
    </row>
    <row r="255" spans="1:23" x14ac:dyDescent="0.2">
      <c r="A255">
        <f t="shared" si="34"/>
        <v>247</v>
      </c>
      <c r="B255">
        <f t="shared" si="18"/>
        <v>493</v>
      </c>
      <c r="C255" s="6"/>
      <c r="D255" s="7"/>
      <c r="E255" s="8"/>
      <c r="F255" s="8"/>
      <c r="H255">
        <f t="shared" si="37"/>
        <v>0</v>
      </c>
      <c r="I255" s="46" t="str">
        <f t="shared" si="35"/>
        <v/>
      </c>
      <c r="Q255">
        <f t="shared" si="38"/>
        <v>0</v>
      </c>
      <c r="R255">
        <f t="shared" si="39"/>
        <v>2</v>
      </c>
      <c r="S255">
        <f t="shared" si="40"/>
        <v>0</v>
      </c>
      <c r="T255">
        <f t="shared" si="41"/>
        <v>0</v>
      </c>
      <c r="U255">
        <f t="shared" si="42"/>
        <v>0</v>
      </c>
      <c r="W255">
        <f t="shared" si="43"/>
        <v>1010.0242999999939</v>
      </c>
    </row>
    <row r="256" spans="1:23" x14ac:dyDescent="0.2">
      <c r="A256">
        <f t="shared" si="34"/>
        <v>248</v>
      </c>
      <c r="B256">
        <f t="shared" si="18"/>
        <v>495</v>
      </c>
      <c r="C256" s="6"/>
      <c r="D256" s="7"/>
      <c r="E256" s="8"/>
      <c r="F256" s="8"/>
      <c r="H256">
        <f t="shared" si="37"/>
        <v>0</v>
      </c>
      <c r="I256" s="46" t="str">
        <f t="shared" si="35"/>
        <v/>
      </c>
      <c r="Q256">
        <f t="shared" si="38"/>
        <v>0</v>
      </c>
      <c r="R256">
        <f t="shared" si="39"/>
        <v>2</v>
      </c>
      <c r="S256">
        <f t="shared" si="40"/>
        <v>0</v>
      </c>
      <c r="T256">
        <f t="shared" si="41"/>
        <v>0</v>
      </c>
      <c r="U256">
        <f t="shared" si="42"/>
        <v>0</v>
      </c>
      <c r="W256">
        <f t="shared" si="43"/>
        <v>1010.0243999999939</v>
      </c>
    </row>
    <row r="257" spans="1:23" x14ac:dyDescent="0.2">
      <c r="A257">
        <f t="shared" si="34"/>
        <v>249</v>
      </c>
      <c r="B257">
        <f t="shared" si="18"/>
        <v>497</v>
      </c>
      <c r="C257" s="6"/>
      <c r="D257" s="7"/>
      <c r="E257" s="8"/>
      <c r="F257" s="8"/>
      <c r="H257">
        <f t="shared" si="37"/>
        <v>0</v>
      </c>
      <c r="I257" s="46" t="str">
        <f t="shared" si="35"/>
        <v/>
      </c>
      <c r="Q257">
        <f t="shared" si="38"/>
        <v>0</v>
      </c>
      <c r="R257">
        <f t="shared" si="39"/>
        <v>2</v>
      </c>
      <c r="S257">
        <f t="shared" si="40"/>
        <v>0</v>
      </c>
      <c r="T257">
        <f t="shared" si="41"/>
        <v>0</v>
      </c>
      <c r="U257">
        <f t="shared" si="42"/>
        <v>0</v>
      </c>
      <c r="W257">
        <f t="shared" si="43"/>
        <v>1010.0244999999938</v>
      </c>
    </row>
    <row r="258" spans="1:23" x14ac:dyDescent="0.2">
      <c r="A258">
        <f t="shared" si="34"/>
        <v>250</v>
      </c>
      <c r="B258">
        <f t="shared" si="18"/>
        <v>499</v>
      </c>
      <c r="C258" s="6"/>
      <c r="D258" s="7"/>
      <c r="E258" s="8"/>
      <c r="F258" s="8"/>
      <c r="H258">
        <f t="shared" si="37"/>
        <v>0</v>
      </c>
      <c r="I258" s="46" t="str">
        <f t="shared" si="35"/>
        <v/>
      </c>
      <c r="Q258">
        <f t="shared" si="38"/>
        <v>0</v>
      </c>
      <c r="R258">
        <f t="shared" si="39"/>
        <v>2</v>
      </c>
      <c r="S258">
        <f t="shared" si="40"/>
        <v>0</v>
      </c>
      <c r="T258">
        <f t="shared" si="41"/>
        <v>0</v>
      </c>
      <c r="U258">
        <f t="shared" si="42"/>
        <v>0</v>
      </c>
      <c r="W258">
        <f t="shared" si="43"/>
        <v>1010.0245999999938</v>
      </c>
    </row>
    <row r="259" spans="1:23" x14ac:dyDescent="0.2">
      <c r="A259">
        <f t="shared" si="34"/>
        <v>251</v>
      </c>
      <c r="B259">
        <f t="shared" si="18"/>
        <v>501</v>
      </c>
      <c r="C259" s="6"/>
      <c r="D259" s="7"/>
      <c r="E259" s="8"/>
      <c r="F259" s="8"/>
      <c r="H259">
        <f t="shared" si="37"/>
        <v>0</v>
      </c>
      <c r="I259" s="46" t="str">
        <f t="shared" si="35"/>
        <v/>
      </c>
      <c r="Q259">
        <f t="shared" si="38"/>
        <v>0</v>
      </c>
      <c r="R259">
        <f t="shared" si="39"/>
        <v>2</v>
      </c>
      <c r="S259">
        <f t="shared" si="40"/>
        <v>0</v>
      </c>
      <c r="T259">
        <f t="shared" si="41"/>
        <v>0</v>
      </c>
      <c r="U259">
        <f t="shared" si="42"/>
        <v>0</v>
      </c>
      <c r="W259">
        <f t="shared" si="43"/>
        <v>1010.0246999999938</v>
      </c>
    </row>
    <row r="260" spans="1:23" x14ac:dyDescent="0.2">
      <c r="A260">
        <f t="shared" si="34"/>
        <v>252</v>
      </c>
      <c r="B260">
        <f t="shared" si="18"/>
        <v>503</v>
      </c>
      <c r="C260" s="6"/>
      <c r="D260" s="7"/>
      <c r="E260" s="8"/>
      <c r="F260" s="8"/>
      <c r="H260">
        <f t="shared" si="37"/>
        <v>0</v>
      </c>
      <c r="I260" s="46" t="str">
        <f t="shared" si="35"/>
        <v/>
      </c>
      <c r="Q260">
        <f t="shared" si="38"/>
        <v>0</v>
      </c>
      <c r="R260">
        <f t="shared" si="39"/>
        <v>2</v>
      </c>
      <c r="S260">
        <f t="shared" si="40"/>
        <v>0</v>
      </c>
      <c r="T260">
        <f t="shared" si="41"/>
        <v>0</v>
      </c>
      <c r="U260">
        <f t="shared" si="42"/>
        <v>0</v>
      </c>
      <c r="W260">
        <f t="shared" si="43"/>
        <v>1010.0247999999938</v>
      </c>
    </row>
    <row r="261" spans="1:23" x14ac:dyDescent="0.2">
      <c r="A261">
        <f t="shared" si="34"/>
        <v>253</v>
      </c>
      <c r="B261">
        <f t="shared" si="18"/>
        <v>505</v>
      </c>
      <c r="C261" s="6"/>
      <c r="D261" s="7"/>
      <c r="E261" s="8"/>
      <c r="F261" s="8"/>
      <c r="H261">
        <f t="shared" si="37"/>
        <v>0</v>
      </c>
      <c r="I261" s="46" t="str">
        <f t="shared" si="35"/>
        <v/>
      </c>
      <c r="Q261">
        <f t="shared" si="38"/>
        <v>0</v>
      </c>
      <c r="R261">
        <f t="shared" si="39"/>
        <v>2</v>
      </c>
      <c r="S261">
        <f t="shared" si="40"/>
        <v>0</v>
      </c>
      <c r="T261">
        <f t="shared" si="41"/>
        <v>0</v>
      </c>
      <c r="U261">
        <f t="shared" si="42"/>
        <v>0</v>
      </c>
      <c r="W261">
        <f t="shared" si="43"/>
        <v>1010.0248999999937</v>
      </c>
    </row>
    <row r="262" spans="1:23" x14ac:dyDescent="0.2">
      <c r="A262">
        <f t="shared" si="34"/>
        <v>254</v>
      </c>
      <c r="B262">
        <f t="shared" si="18"/>
        <v>507</v>
      </c>
      <c r="C262" s="6"/>
      <c r="D262" s="7"/>
      <c r="E262" s="8"/>
      <c r="F262" s="8"/>
      <c r="H262">
        <f t="shared" si="37"/>
        <v>0</v>
      </c>
      <c r="I262" s="46" t="str">
        <f t="shared" si="35"/>
        <v/>
      </c>
      <c r="Q262">
        <f t="shared" si="38"/>
        <v>0</v>
      </c>
      <c r="R262">
        <f t="shared" si="39"/>
        <v>2</v>
      </c>
      <c r="S262">
        <f t="shared" si="40"/>
        <v>0</v>
      </c>
      <c r="T262">
        <f t="shared" si="41"/>
        <v>0</v>
      </c>
      <c r="U262">
        <f t="shared" si="42"/>
        <v>0</v>
      </c>
      <c r="W262">
        <f t="shared" si="43"/>
        <v>1010.0249999999937</v>
      </c>
    </row>
    <row r="263" spans="1:23" x14ac:dyDescent="0.2">
      <c r="A263">
        <f t="shared" si="34"/>
        <v>255</v>
      </c>
      <c r="B263">
        <f t="shared" si="18"/>
        <v>509</v>
      </c>
      <c r="C263" s="6"/>
      <c r="D263" s="7"/>
      <c r="E263" s="8"/>
      <c r="F263" s="8"/>
      <c r="H263">
        <f t="shared" si="37"/>
        <v>0</v>
      </c>
      <c r="I263" s="46" t="str">
        <f t="shared" si="35"/>
        <v/>
      </c>
      <c r="Q263">
        <f t="shared" si="38"/>
        <v>0</v>
      </c>
      <c r="R263">
        <f t="shared" si="39"/>
        <v>2</v>
      </c>
      <c r="S263">
        <f t="shared" si="40"/>
        <v>0</v>
      </c>
      <c r="T263">
        <f t="shared" si="41"/>
        <v>0</v>
      </c>
      <c r="U263">
        <f t="shared" si="42"/>
        <v>0</v>
      </c>
      <c r="W263">
        <f t="shared" si="43"/>
        <v>1010.0250999999937</v>
      </c>
    </row>
    <row r="264" spans="1:23" x14ac:dyDescent="0.2">
      <c r="A264">
        <f t="shared" si="34"/>
        <v>256</v>
      </c>
      <c r="B264">
        <f t="shared" si="18"/>
        <v>511</v>
      </c>
      <c r="C264" s="6"/>
      <c r="D264" s="7"/>
      <c r="E264" s="8"/>
      <c r="F264" s="8"/>
      <c r="H264">
        <f t="shared" si="37"/>
        <v>0</v>
      </c>
      <c r="I264" s="46" t="str">
        <f t="shared" si="35"/>
        <v/>
      </c>
      <c r="Q264">
        <f t="shared" si="38"/>
        <v>0</v>
      </c>
      <c r="R264">
        <f t="shared" si="39"/>
        <v>2</v>
      </c>
      <c r="S264">
        <f t="shared" si="40"/>
        <v>0</v>
      </c>
      <c r="T264">
        <f t="shared" si="41"/>
        <v>0</v>
      </c>
      <c r="U264">
        <f t="shared" si="42"/>
        <v>0</v>
      </c>
      <c r="W264">
        <f t="shared" si="43"/>
        <v>1010.0251999999937</v>
      </c>
    </row>
    <row r="265" spans="1:23" x14ac:dyDescent="0.2">
      <c r="A265">
        <f t="shared" si="34"/>
        <v>257</v>
      </c>
      <c r="B265">
        <f t="shared" si="18"/>
        <v>513</v>
      </c>
      <c r="C265" s="6"/>
      <c r="D265" s="7"/>
      <c r="E265" s="8"/>
      <c r="F265" s="8"/>
      <c r="H265">
        <f t="shared" si="37"/>
        <v>0</v>
      </c>
      <c r="I265" s="46" t="str">
        <f t="shared" si="35"/>
        <v/>
      </c>
      <c r="Q265">
        <f t="shared" si="38"/>
        <v>0</v>
      </c>
      <c r="R265">
        <f t="shared" si="39"/>
        <v>2</v>
      </c>
      <c r="S265">
        <f t="shared" si="40"/>
        <v>0</v>
      </c>
      <c r="T265">
        <f t="shared" si="41"/>
        <v>0</v>
      </c>
      <c r="U265">
        <f t="shared" si="42"/>
        <v>0</v>
      </c>
      <c r="W265">
        <f t="shared" si="43"/>
        <v>1010.0252999999936</v>
      </c>
    </row>
    <row r="266" spans="1:23" x14ac:dyDescent="0.2">
      <c r="A266">
        <f t="shared" si="34"/>
        <v>258</v>
      </c>
      <c r="B266">
        <f t="shared" si="18"/>
        <v>515</v>
      </c>
      <c r="C266" s="6"/>
      <c r="D266" s="7"/>
      <c r="E266" s="8"/>
      <c r="F266" s="8"/>
      <c r="H266">
        <f t="shared" si="37"/>
        <v>0</v>
      </c>
      <c r="I266" s="46" t="str">
        <f t="shared" si="35"/>
        <v/>
      </c>
      <c r="Q266">
        <f t="shared" si="38"/>
        <v>0</v>
      </c>
      <c r="R266">
        <f t="shared" si="39"/>
        <v>2</v>
      </c>
      <c r="S266">
        <f t="shared" si="40"/>
        <v>0</v>
      </c>
      <c r="T266">
        <f t="shared" si="41"/>
        <v>0</v>
      </c>
      <c r="U266">
        <f t="shared" si="42"/>
        <v>0</v>
      </c>
      <c r="W266">
        <f t="shared" si="43"/>
        <v>1010.0253999999936</v>
      </c>
    </row>
    <row r="267" spans="1:23" x14ac:dyDescent="0.2">
      <c r="A267">
        <f t="shared" si="34"/>
        <v>259</v>
      </c>
      <c r="B267">
        <f t="shared" si="18"/>
        <v>517</v>
      </c>
      <c r="C267" s="6"/>
      <c r="D267" s="7"/>
      <c r="E267" s="8"/>
      <c r="F267" s="8"/>
      <c r="H267">
        <f t="shared" si="37"/>
        <v>0</v>
      </c>
      <c r="I267" s="46" t="str">
        <f t="shared" si="35"/>
        <v/>
      </c>
      <c r="Q267">
        <f t="shared" si="38"/>
        <v>0</v>
      </c>
      <c r="R267">
        <f t="shared" si="39"/>
        <v>2</v>
      </c>
      <c r="S267">
        <f t="shared" si="40"/>
        <v>0</v>
      </c>
      <c r="T267">
        <f t="shared" si="41"/>
        <v>0</v>
      </c>
      <c r="U267">
        <f t="shared" si="42"/>
        <v>0</v>
      </c>
      <c r="W267">
        <f t="shared" si="43"/>
        <v>1010.0254999999936</v>
      </c>
    </row>
    <row r="268" spans="1:23" x14ac:dyDescent="0.2">
      <c r="A268">
        <f t="shared" si="34"/>
        <v>260</v>
      </c>
      <c r="B268">
        <f t="shared" si="18"/>
        <v>519</v>
      </c>
      <c r="C268" s="6"/>
      <c r="D268" s="7"/>
      <c r="E268" s="8"/>
      <c r="F268" s="8"/>
      <c r="H268">
        <f t="shared" si="37"/>
        <v>0</v>
      </c>
      <c r="I268" s="46" t="str">
        <f t="shared" si="35"/>
        <v/>
      </c>
      <c r="Q268">
        <f t="shared" si="38"/>
        <v>0</v>
      </c>
      <c r="R268">
        <f t="shared" si="39"/>
        <v>2</v>
      </c>
      <c r="S268">
        <f t="shared" si="40"/>
        <v>0</v>
      </c>
      <c r="T268">
        <f t="shared" si="41"/>
        <v>0</v>
      </c>
      <c r="U268">
        <f t="shared" si="42"/>
        <v>0</v>
      </c>
      <c r="W268">
        <f t="shared" si="43"/>
        <v>1010.0255999999936</v>
      </c>
    </row>
    <row r="269" spans="1:23" x14ac:dyDescent="0.2">
      <c r="A269">
        <f t="shared" si="34"/>
        <v>261</v>
      </c>
      <c r="B269">
        <f t="shared" si="18"/>
        <v>521</v>
      </c>
      <c r="C269" s="6"/>
      <c r="D269" s="7"/>
      <c r="E269" s="8"/>
      <c r="F269" s="8"/>
      <c r="H269">
        <f t="shared" si="37"/>
        <v>0</v>
      </c>
      <c r="I269" s="46" t="str">
        <f t="shared" si="35"/>
        <v/>
      </c>
      <c r="Q269">
        <f t="shared" si="38"/>
        <v>0</v>
      </c>
      <c r="R269">
        <f t="shared" si="39"/>
        <v>2</v>
      </c>
      <c r="S269">
        <f t="shared" si="40"/>
        <v>0</v>
      </c>
      <c r="T269">
        <f t="shared" si="41"/>
        <v>0</v>
      </c>
      <c r="U269">
        <f t="shared" si="42"/>
        <v>0</v>
      </c>
      <c r="W269">
        <f t="shared" si="43"/>
        <v>1010.0256999999935</v>
      </c>
    </row>
    <row r="270" spans="1:23" x14ac:dyDescent="0.2">
      <c r="A270">
        <f t="shared" si="34"/>
        <v>262</v>
      </c>
      <c r="B270">
        <f t="shared" si="18"/>
        <v>523</v>
      </c>
      <c r="C270" s="6"/>
      <c r="D270" s="7"/>
      <c r="E270" s="8"/>
      <c r="F270" s="8"/>
      <c r="H270">
        <f t="shared" si="37"/>
        <v>0</v>
      </c>
      <c r="I270" s="46" t="str">
        <f t="shared" si="35"/>
        <v/>
      </c>
      <c r="Q270">
        <f t="shared" si="38"/>
        <v>0</v>
      </c>
      <c r="R270">
        <f t="shared" si="39"/>
        <v>2</v>
      </c>
      <c r="S270">
        <f t="shared" si="40"/>
        <v>0</v>
      </c>
      <c r="T270">
        <f t="shared" si="41"/>
        <v>0</v>
      </c>
      <c r="U270">
        <f t="shared" si="42"/>
        <v>0</v>
      </c>
      <c r="W270">
        <f t="shared" si="43"/>
        <v>1010.0257999999935</v>
      </c>
    </row>
    <row r="271" spans="1:23" x14ac:dyDescent="0.2">
      <c r="A271">
        <f t="shared" si="34"/>
        <v>263</v>
      </c>
      <c r="B271">
        <f t="shared" si="18"/>
        <v>525</v>
      </c>
      <c r="C271" s="6"/>
      <c r="D271" s="7"/>
      <c r="E271" s="8"/>
      <c r="F271" s="8"/>
      <c r="H271">
        <f t="shared" si="37"/>
        <v>0</v>
      </c>
      <c r="I271" s="46" t="str">
        <f t="shared" si="35"/>
        <v/>
      </c>
      <c r="Q271">
        <f t="shared" si="38"/>
        <v>0</v>
      </c>
      <c r="R271">
        <f t="shared" si="39"/>
        <v>2</v>
      </c>
      <c r="S271">
        <f t="shared" si="40"/>
        <v>0</v>
      </c>
      <c r="T271">
        <f t="shared" si="41"/>
        <v>0</v>
      </c>
      <c r="U271">
        <f t="shared" si="42"/>
        <v>0</v>
      </c>
      <c r="W271">
        <f t="shared" si="43"/>
        <v>1010.0258999999935</v>
      </c>
    </row>
    <row r="272" spans="1:23" x14ac:dyDescent="0.2">
      <c r="A272">
        <f t="shared" si="34"/>
        <v>264</v>
      </c>
      <c r="B272">
        <f t="shared" si="18"/>
        <v>527</v>
      </c>
      <c r="C272" s="6"/>
      <c r="D272" s="7"/>
      <c r="E272" s="8"/>
      <c r="F272" s="8"/>
      <c r="H272">
        <f t="shared" ref="H272:H278" si="44">C272</f>
        <v>0</v>
      </c>
      <c r="I272" s="46" t="str">
        <f>IF(AND(AND(C272="",D272="",E272="",F272=""),OR(C273&lt;&gt;"",D273&lt;&gt;"")),"Bitte diese Zeile nicht leer lassen",IF(AND(D272&lt;&gt;"",OR(C272&lt;&gt;"",E272&lt;&gt;"",F272&lt;&gt;"")),"Bitte Zeile nur als Titelzeile (Spalte D) oder als Kontozeile (andere Spalten) verwenden",IF(E272="","",IF(AND(E272&lt;&gt;"",F272&lt;&gt;"",C272=""),"Bitte gültige Kontokategorie (s. oben) zuweisen",IF(OR(E272&lt;=E271,E272&lt;=E270),"Kontonummern müssen aufsteigend eingegeben werden.",IF(OR(E272&lt;1000,E272&gt;9999),CONCATENATE(E272," auf Spalte F ist keine vierstellige Kontonummer"),IF(OR(C272=C$3,C272=C$4,C272=C$5,C272=C$6),"","Bitte gültige Kontokategorie eingeben")))))))</f>
        <v/>
      </c>
      <c r="Q272">
        <f t="shared" si="28"/>
        <v>0</v>
      </c>
      <c r="R272">
        <f t="shared" ref="R272:R278" si="45">IF(OR(AND(D272&lt;&gt;"",C273="",C274=$C$3),AND(D272&lt;&gt;"",C273=$C$3)),R271+1,R271)</f>
        <v>2</v>
      </c>
      <c r="S272">
        <f t="shared" ref="S272:S278" si="46">IF(OR(AND(D272&lt;&gt;"",C273="",C274=$C$4),AND(D272&lt;&gt;"",C273=$C$4)),S271+1,S271)</f>
        <v>0</v>
      </c>
      <c r="T272">
        <f t="shared" ref="T272:T278" si="47">IF(OR(AND(D272&lt;&gt;"",C273="",C274=$C$5),AND(D272&lt;&gt;"",C273=$C$5)),T271+1,T271)</f>
        <v>0</v>
      </c>
      <c r="U272">
        <f t="shared" ref="U272:U278" si="48">IF(OR(AND(D272&lt;&gt;"",C273="",C274=$C$6),AND(D272&lt;&gt;"",C273=$C$6)),U271+1,U271)</f>
        <v>0</v>
      </c>
      <c r="W272">
        <f t="shared" si="33"/>
        <v>1010.0259999999935</v>
      </c>
    </row>
    <row r="273" spans="1:23" x14ac:dyDescent="0.2">
      <c r="A273">
        <f t="shared" si="34"/>
        <v>265</v>
      </c>
      <c r="B273">
        <f t="shared" si="18"/>
        <v>529</v>
      </c>
      <c r="C273" s="6"/>
      <c r="D273" s="7"/>
      <c r="E273" s="8"/>
      <c r="F273" s="8"/>
      <c r="H273">
        <f t="shared" si="44"/>
        <v>0</v>
      </c>
      <c r="I273" s="46" t="str">
        <f>IF(AND(AND(C273="",D273="",E273="",F273=""),OR(C274&lt;&gt;"",D274&lt;&gt;"")),"Bitte diese Zeile nicht leer lassen",IF(AND(D273&lt;&gt;"",OR(C273&lt;&gt;"",E273&lt;&gt;"",F273&lt;&gt;"")),"Bitte Zeile nur als Titelzeile (Spalte D) oder als Kontozeile (andere Spalten) verwenden",IF(E273="","",IF(AND(E273&lt;&gt;"",F273&lt;&gt;"",C273=""),"Bitte gültige Kontokategorie (s. oben) zuweisen",IF(OR(E273&lt;=E272,E273&lt;=E271),"Kontonummern müssen aufsteigend eingegeben werden.",IF(OR(E273&lt;1000,E273&gt;9999),CONCATENATE(E273," auf Spalte F ist keine vierstellige Kontonummer"),IF(OR(C273=C$3,C273=C$4,C273=C$5,C273=C$6),"","Bitte gültige Kontokategorie eingeben")))))))</f>
        <v/>
      </c>
      <c r="Q273">
        <f t="shared" si="28"/>
        <v>0</v>
      </c>
      <c r="R273">
        <f t="shared" si="45"/>
        <v>2</v>
      </c>
      <c r="S273">
        <f t="shared" si="46"/>
        <v>0</v>
      </c>
      <c r="T273">
        <f t="shared" si="47"/>
        <v>0</v>
      </c>
      <c r="U273">
        <f t="shared" si="48"/>
        <v>0</v>
      </c>
      <c r="W273">
        <f t="shared" si="33"/>
        <v>1010.0260999999934</v>
      </c>
    </row>
    <row r="274" spans="1:23" x14ac:dyDescent="0.2">
      <c r="A274">
        <f t="shared" si="34"/>
        <v>266</v>
      </c>
      <c r="B274">
        <f t="shared" si="18"/>
        <v>531</v>
      </c>
      <c r="C274" s="6"/>
      <c r="D274" s="7"/>
      <c r="E274" s="8"/>
      <c r="F274" s="8"/>
      <c r="H274">
        <f t="shared" si="44"/>
        <v>0</v>
      </c>
      <c r="I274" s="46" t="str">
        <f>IF(AND(AND(C274="",D274="",E274="",F274=""),OR(C275&lt;&gt;"",D275&lt;&gt;"")),"Bitte diese Zeile nicht leer lassen",IF(AND(D274&lt;&gt;"",OR(C274&lt;&gt;"",E274&lt;&gt;"",F274&lt;&gt;"")),"Bitte Zeile nur als Titelzeile (Spalte D) oder als Kontozeile (andere Spalten) verwenden",IF(E274="","",IF(AND(E274&lt;&gt;"",F274&lt;&gt;"",C274=""),"Bitte gültige Kontokategorie (s. oben) zuweisen",IF(OR(E274&lt;=E273,E274&lt;=E272),"Kontonummern müssen aufsteigend eingegeben werden.",IF(OR(E274&lt;1000,E274&gt;9999),CONCATENATE(E274," auf Spalte F ist keine vierstellige Kontonummer"),IF(OR(C274=C$3,C274=C$4,C274=C$5,C274=C$6),"","Bitte gültige Kontokategorie eingeben")))))))</f>
        <v/>
      </c>
      <c r="Q274">
        <f t="shared" si="28"/>
        <v>0</v>
      </c>
      <c r="R274">
        <f t="shared" si="45"/>
        <v>2</v>
      </c>
      <c r="S274">
        <f t="shared" si="46"/>
        <v>0</v>
      </c>
      <c r="T274">
        <f t="shared" si="47"/>
        <v>0</v>
      </c>
      <c r="U274">
        <f t="shared" si="48"/>
        <v>0</v>
      </c>
      <c r="W274">
        <f t="shared" si="33"/>
        <v>1010.0261999999934</v>
      </c>
    </row>
    <row r="275" spans="1:23" x14ac:dyDescent="0.2">
      <c r="A275">
        <f t="shared" si="34"/>
        <v>267</v>
      </c>
      <c r="B275">
        <f t="shared" si="18"/>
        <v>533</v>
      </c>
      <c r="C275" s="6"/>
      <c r="D275" s="7"/>
      <c r="E275" s="8"/>
      <c r="F275" s="8"/>
      <c r="H275">
        <f t="shared" si="44"/>
        <v>0</v>
      </c>
      <c r="I275" s="46" t="str">
        <f>IF(AND(AND(C275="",D275="",E275="",F275=""),OR(C276&lt;&gt;"",D276&lt;&gt;"")),"Bitte diese Zeile nicht leer lassen",IF(AND(D275&lt;&gt;"",OR(C275&lt;&gt;"",E275&lt;&gt;"",F275&lt;&gt;"")),"Bitte Zeile nur als Titelzeile (Spalte D) oder als Kontozeile (andere Spalten) verwenden",IF(E275="","",IF(AND(E275&lt;&gt;"",F275&lt;&gt;"",C275=""),"Bitte gültige Kontokategorie (s. oben) zuweisen",IF(OR(E275&lt;=E274,E275&lt;=E273),"Kontonummern müssen aufsteigend eingegeben werden.",IF(OR(E275&lt;1000,E275&gt;9999),CONCATENATE(E275," auf Spalte F ist keine vierstellige Kontonummer"),IF(OR(C275=C$3,C275=C$4,C275=C$5,C275=C$6),"","Bitte gültige Kontokategorie eingeben")))))))</f>
        <v/>
      </c>
      <c r="Q275">
        <f t="shared" si="28"/>
        <v>0</v>
      </c>
      <c r="R275">
        <f t="shared" si="45"/>
        <v>2</v>
      </c>
      <c r="S275">
        <f t="shared" si="46"/>
        <v>0</v>
      </c>
      <c r="T275">
        <f t="shared" si="47"/>
        <v>0</v>
      </c>
      <c r="U275">
        <f t="shared" si="48"/>
        <v>0</v>
      </c>
      <c r="W275">
        <f t="shared" si="33"/>
        <v>1010.0262999999934</v>
      </c>
    </row>
    <row r="276" spans="1:23" x14ac:dyDescent="0.2">
      <c r="A276">
        <f t="shared" si="34"/>
        <v>268</v>
      </c>
      <c r="B276">
        <f t="shared" si="18"/>
        <v>535</v>
      </c>
      <c r="C276" s="6"/>
      <c r="D276" s="7"/>
      <c r="E276" s="8"/>
      <c r="F276" s="8"/>
      <c r="H276">
        <f t="shared" si="44"/>
        <v>0</v>
      </c>
      <c r="I276" s="46" t="str">
        <f>IF(AND(AND(C276="",D276="",E276="",F276=""),OR(C277&lt;&gt;"",D277&lt;&gt;"")),"Bitte diese Zeile nicht leer lassen",IF(AND(D276&lt;&gt;"",OR(C276&lt;&gt;"",E276&lt;&gt;"",F276&lt;&gt;"")),"Bitte Zeile nur als Titelzeile (Spalte D) oder als Kontozeile (andere Spalten) verwenden",IF(E276="","",IF(AND(E276&lt;&gt;"",F276&lt;&gt;"",C276=""),"Bitte gültige Kontokategorie (s. oben) zuweisen",IF(OR(E276&lt;=E275,E276&lt;=E274),"Kontonummern müssen aufsteigend eingegeben werden.",IF(OR(E276&lt;1000,E276&gt;9999),CONCATENATE(E276," auf Spalte F ist keine vierstellige Kontonummer"),IF(OR(C276=C$3,C276=C$4,C276=C$5,C276=C$6),"","Bitte gültige Kontokategorie eingeben")))))))</f>
        <v/>
      </c>
      <c r="Q276">
        <f t="shared" si="28"/>
        <v>0</v>
      </c>
      <c r="R276">
        <f t="shared" si="45"/>
        <v>2</v>
      </c>
      <c r="S276">
        <f t="shared" si="46"/>
        <v>0</v>
      </c>
      <c r="T276">
        <f t="shared" si="47"/>
        <v>0</v>
      </c>
      <c r="U276">
        <f t="shared" si="48"/>
        <v>0</v>
      </c>
      <c r="W276">
        <f t="shared" si="33"/>
        <v>1010.0263999999934</v>
      </c>
    </row>
    <row r="277" spans="1:23" x14ac:dyDescent="0.2">
      <c r="A277">
        <f t="shared" si="34"/>
        <v>269</v>
      </c>
      <c r="B277">
        <f t="shared" si="18"/>
        <v>537</v>
      </c>
      <c r="C277" s="64"/>
      <c r="D277" s="65"/>
      <c r="E277" s="66"/>
      <c r="F277" s="66"/>
      <c r="H277">
        <f t="shared" si="44"/>
        <v>0</v>
      </c>
      <c r="I277" s="46" t="str">
        <f>IF(AND(D277&lt;&gt;"",OR(C277&lt;&gt;"",E277&lt;&gt;"",F277&lt;&gt;"")),"Bitte Zeile nur als Titelzeile (Spalte D) oder als Kontozeile (andere Spalten) verwenden",IF(E277="","",IF(AND(E277&lt;&gt;"",F277&lt;&gt;"",C277=""),"Bitte gültige Kontokategorie (s. oben) zuweisen",IF(OR(E277&lt;=E276,E277&lt;=E275),"Kontonummern müssen aufsteigend eingegeben werden.",IF(OR(E277&lt;1000,E277&gt;9999),CONCATENATE(E277," auf Spalte F ist keine vierstellige Kontonummer"),IF(OR(C277=C$3,C277=C$4,C277=C$5,C277=C$6),"","Bitte gültige Kontokategorie eingeben"))))))</f>
        <v/>
      </c>
      <c r="Q277">
        <f t="shared" si="28"/>
        <v>0</v>
      </c>
      <c r="R277">
        <f t="shared" si="45"/>
        <v>2</v>
      </c>
      <c r="S277">
        <f t="shared" si="46"/>
        <v>0</v>
      </c>
      <c r="T277">
        <f t="shared" si="47"/>
        <v>0</v>
      </c>
      <c r="U277">
        <f t="shared" si="48"/>
        <v>0</v>
      </c>
      <c r="W277">
        <f t="shared" si="33"/>
        <v>1010.0264999999933</v>
      </c>
    </row>
    <row r="278" spans="1:23" x14ac:dyDescent="0.2">
      <c r="A278">
        <f t="shared" si="34"/>
        <v>270</v>
      </c>
      <c r="B278">
        <f t="shared" si="18"/>
        <v>539</v>
      </c>
      <c r="C278" s="47" t="s">
        <v>29</v>
      </c>
      <c r="D278" s="11"/>
      <c r="E278" s="12"/>
      <c r="F278" s="12"/>
      <c r="H278" t="str">
        <f t="shared" si="44"/>
        <v>Sollten Sie noch mehr Konten/ Zeilen benötigen, schreiben Sie eine E-mail an vereinsbuchhaltung@bluemail.ch. Sie werden gegen ein kleines Entgelt eine erweiterte Version erhalten.</v>
      </c>
      <c r="I278" s="9"/>
      <c r="Q278">
        <f>E278</f>
        <v>0</v>
      </c>
      <c r="R278">
        <f t="shared" si="45"/>
        <v>2</v>
      </c>
      <c r="S278">
        <f t="shared" si="46"/>
        <v>0</v>
      </c>
      <c r="T278">
        <f t="shared" si="47"/>
        <v>0</v>
      </c>
      <c r="U278">
        <f t="shared" si="48"/>
        <v>0</v>
      </c>
      <c r="W278">
        <f>IF(E278="",W277+0.0001,E278)</f>
        <v>1010.0265999999933</v>
      </c>
    </row>
    <row r="279" spans="1:23" x14ac:dyDescent="0.2">
      <c r="C279" s="3">
        <f>COUNTIF(C$9:C$278,C3)</f>
        <v>2</v>
      </c>
      <c r="D279" s="13"/>
      <c r="E279" s="13"/>
      <c r="F279" s="13"/>
    </row>
    <row r="280" spans="1:23" x14ac:dyDescent="0.2">
      <c r="C280" s="3">
        <f>COUNTIF(C$9:C$278,C4)</f>
        <v>0</v>
      </c>
    </row>
    <row r="281" spans="1:23" x14ac:dyDescent="0.2">
      <c r="C281" s="3">
        <f>COUNTIF(C$9:C$278,C5)</f>
        <v>0</v>
      </c>
    </row>
    <row r="282" spans="1:23" x14ac:dyDescent="0.2">
      <c r="C282" s="3">
        <f>COUNTIF(C$9:C$278,C6)</f>
        <v>0</v>
      </c>
    </row>
    <row r="283" spans="1:23" x14ac:dyDescent="0.2">
      <c r="C283" s="3">
        <v>0</v>
      </c>
    </row>
  </sheetData>
  <sheetProtection formatCells="0" insertHyperlinks="0"/>
  <mergeCells count="2">
    <mergeCell ref="C1:I1"/>
    <mergeCell ref="D2:F2"/>
  </mergeCells>
  <phoneticPr fontId="5" type="noConversion"/>
  <conditionalFormatting sqref="I278">
    <cfRule type="cellIs" dxfId="8" priority="3" stopIfTrue="1" operator="notEqual">
      <formula>""</formula>
    </cfRule>
  </conditionalFormatting>
  <conditionalFormatting sqref="I9:I26">
    <cfRule type="cellIs" dxfId="7" priority="4" stopIfTrue="1" operator="notEqual">
      <formula>""</formula>
    </cfRule>
  </conditionalFormatting>
  <conditionalFormatting sqref="I27:I277">
    <cfRule type="cellIs" dxfId="6" priority="1" stopIfTrue="1" operator="notEqual">
      <formula>""</formula>
    </cfRule>
  </conditionalFormatting>
  <pageMargins left="0.78740157480314965" right="0.78740157480314965" top="0.78740157480314965" bottom="0.87" header="0.51181102362204722" footer="0.51181102362204722"/>
  <pageSetup paperSize="9" orientation="portrait" r:id="rId1"/>
  <headerFooter alignWithMargins="0">
    <oddFooter>&amp;L&amp;8Ausdruck vom &amp;D, &amp;T&amp;C&amp;8vereinsbuchhaltung.ch&amp;R&amp;8Seite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97"/>
  <sheetViews>
    <sheetView workbookViewId="0">
      <pane ySplit="3" topLeftCell="A4" activePane="bottomLeft" state="frozen"/>
      <selection activeCell="C1" sqref="C1"/>
      <selection pane="bottomLeft" sqref="A1:B65536"/>
    </sheetView>
  </sheetViews>
  <sheetFormatPr baseColWidth="10" defaultRowHeight="12.75" x14ac:dyDescent="0.2"/>
  <cols>
    <col min="1" max="2" width="0" hidden="1" customWidth="1"/>
    <col min="3" max="3" width="10.5703125" customWidth="1"/>
    <col min="4" max="4" width="32" customWidth="1"/>
    <col min="5" max="5" width="33.85546875" customWidth="1"/>
    <col min="6" max="6" width="64.28515625" customWidth="1"/>
  </cols>
  <sheetData>
    <row r="1" spans="1:20" ht="132.75" customHeight="1" x14ac:dyDescent="0.2">
      <c r="C1" s="78" t="s">
        <v>43</v>
      </c>
      <c r="D1" s="78"/>
      <c r="E1" s="79"/>
      <c r="F1" s="79"/>
      <c r="I1" s="55"/>
    </row>
    <row r="2" spans="1:20" ht="21.75" customHeight="1" x14ac:dyDescent="0.2">
      <c r="C2" s="81" t="e">
        <f>IF(#REF!="","Bitte Vereins-/Firmennamen im Register Journal eingeben",CONCATENATE("Projektliste ",Journal!D1," (Verwendung fakultativ)"))</f>
        <v>#REF!</v>
      </c>
      <c r="D2" s="81"/>
      <c r="E2" s="82"/>
      <c r="T2" t="s">
        <v>9</v>
      </c>
    </row>
    <row r="3" spans="1:20" ht="31.5" customHeight="1" x14ac:dyDescent="0.2">
      <c r="A3" s="5" t="s">
        <v>15</v>
      </c>
      <c r="B3" s="5" t="s">
        <v>16</v>
      </c>
      <c r="C3" s="40" t="s">
        <v>39</v>
      </c>
      <c r="D3" s="5" t="s">
        <v>41</v>
      </c>
      <c r="E3" s="5" t="s">
        <v>42</v>
      </c>
      <c r="F3" s="5" t="s">
        <v>20</v>
      </c>
    </row>
    <row r="4" spans="1:20" x14ac:dyDescent="0.2">
      <c r="A4">
        <v>1</v>
      </c>
      <c r="B4">
        <v>1</v>
      </c>
      <c r="C4" s="8">
        <v>1</v>
      </c>
      <c r="D4" s="8" t="s">
        <v>1</v>
      </c>
      <c r="E4" s="8"/>
      <c r="F4" s="9"/>
      <c r="J4" s="10"/>
      <c r="N4">
        <f t="shared" ref="N4:N35" si="0">C4</f>
        <v>1</v>
      </c>
      <c r="T4">
        <f t="shared" ref="T4:T35" si="1">IF(C4="",T3+0.0001,C4)</f>
        <v>1</v>
      </c>
    </row>
    <row r="5" spans="1:20" x14ac:dyDescent="0.2">
      <c r="A5">
        <v>2</v>
      </c>
      <c r="B5">
        <f>B4+2</f>
        <v>3</v>
      </c>
      <c r="C5" s="8">
        <v>2</v>
      </c>
      <c r="D5" s="8" t="s">
        <v>2</v>
      </c>
      <c r="E5" s="8"/>
      <c r="F5" s="46" t="str">
        <f>IF(C5="","",IF(C5&lt;C4,"Bitte Projektnummern in aufsteigender Reihenfolge eingeben",IF(AND(D5="",OR(C6&lt;&gt;"",C7&lt;&gt;"")),"Bitte Projektname ausfüllen","")))</f>
        <v/>
      </c>
      <c r="N5">
        <f t="shared" si="0"/>
        <v>2</v>
      </c>
      <c r="T5">
        <f t="shared" si="1"/>
        <v>2</v>
      </c>
    </row>
    <row r="6" spans="1:20" ht="12.75" customHeight="1" x14ac:dyDescent="0.2">
      <c r="A6">
        <v>3</v>
      </c>
      <c r="B6">
        <f t="shared" ref="B6:B69" si="2">B5+2</f>
        <v>5</v>
      </c>
      <c r="C6" s="8">
        <v>3</v>
      </c>
      <c r="D6" s="8" t="s">
        <v>3</v>
      </c>
      <c r="E6" s="8"/>
      <c r="F6" s="46" t="str">
        <f>IF(C6="","",IF(OR(C6&lt;C5,C6&lt;C4),"Bitte Projektnummern in aufsteigender Reihenfolge eingeben",IF(AND(D6="",OR(C7&lt;&gt;"",C8&lt;&gt;"")),"Bitte Projektname ausfüllen","")))</f>
        <v/>
      </c>
      <c r="N6">
        <f t="shared" si="0"/>
        <v>3</v>
      </c>
      <c r="T6">
        <f t="shared" si="1"/>
        <v>3</v>
      </c>
    </row>
    <row r="7" spans="1:20" x14ac:dyDescent="0.2">
      <c r="A7">
        <v>4</v>
      </c>
      <c r="B7">
        <f t="shared" si="2"/>
        <v>7</v>
      </c>
      <c r="C7" s="8">
        <v>4</v>
      </c>
      <c r="D7" s="8" t="s">
        <v>4</v>
      </c>
      <c r="E7" s="8"/>
      <c r="F7" s="46" t="str">
        <f t="shared" ref="F7:F70" si="3">IF(C7="","",IF(OR(C7&lt;C6,C7&lt;C5),"Bitte Projektnummern in aufsteigender Reihenfolge eingeben",IF(AND(D7="",OR(C8&lt;&gt;"",C9&lt;&gt;"")),"Bitte Projektname ausfüllen","")))</f>
        <v/>
      </c>
      <c r="N7">
        <f t="shared" si="0"/>
        <v>4</v>
      </c>
      <c r="T7">
        <f t="shared" si="1"/>
        <v>4</v>
      </c>
    </row>
    <row r="8" spans="1:20" ht="15" customHeight="1" x14ac:dyDescent="0.2">
      <c r="A8">
        <v>5</v>
      </c>
      <c r="B8">
        <f t="shared" si="2"/>
        <v>9</v>
      </c>
      <c r="C8" s="8"/>
      <c r="D8" s="8"/>
      <c r="E8" s="8"/>
      <c r="F8" s="46" t="str">
        <f t="shared" si="3"/>
        <v/>
      </c>
      <c r="N8">
        <f t="shared" si="0"/>
        <v>0</v>
      </c>
      <c r="T8">
        <f t="shared" si="1"/>
        <v>4.0000999999999998</v>
      </c>
    </row>
    <row r="9" spans="1:20" x14ac:dyDescent="0.2">
      <c r="A9">
        <v>6</v>
      </c>
      <c r="B9">
        <f t="shared" si="2"/>
        <v>11</v>
      </c>
      <c r="C9" s="8"/>
      <c r="D9" s="8"/>
      <c r="E9" s="8"/>
      <c r="F9" s="46" t="str">
        <f t="shared" si="3"/>
        <v/>
      </c>
      <c r="N9">
        <f t="shared" si="0"/>
        <v>0</v>
      </c>
      <c r="T9">
        <f t="shared" si="1"/>
        <v>4.0001999999999995</v>
      </c>
    </row>
    <row r="10" spans="1:20" x14ac:dyDescent="0.2">
      <c r="A10">
        <v>7</v>
      </c>
      <c r="B10">
        <f t="shared" si="2"/>
        <v>13</v>
      </c>
      <c r="C10" s="8"/>
      <c r="D10" s="8"/>
      <c r="E10" s="8"/>
      <c r="F10" s="46" t="str">
        <f t="shared" si="3"/>
        <v/>
      </c>
      <c r="N10">
        <f t="shared" si="0"/>
        <v>0</v>
      </c>
      <c r="T10">
        <f t="shared" si="1"/>
        <v>4.0002999999999993</v>
      </c>
    </row>
    <row r="11" spans="1:20" x14ac:dyDescent="0.2">
      <c r="A11">
        <v>8</v>
      </c>
      <c r="B11">
        <f t="shared" si="2"/>
        <v>15</v>
      </c>
      <c r="C11" s="8"/>
      <c r="D11" s="8"/>
      <c r="E11" s="8"/>
      <c r="F11" s="46" t="str">
        <f t="shared" si="3"/>
        <v/>
      </c>
      <c r="N11">
        <f t="shared" si="0"/>
        <v>0</v>
      </c>
      <c r="T11">
        <f t="shared" si="1"/>
        <v>4.0003999999999991</v>
      </c>
    </row>
    <row r="12" spans="1:20" x14ac:dyDescent="0.2">
      <c r="A12">
        <v>9</v>
      </c>
      <c r="B12">
        <f t="shared" si="2"/>
        <v>17</v>
      </c>
      <c r="C12" s="8"/>
      <c r="D12" s="8"/>
      <c r="E12" s="8"/>
      <c r="F12" s="46" t="str">
        <f t="shared" si="3"/>
        <v/>
      </c>
      <c r="N12">
        <f t="shared" si="0"/>
        <v>0</v>
      </c>
      <c r="T12">
        <f t="shared" si="1"/>
        <v>4.0004999999999988</v>
      </c>
    </row>
    <row r="13" spans="1:20" x14ac:dyDescent="0.2">
      <c r="A13">
        <v>10</v>
      </c>
      <c r="B13">
        <f t="shared" si="2"/>
        <v>19</v>
      </c>
      <c r="C13" s="8"/>
      <c r="D13" s="8"/>
      <c r="E13" s="8"/>
      <c r="F13" s="46" t="str">
        <f t="shared" si="3"/>
        <v/>
      </c>
      <c r="N13">
        <f t="shared" si="0"/>
        <v>0</v>
      </c>
      <c r="T13">
        <f t="shared" si="1"/>
        <v>4.0005999999999986</v>
      </c>
    </row>
    <row r="14" spans="1:20" x14ac:dyDescent="0.2">
      <c r="A14">
        <v>11</v>
      </c>
      <c r="B14">
        <f t="shared" si="2"/>
        <v>21</v>
      </c>
      <c r="C14" s="8"/>
      <c r="D14" s="8"/>
      <c r="E14" s="8"/>
      <c r="F14" s="46" t="str">
        <f t="shared" si="3"/>
        <v/>
      </c>
      <c r="N14">
        <f t="shared" si="0"/>
        <v>0</v>
      </c>
      <c r="T14">
        <f t="shared" si="1"/>
        <v>4.0006999999999984</v>
      </c>
    </row>
    <row r="15" spans="1:20" x14ac:dyDescent="0.2">
      <c r="A15">
        <v>12</v>
      </c>
      <c r="B15">
        <f t="shared" si="2"/>
        <v>23</v>
      </c>
      <c r="C15" s="8"/>
      <c r="D15" s="8"/>
      <c r="E15" s="8"/>
      <c r="F15" s="46" t="str">
        <f t="shared" si="3"/>
        <v/>
      </c>
      <c r="N15">
        <f t="shared" si="0"/>
        <v>0</v>
      </c>
      <c r="T15">
        <f t="shared" si="1"/>
        <v>4.0007999999999981</v>
      </c>
    </row>
    <row r="16" spans="1:20" x14ac:dyDescent="0.2">
      <c r="A16">
        <v>13</v>
      </c>
      <c r="B16">
        <f t="shared" si="2"/>
        <v>25</v>
      </c>
      <c r="C16" s="8"/>
      <c r="D16" s="8"/>
      <c r="E16" s="8"/>
      <c r="F16" s="46" t="str">
        <f t="shared" si="3"/>
        <v/>
      </c>
      <c r="N16">
        <f t="shared" si="0"/>
        <v>0</v>
      </c>
      <c r="T16">
        <f t="shared" si="1"/>
        <v>4.0008999999999979</v>
      </c>
    </row>
    <row r="17" spans="1:20" x14ac:dyDescent="0.2">
      <c r="A17">
        <v>14</v>
      </c>
      <c r="B17">
        <f t="shared" si="2"/>
        <v>27</v>
      </c>
      <c r="C17" s="8"/>
      <c r="D17" s="8"/>
      <c r="E17" s="8"/>
      <c r="F17" s="46" t="str">
        <f t="shared" si="3"/>
        <v/>
      </c>
      <c r="N17">
        <f t="shared" si="0"/>
        <v>0</v>
      </c>
      <c r="T17">
        <f t="shared" si="1"/>
        <v>4.0009999999999977</v>
      </c>
    </row>
    <row r="18" spans="1:20" x14ac:dyDescent="0.2">
      <c r="A18">
        <v>15</v>
      </c>
      <c r="B18">
        <f t="shared" si="2"/>
        <v>29</v>
      </c>
      <c r="C18" s="8"/>
      <c r="D18" s="8"/>
      <c r="E18" s="8"/>
      <c r="F18" s="46" t="str">
        <f t="shared" si="3"/>
        <v/>
      </c>
      <c r="N18">
        <f t="shared" si="0"/>
        <v>0</v>
      </c>
      <c r="T18">
        <f t="shared" si="1"/>
        <v>4.0010999999999974</v>
      </c>
    </row>
    <row r="19" spans="1:20" x14ac:dyDescent="0.2">
      <c r="A19">
        <v>16</v>
      </c>
      <c r="B19">
        <f t="shared" si="2"/>
        <v>31</v>
      </c>
      <c r="C19" s="8"/>
      <c r="D19" s="8"/>
      <c r="E19" s="8"/>
      <c r="F19" s="46" t="str">
        <f t="shared" si="3"/>
        <v/>
      </c>
      <c r="N19">
        <f t="shared" si="0"/>
        <v>0</v>
      </c>
      <c r="T19">
        <f t="shared" si="1"/>
        <v>4.0011999999999972</v>
      </c>
    </row>
    <row r="20" spans="1:20" x14ac:dyDescent="0.2">
      <c r="A20">
        <v>17</v>
      </c>
      <c r="B20">
        <f t="shared" si="2"/>
        <v>33</v>
      </c>
      <c r="C20" s="8"/>
      <c r="D20" s="8"/>
      <c r="E20" s="8"/>
      <c r="F20" s="46" t="str">
        <f t="shared" si="3"/>
        <v/>
      </c>
      <c r="N20">
        <f t="shared" si="0"/>
        <v>0</v>
      </c>
      <c r="T20">
        <f t="shared" si="1"/>
        <v>4.001299999999997</v>
      </c>
    </row>
    <row r="21" spans="1:20" x14ac:dyDescent="0.2">
      <c r="A21">
        <v>18</v>
      </c>
      <c r="B21">
        <f t="shared" si="2"/>
        <v>35</v>
      </c>
      <c r="C21" s="8"/>
      <c r="D21" s="8"/>
      <c r="E21" s="8"/>
      <c r="F21" s="46" t="str">
        <f t="shared" si="3"/>
        <v/>
      </c>
      <c r="N21">
        <f t="shared" si="0"/>
        <v>0</v>
      </c>
      <c r="T21">
        <f t="shared" si="1"/>
        <v>4.0013999999999967</v>
      </c>
    </row>
    <row r="22" spans="1:20" x14ac:dyDescent="0.2">
      <c r="A22">
        <v>19</v>
      </c>
      <c r="B22">
        <f t="shared" si="2"/>
        <v>37</v>
      </c>
      <c r="C22" s="8"/>
      <c r="D22" s="8"/>
      <c r="E22" s="8"/>
      <c r="F22" s="46" t="str">
        <f t="shared" si="3"/>
        <v/>
      </c>
      <c r="N22">
        <f t="shared" si="0"/>
        <v>0</v>
      </c>
      <c r="T22">
        <f t="shared" si="1"/>
        <v>4.0014999999999965</v>
      </c>
    </row>
    <row r="23" spans="1:20" x14ac:dyDescent="0.2">
      <c r="A23">
        <v>20</v>
      </c>
      <c r="B23">
        <f t="shared" si="2"/>
        <v>39</v>
      </c>
      <c r="C23" s="8"/>
      <c r="D23" s="8"/>
      <c r="E23" s="8"/>
      <c r="F23" s="46" t="str">
        <f t="shared" si="3"/>
        <v/>
      </c>
      <c r="N23">
        <f t="shared" si="0"/>
        <v>0</v>
      </c>
      <c r="T23">
        <f t="shared" si="1"/>
        <v>4.0015999999999963</v>
      </c>
    </row>
    <row r="24" spans="1:20" x14ac:dyDescent="0.2">
      <c r="A24">
        <v>21</v>
      </c>
      <c r="B24">
        <f t="shared" si="2"/>
        <v>41</v>
      </c>
      <c r="C24" s="8"/>
      <c r="D24" s="8"/>
      <c r="E24" s="8"/>
      <c r="F24" s="46" t="str">
        <f t="shared" si="3"/>
        <v/>
      </c>
      <c r="N24">
        <f t="shared" si="0"/>
        <v>0</v>
      </c>
      <c r="T24">
        <f t="shared" si="1"/>
        <v>4.001699999999996</v>
      </c>
    </row>
    <row r="25" spans="1:20" x14ac:dyDescent="0.2">
      <c r="A25">
        <v>22</v>
      </c>
      <c r="B25">
        <f t="shared" si="2"/>
        <v>43</v>
      </c>
      <c r="C25" s="8"/>
      <c r="D25" s="8"/>
      <c r="E25" s="8"/>
      <c r="F25" s="46" t="str">
        <f t="shared" si="3"/>
        <v/>
      </c>
      <c r="N25">
        <f t="shared" si="0"/>
        <v>0</v>
      </c>
      <c r="T25">
        <f t="shared" si="1"/>
        <v>4.0017999999999958</v>
      </c>
    </row>
    <row r="26" spans="1:20" x14ac:dyDescent="0.2">
      <c r="A26">
        <v>23</v>
      </c>
      <c r="B26">
        <f t="shared" si="2"/>
        <v>45</v>
      </c>
      <c r="C26" s="8"/>
      <c r="D26" s="8"/>
      <c r="E26" s="8"/>
      <c r="F26" s="46" t="str">
        <f t="shared" si="3"/>
        <v/>
      </c>
      <c r="N26">
        <f t="shared" si="0"/>
        <v>0</v>
      </c>
      <c r="T26">
        <f t="shared" si="1"/>
        <v>4.0018999999999956</v>
      </c>
    </row>
    <row r="27" spans="1:20" x14ac:dyDescent="0.2">
      <c r="A27">
        <v>24</v>
      </c>
      <c r="B27">
        <f t="shared" si="2"/>
        <v>47</v>
      </c>
      <c r="C27" s="8"/>
      <c r="D27" s="8"/>
      <c r="E27" s="8"/>
      <c r="F27" s="46" t="str">
        <f t="shared" si="3"/>
        <v/>
      </c>
      <c r="N27">
        <f t="shared" si="0"/>
        <v>0</v>
      </c>
      <c r="T27">
        <f t="shared" si="1"/>
        <v>4.0019999999999953</v>
      </c>
    </row>
    <row r="28" spans="1:20" x14ac:dyDescent="0.2">
      <c r="A28">
        <v>25</v>
      </c>
      <c r="B28">
        <f t="shared" si="2"/>
        <v>49</v>
      </c>
      <c r="C28" s="8"/>
      <c r="D28" s="8"/>
      <c r="E28" s="8"/>
      <c r="F28" s="46" t="str">
        <f t="shared" si="3"/>
        <v/>
      </c>
      <c r="N28">
        <f t="shared" si="0"/>
        <v>0</v>
      </c>
      <c r="T28">
        <f t="shared" si="1"/>
        <v>4.0020999999999951</v>
      </c>
    </row>
    <row r="29" spans="1:20" x14ac:dyDescent="0.2">
      <c r="A29">
        <v>26</v>
      </c>
      <c r="B29">
        <f t="shared" si="2"/>
        <v>51</v>
      </c>
      <c r="C29" s="8"/>
      <c r="D29" s="8"/>
      <c r="E29" s="8"/>
      <c r="F29" s="46" t="str">
        <f t="shared" si="3"/>
        <v/>
      </c>
      <c r="N29">
        <f t="shared" si="0"/>
        <v>0</v>
      </c>
      <c r="T29">
        <f t="shared" si="1"/>
        <v>4.0021999999999949</v>
      </c>
    </row>
    <row r="30" spans="1:20" x14ac:dyDescent="0.2">
      <c r="A30">
        <v>27</v>
      </c>
      <c r="B30">
        <f t="shared" si="2"/>
        <v>53</v>
      </c>
      <c r="C30" s="8"/>
      <c r="D30" s="8"/>
      <c r="E30" s="8"/>
      <c r="F30" s="46" t="str">
        <f t="shared" si="3"/>
        <v/>
      </c>
      <c r="N30">
        <f t="shared" si="0"/>
        <v>0</v>
      </c>
      <c r="T30">
        <f t="shared" si="1"/>
        <v>4.0022999999999946</v>
      </c>
    </row>
    <row r="31" spans="1:20" x14ac:dyDescent="0.2">
      <c r="A31">
        <v>28</v>
      </c>
      <c r="B31">
        <f t="shared" si="2"/>
        <v>55</v>
      </c>
      <c r="C31" s="8"/>
      <c r="D31" s="8"/>
      <c r="E31" s="8"/>
      <c r="F31" s="46" t="str">
        <f t="shared" si="3"/>
        <v/>
      </c>
      <c r="N31">
        <f t="shared" si="0"/>
        <v>0</v>
      </c>
      <c r="T31">
        <f t="shared" si="1"/>
        <v>4.0023999999999944</v>
      </c>
    </row>
    <row r="32" spans="1:20" x14ac:dyDescent="0.2">
      <c r="A32">
        <v>29</v>
      </c>
      <c r="B32">
        <f t="shared" si="2"/>
        <v>57</v>
      </c>
      <c r="C32" s="8"/>
      <c r="D32" s="8"/>
      <c r="E32" s="8"/>
      <c r="F32" s="46" t="str">
        <f t="shared" si="3"/>
        <v/>
      </c>
      <c r="N32">
        <f t="shared" si="0"/>
        <v>0</v>
      </c>
      <c r="T32">
        <f t="shared" si="1"/>
        <v>4.0024999999999942</v>
      </c>
    </row>
    <row r="33" spans="1:20" x14ac:dyDescent="0.2">
      <c r="A33">
        <v>30</v>
      </c>
      <c r="B33">
        <f t="shared" si="2"/>
        <v>59</v>
      </c>
      <c r="C33" s="8"/>
      <c r="D33" s="8"/>
      <c r="E33" s="8"/>
      <c r="F33" s="46" t="str">
        <f t="shared" si="3"/>
        <v/>
      </c>
      <c r="N33">
        <f t="shared" si="0"/>
        <v>0</v>
      </c>
      <c r="T33">
        <f t="shared" si="1"/>
        <v>4.0025999999999939</v>
      </c>
    </row>
    <row r="34" spans="1:20" x14ac:dyDescent="0.2">
      <c r="A34">
        <v>31</v>
      </c>
      <c r="B34">
        <f t="shared" si="2"/>
        <v>61</v>
      </c>
      <c r="C34" s="8"/>
      <c r="D34" s="8"/>
      <c r="E34" s="8"/>
      <c r="F34" s="46" t="str">
        <f t="shared" si="3"/>
        <v/>
      </c>
      <c r="N34">
        <f t="shared" si="0"/>
        <v>0</v>
      </c>
      <c r="T34">
        <f t="shared" si="1"/>
        <v>4.0026999999999937</v>
      </c>
    </row>
    <row r="35" spans="1:20" x14ac:dyDescent="0.2">
      <c r="A35">
        <v>32</v>
      </c>
      <c r="B35">
        <f t="shared" si="2"/>
        <v>63</v>
      </c>
      <c r="C35" s="8"/>
      <c r="D35" s="8"/>
      <c r="E35" s="8"/>
      <c r="F35" s="46" t="str">
        <f t="shared" si="3"/>
        <v/>
      </c>
      <c r="N35">
        <f t="shared" si="0"/>
        <v>0</v>
      </c>
      <c r="T35">
        <f t="shared" si="1"/>
        <v>4.0027999999999935</v>
      </c>
    </row>
    <row r="36" spans="1:20" x14ac:dyDescent="0.2">
      <c r="A36">
        <v>33</v>
      </c>
      <c r="B36">
        <f t="shared" si="2"/>
        <v>65</v>
      </c>
      <c r="C36" s="8"/>
      <c r="D36" s="8"/>
      <c r="E36" s="8"/>
      <c r="F36" s="46" t="str">
        <f t="shared" si="3"/>
        <v/>
      </c>
      <c r="N36">
        <f t="shared" ref="N36:N67" si="4">C36</f>
        <v>0</v>
      </c>
      <c r="T36">
        <f t="shared" ref="T36:T67" si="5">IF(C36="",T35+0.0001,C36)</f>
        <v>4.0028999999999932</v>
      </c>
    </row>
    <row r="37" spans="1:20" x14ac:dyDescent="0.2">
      <c r="A37">
        <v>34</v>
      </c>
      <c r="B37">
        <f t="shared" si="2"/>
        <v>67</v>
      </c>
      <c r="C37" s="8"/>
      <c r="D37" s="8"/>
      <c r="E37" s="8"/>
      <c r="F37" s="46" t="str">
        <f t="shared" si="3"/>
        <v/>
      </c>
      <c r="N37">
        <f t="shared" si="4"/>
        <v>0</v>
      </c>
      <c r="T37">
        <f t="shared" si="5"/>
        <v>4.002999999999993</v>
      </c>
    </row>
    <row r="38" spans="1:20" x14ac:dyDescent="0.2">
      <c r="A38">
        <v>35</v>
      </c>
      <c r="B38">
        <f t="shared" si="2"/>
        <v>69</v>
      </c>
      <c r="C38" s="8"/>
      <c r="D38" s="8"/>
      <c r="E38" s="8"/>
      <c r="F38" s="46" t="str">
        <f t="shared" si="3"/>
        <v/>
      </c>
      <c r="N38">
        <f t="shared" si="4"/>
        <v>0</v>
      </c>
      <c r="T38">
        <f t="shared" si="5"/>
        <v>4.0030999999999928</v>
      </c>
    </row>
    <row r="39" spans="1:20" x14ac:dyDescent="0.2">
      <c r="A39">
        <v>36</v>
      </c>
      <c r="B39">
        <f t="shared" si="2"/>
        <v>71</v>
      </c>
      <c r="C39" s="8"/>
      <c r="D39" s="8"/>
      <c r="E39" s="8"/>
      <c r="F39" s="46" t="str">
        <f t="shared" si="3"/>
        <v/>
      </c>
      <c r="N39">
        <f t="shared" si="4"/>
        <v>0</v>
      </c>
      <c r="T39">
        <f t="shared" si="5"/>
        <v>4.0031999999999925</v>
      </c>
    </row>
    <row r="40" spans="1:20" x14ac:dyDescent="0.2">
      <c r="A40">
        <v>37</v>
      </c>
      <c r="B40">
        <f t="shared" si="2"/>
        <v>73</v>
      </c>
      <c r="C40" s="8"/>
      <c r="D40" s="8"/>
      <c r="E40" s="8"/>
      <c r="F40" s="46" t="str">
        <f t="shared" si="3"/>
        <v/>
      </c>
      <c r="N40">
        <f t="shared" si="4"/>
        <v>0</v>
      </c>
      <c r="T40">
        <f t="shared" si="5"/>
        <v>4.0032999999999923</v>
      </c>
    </row>
    <row r="41" spans="1:20" x14ac:dyDescent="0.2">
      <c r="A41">
        <v>38</v>
      </c>
      <c r="B41">
        <f t="shared" si="2"/>
        <v>75</v>
      </c>
      <c r="C41" s="8"/>
      <c r="D41" s="8"/>
      <c r="E41" s="8"/>
      <c r="F41" s="46" t="str">
        <f t="shared" si="3"/>
        <v/>
      </c>
      <c r="N41">
        <f t="shared" si="4"/>
        <v>0</v>
      </c>
      <c r="T41">
        <f t="shared" si="5"/>
        <v>4.0033999999999921</v>
      </c>
    </row>
    <row r="42" spans="1:20" x14ac:dyDescent="0.2">
      <c r="A42">
        <v>39</v>
      </c>
      <c r="B42">
        <f t="shared" si="2"/>
        <v>77</v>
      </c>
      <c r="C42" s="8"/>
      <c r="D42" s="8"/>
      <c r="E42" s="8"/>
      <c r="F42" s="46" t="str">
        <f t="shared" si="3"/>
        <v/>
      </c>
      <c r="N42">
        <f t="shared" si="4"/>
        <v>0</v>
      </c>
      <c r="T42">
        <f t="shared" si="5"/>
        <v>4.0034999999999918</v>
      </c>
    </row>
    <row r="43" spans="1:20" x14ac:dyDescent="0.2">
      <c r="A43">
        <v>40</v>
      </c>
      <c r="B43">
        <f t="shared" si="2"/>
        <v>79</v>
      </c>
      <c r="C43" s="8"/>
      <c r="D43" s="8"/>
      <c r="E43" s="8"/>
      <c r="F43" s="46" t="str">
        <f t="shared" si="3"/>
        <v/>
      </c>
      <c r="N43">
        <f t="shared" si="4"/>
        <v>0</v>
      </c>
      <c r="T43">
        <f t="shared" si="5"/>
        <v>4.0035999999999916</v>
      </c>
    </row>
    <row r="44" spans="1:20" x14ac:dyDescent="0.2">
      <c r="A44">
        <v>41</v>
      </c>
      <c r="B44">
        <f t="shared" si="2"/>
        <v>81</v>
      </c>
      <c r="C44" s="8"/>
      <c r="D44" s="8"/>
      <c r="E44" s="8"/>
      <c r="F44" s="46" t="str">
        <f t="shared" si="3"/>
        <v/>
      </c>
      <c r="N44">
        <f t="shared" si="4"/>
        <v>0</v>
      </c>
      <c r="T44">
        <f t="shared" si="5"/>
        <v>4.0036999999999914</v>
      </c>
    </row>
    <row r="45" spans="1:20" x14ac:dyDescent="0.2">
      <c r="A45">
        <v>42</v>
      </c>
      <c r="B45">
        <f t="shared" si="2"/>
        <v>83</v>
      </c>
      <c r="C45" s="8"/>
      <c r="D45" s="8"/>
      <c r="E45" s="8"/>
      <c r="F45" s="46" t="str">
        <f t="shared" si="3"/>
        <v/>
      </c>
      <c r="N45">
        <f t="shared" si="4"/>
        <v>0</v>
      </c>
      <c r="T45">
        <f t="shared" si="5"/>
        <v>4.0037999999999911</v>
      </c>
    </row>
    <row r="46" spans="1:20" x14ac:dyDescent="0.2">
      <c r="A46">
        <v>43</v>
      </c>
      <c r="B46">
        <f t="shared" si="2"/>
        <v>85</v>
      </c>
      <c r="C46" s="8"/>
      <c r="D46" s="8"/>
      <c r="E46" s="8"/>
      <c r="F46" s="46" t="str">
        <f t="shared" si="3"/>
        <v/>
      </c>
      <c r="N46">
        <f t="shared" si="4"/>
        <v>0</v>
      </c>
      <c r="T46">
        <f t="shared" si="5"/>
        <v>4.0038999999999909</v>
      </c>
    </row>
    <row r="47" spans="1:20" x14ac:dyDescent="0.2">
      <c r="A47">
        <v>44</v>
      </c>
      <c r="B47">
        <f t="shared" si="2"/>
        <v>87</v>
      </c>
      <c r="C47" s="8"/>
      <c r="D47" s="8"/>
      <c r="E47" s="8"/>
      <c r="F47" s="46" t="str">
        <f t="shared" si="3"/>
        <v/>
      </c>
      <c r="N47">
        <f t="shared" si="4"/>
        <v>0</v>
      </c>
      <c r="T47">
        <f t="shared" si="5"/>
        <v>4.0039999999999907</v>
      </c>
    </row>
    <row r="48" spans="1:20" x14ac:dyDescent="0.2">
      <c r="A48">
        <v>45</v>
      </c>
      <c r="B48">
        <f t="shared" si="2"/>
        <v>89</v>
      </c>
      <c r="C48" s="8"/>
      <c r="D48" s="8"/>
      <c r="E48" s="8"/>
      <c r="F48" s="46" t="str">
        <f t="shared" si="3"/>
        <v/>
      </c>
      <c r="N48">
        <f t="shared" si="4"/>
        <v>0</v>
      </c>
      <c r="T48">
        <f t="shared" si="5"/>
        <v>4.0040999999999904</v>
      </c>
    </row>
    <row r="49" spans="1:20" x14ac:dyDescent="0.2">
      <c r="A49">
        <v>46</v>
      </c>
      <c r="B49">
        <f t="shared" si="2"/>
        <v>91</v>
      </c>
      <c r="C49" s="8"/>
      <c r="D49" s="8"/>
      <c r="E49" s="8"/>
      <c r="F49" s="46" t="str">
        <f t="shared" si="3"/>
        <v/>
      </c>
      <c r="N49">
        <f t="shared" si="4"/>
        <v>0</v>
      </c>
      <c r="T49">
        <f t="shared" si="5"/>
        <v>4.0041999999999902</v>
      </c>
    </row>
    <row r="50" spans="1:20" x14ac:dyDescent="0.2">
      <c r="A50">
        <v>47</v>
      </c>
      <c r="B50">
        <f t="shared" si="2"/>
        <v>93</v>
      </c>
      <c r="C50" s="8"/>
      <c r="D50" s="8"/>
      <c r="E50" s="8"/>
      <c r="F50" s="46" t="str">
        <f t="shared" si="3"/>
        <v/>
      </c>
      <c r="N50">
        <f t="shared" si="4"/>
        <v>0</v>
      </c>
      <c r="T50">
        <f t="shared" si="5"/>
        <v>4.00429999999999</v>
      </c>
    </row>
    <row r="51" spans="1:20" x14ac:dyDescent="0.2">
      <c r="A51">
        <v>48</v>
      </c>
      <c r="B51">
        <f t="shared" si="2"/>
        <v>95</v>
      </c>
      <c r="C51" s="8"/>
      <c r="D51" s="8"/>
      <c r="E51" s="8"/>
      <c r="F51" s="46" t="str">
        <f t="shared" si="3"/>
        <v/>
      </c>
      <c r="N51">
        <f t="shared" si="4"/>
        <v>0</v>
      </c>
      <c r="T51">
        <f t="shared" si="5"/>
        <v>4.0043999999999897</v>
      </c>
    </row>
    <row r="52" spans="1:20" x14ac:dyDescent="0.2">
      <c r="A52">
        <v>49</v>
      </c>
      <c r="B52">
        <f t="shared" si="2"/>
        <v>97</v>
      </c>
      <c r="C52" s="8"/>
      <c r="D52" s="8"/>
      <c r="E52" s="8"/>
      <c r="F52" s="46" t="str">
        <f t="shared" si="3"/>
        <v/>
      </c>
      <c r="N52">
        <f t="shared" si="4"/>
        <v>0</v>
      </c>
      <c r="T52">
        <f t="shared" si="5"/>
        <v>4.0044999999999895</v>
      </c>
    </row>
    <row r="53" spans="1:20" x14ac:dyDescent="0.2">
      <c r="A53">
        <v>50</v>
      </c>
      <c r="B53">
        <f t="shared" si="2"/>
        <v>99</v>
      </c>
      <c r="C53" s="8"/>
      <c r="D53" s="8"/>
      <c r="E53" s="8"/>
      <c r="F53" s="46" t="str">
        <f t="shared" si="3"/>
        <v/>
      </c>
      <c r="N53">
        <f t="shared" si="4"/>
        <v>0</v>
      </c>
      <c r="T53">
        <f t="shared" si="5"/>
        <v>4.0045999999999893</v>
      </c>
    </row>
    <row r="54" spans="1:20" x14ac:dyDescent="0.2">
      <c r="A54">
        <v>51</v>
      </c>
      <c r="B54">
        <f t="shared" si="2"/>
        <v>101</v>
      </c>
      <c r="C54" s="8"/>
      <c r="D54" s="8"/>
      <c r="E54" s="8"/>
      <c r="F54" s="46" t="str">
        <f t="shared" si="3"/>
        <v/>
      </c>
      <c r="N54">
        <f t="shared" si="4"/>
        <v>0</v>
      </c>
      <c r="T54">
        <f t="shared" si="5"/>
        <v>4.004699999999989</v>
      </c>
    </row>
    <row r="55" spans="1:20" x14ac:dyDescent="0.2">
      <c r="A55">
        <v>52</v>
      </c>
      <c r="B55">
        <f t="shared" si="2"/>
        <v>103</v>
      </c>
      <c r="C55" s="8"/>
      <c r="D55" s="8"/>
      <c r="E55" s="8"/>
      <c r="F55" s="46" t="str">
        <f t="shared" si="3"/>
        <v/>
      </c>
      <c r="N55">
        <f t="shared" si="4"/>
        <v>0</v>
      </c>
      <c r="T55">
        <f t="shared" si="5"/>
        <v>4.0047999999999888</v>
      </c>
    </row>
    <row r="56" spans="1:20" x14ac:dyDescent="0.2">
      <c r="A56">
        <v>53</v>
      </c>
      <c r="B56">
        <f t="shared" si="2"/>
        <v>105</v>
      </c>
      <c r="C56" s="8"/>
      <c r="D56" s="8"/>
      <c r="E56" s="8"/>
      <c r="F56" s="46" t="str">
        <f t="shared" si="3"/>
        <v/>
      </c>
      <c r="N56">
        <f t="shared" si="4"/>
        <v>0</v>
      </c>
      <c r="T56">
        <f t="shared" si="5"/>
        <v>4.0048999999999886</v>
      </c>
    </row>
    <row r="57" spans="1:20" x14ac:dyDescent="0.2">
      <c r="A57">
        <v>54</v>
      </c>
      <c r="B57">
        <f t="shared" si="2"/>
        <v>107</v>
      </c>
      <c r="C57" s="8"/>
      <c r="D57" s="8"/>
      <c r="E57" s="8"/>
      <c r="F57" s="46" t="str">
        <f t="shared" si="3"/>
        <v/>
      </c>
      <c r="N57">
        <f t="shared" si="4"/>
        <v>0</v>
      </c>
      <c r="T57">
        <f t="shared" si="5"/>
        <v>4.0049999999999883</v>
      </c>
    </row>
    <row r="58" spans="1:20" x14ac:dyDescent="0.2">
      <c r="A58">
        <v>55</v>
      </c>
      <c r="B58">
        <f t="shared" si="2"/>
        <v>109</v>
      </c>
      <c r="C58" s="8"/>
      <c r="D58" s="8"/>
      <c r="E58" s="8"/>
      <c r="F58" s="46" t="str">
        <f t="shared" si="3"/>
        <v/>
      </c>
      <c r="N58">
        <f t="shared" si="4"/>
        <v>0</v>
      </c>
      <c r="T58">
        <f t="shared" si="5"/>
        <v>4.0050999999999881</v>
      </c>
    </row>
    <row r="59" spans="1:20" x14ac:dyDescent="0.2">
      <c r="A59">
        <v>56</v>
      </c>
      <c r="B59">
        <f t="shared" si="2"/>
        <v>111</v>
      </c>
      <c r="C59" s="8"/>
      <c r="D59" s="8"/>
      <c r="E59" s="8"/>
      <c r="F59" s="46" t="str">
        <f t="shared" si="3"/>
        <v/>
      </c>
      <c r="N59">
        <f t="shared" si="4"/>
        <v>0</v>
      </c>
      <c r="T59">
        <f t="shared" si="5"/>
        <v>4.0051999999999879</v>
      </c>
    </row>
    <row r="60" spans="1:20" x14ac:dyDescent="0.2">
      <c r="A60">
        <v>57</v>
      </c>
      <c r="B60">
        <f t="shared" si="2"/>
        <v>113</v>
      </c>
      <c r="C60" s="8"/>
      <c r="D60" s="8"/>
      <c r="E60" s="8"/>
      <c r="F60" s="46" t="str">
        <f t="shared" si="3"/>
        <v/>
      </c>
      <c r="N60">
        <f t="shared" si="4"/>
        <v>0</v>
      </c>
      <c r="T60">
        <f t="shared" si="5"/>
        <v>4.0052999999999876</v>
      </c>
    </row>
    <row r="61" spans="1:20" x14ac:dyDescent="0.2">
      <c r="A61">
        <v>58</v>
      </c>
      <c r="B61">
        <f t="shared" si="2"/>
        <v>115</v>
      </c>
      <c r="C61" s="8"/>
      <c r="D61" s="8"/>
      <c r="E61" s="8"/>
      <c r="F61" s="46" t="str">
        <f t="shared" si="3"/>
        <v/>
      </c>
      <c r="N61">
        <f t="shared" si="4"/>
        <v>0</v>
      </c>
      <c r="T61">
        <f t="shared" si="5"/>
        <v>4.0053999999999874</v>
      </c>
    </row>
    <row r="62" spans="1:20" x14ac:dyDescent="0.2">
      <c r="A62">
        <v>59</v>
      </c>
      <c r="B62">
        <f t="shared" si="2"/>
        <v>117</v>
      </c>
      <c r="C62" s="8"/>
      <c r="D62" s="8"/>
      <c r="E62" s="8"/>
      <c r="F62" s="46" t="str">
        <f t="shared" si="3"/>
        <v/>
      </c>
      <c r="N62">
        <f t="shared" si="4"/>
        <v>0</v>
      </c>
      <c r="T62">
        <f t="shared" si="5"/>
        <v>4.0054999999999872</v>
      </c>
    </row>
    <row r="63" spans="1:20" x14ac:dyDescent="0.2">
      <c r="A63">
        <v>60</v>
      </c>
      <c r="B63">
        <f t="shared" si="2"/>
        <v>119</v>
      </c>
      <c r="C63" s="8"/>
      <c r="D63" s="8"/>
      <c r="E63" s="8"/>
      <c r="F63" s="46" t="str">
        <f t="shared" si="3"/>
        <v/>
      </c>
      <c r="N63">
        <f t="shared" si="4"/>
        <v>0</v>
      </c>
      <c r="T63">
        <f t="shared" si="5"/>
        <v>4.0055999999999869</v>
      </c>
    </row>
    <row r="64" spans="1:20" x14ac:dyDescent="0.2">
      <c r="A64">
        <v>61</v>
      </c>
      <c r="B64">
        <f t="shared" si="2"/>
        <v>121</v>
      </c>
      <c r="C64" s="8"/>
      <c r="D64" s="8"/>
      <c r="E64" s="8"/>
      <c r="F64" s="46" t="str">
        <f t="shared" si="3"/>
        <v/>
      </c>
      <c r="N64">
        <f t="shared" si="4"/>
        <v>0</v>
      </c>
      <c r="T64">
        <f t="shared" si="5"/>
        <v>4.0056999999999867</v>
      </c>
    </row>
    <row r="65" spans="1:20" x14ac:dyDescent="0.2">
      <c r="A65">
        <v>62</v>
      </c>
      <c r="B65">
        <f t="shared" si="2"/>
        <v>123</v>
      </c>
      <c r="C65" s="8"/>
      <c r="D65" s="8"/>
      <c r="E65" s="8"/>
      <c r="F65" s="46" t="str">
        <f t="shared" si="3"/>
        <v/>
      </c>
      <c r="N65">
        <f t="shared" si="4"/>
        <v>0</v>
      </c>
      <c r="T65">
        <f t="shared" si="5"/>
        <v>4.0057999999999865</v>
      </c>
    </row>
    <row r="66" spans="1:20" x14ac:dyDescent="0.2">
      <c r="A66">
        <v>63</v>
      </c>
      <c r="B66">
        <f t="shared" si="2"/>
        <v>125</v>
      </c>
      <c r="C66" s="8"/>
      <c r="D66" s="8"/>
      <c r="E66" s="8"/>
      <c r="F66" s="46" t="str">
        <f t="shared" si="3"/>
        <v/>
      </c>
      <c r="N66">
        <f t="shared" si="4"/>
        <v>0</v>
      </c>
      <c r="T66">
        <f t="shared" si="5"/>
        <v>4.0058999999999862</v>
      </c>
    </row>
    <row r="67" spans="1:20" x14ac:dyDescent="0.2">
      <c r="A67">
        <v>64</v>
      </c>
      <c r="B67">
        <f t="shared" si="2"/>
        <v>127</v>
      </c>
      <c r="C67" s="8"/>
      <c r="D67" s="8"/>
      <c r="E67" s="8"/>
      <c r="F67" s="46" t="str">
        <f t="shared" si="3"/>
        <v/>
      </c>
      <c r="N67">
        <f t="shared" si="4"/>
        <v>0</v>
      </c>
      <c r="T67">
        <f t="shared" si="5"/>
        <v>4.005999999999986</v>
      </c>
    </row>
    <row r="68" spans="1:20" x14ac:dyDescent="0.2">
      <c r="A68">
        <v>65</v>
      </c>
      <c r="B68">
        <f t="shared" si="2"/>
        <v>129</v>
      </c>
      <c r="C68" s="8"/>
      <c r="D68" s="8"/>
      <c r="E68" s="8"/>
      <c r="F68" s="46" t="str">
        <f t="shared" si="3"/>
        <v/>
      </c>
      <c r="N68">
        <f t="shared" ref="N68:N96" si="6">C68</f>
        <v>0</v>
      </c>
      <c r="T68">
        <f t="shared" ref="T68:T96" si="7">IF(C68="",T67+0.0001,C68)</f>
        <v>4.0060999999999858</v>
      </c>
    </row>
    <row r="69" spans="1:20" x14ac:dyDescent="0.2">
      <c r="A69">
        <v>66</v>
      </c>
      <c r="B69">
        <f t="shared" si="2"/>
        <v>131</v>
      </c>
      <c r="C69" s="8"/>
      <c r="D69" s="8"/>
      <c r="E69" s="8"/>
      <c r="F69" s="46" t="str">
        <f t="shared" si="3"/>
        <v/>
      </c>
      <c r="N69">
        <f t="shared" si="6"/>
        <v>0</v>
      </c>
      <c r="T69">
        <f t="shared" si="7"/>
        <v>4.0061999999999856</v>
      </c>
    </row>
    <row r="70" spans="1:20" x14ac:dyDescent="0.2">
      <c r="A70">
        <v>67</v>
      </c>
      <c r="B70">
        <f t="shared" ref="B70:B96" si="8">B69+2</f>
        <v>133</v>
      </c>
      <c r="C70" s="8"/>
      <c r="D70" s="8"/>
      <c r="E70" s="8"/>
      <c r="F70" s="46" t="str">
        <f t="shared" si="3"/>
        <v/>
      </c>
      <c r="N70">
        <f t="shared" si="6"/>
        <v>0</v>
      </c>
      <c r="T70">
        <f t="shared" si="7"/>
        <v>4.0062999999999853</v>
      </c>
    </row>
    <row r="71" spans="1:20" x14ac:dyDescent="0.2">
      <c r="A71">
        <v>68</v>
      </c>
      <c r="B71">
        <f t="shared" si="8"/>
        <v>135</v>
      </c>
      <c r="C71" s="8"/>
      <c r="D71" s="8"/>
      <c r="E71" s="8"/>
      <c r="F71" s="46" t="str">
        <f t="shared" ref="F71:F95" si="9">IF(C71="","",IF(OR(C71&lt;C70,C71&lt;C69),"Bitte Projektnummern in aufsteigender Reihenfolge eingeben",IF(AND(D71="",OR(C72&lt;&gt;"",C73&lt;&gt;"")),"Bitte Projektname ausfüllen","")))</f>
        <v/>
      </c>
      <c r="N71">
        <f t="shared" si="6"/>
        <v>0</v>
      </c>
      <c r="T71">
        <f t="shared" si="7"/>
        <v>4.0063999999999851</v>
      </c>
    </row>
    <row r="72" spans="1:20" x14ac:dyDescent="0.2">
      <c r="A72">
        <v>69</v>
      </c>
      <c r="B72">
        <f t="shared" si="8"/>
        <v>137</v>
      </c>
      <c r="C72" s="8"/>
      <c r="D72" s="8"/>
      <c r="E72" s="8"/>
      <c r="F72" s="46" t="str">
        <f t="shared" si="9"/>
        <v/>
      </c>
      <c r="N72">
        <f t="shared" si="6"/>
        <v>0</v>
      </c>
      <c r="T72">
        <f t="shared" si="7"/>
        <v>4.0064999999999849</v>
      </c>
    </row>
    <row r="73" spans="1:20" x14ac:dyDescent="0.2">
      <c r="A73">
        <v>70</v>
      </c>
      <c r="B73">
        <f t="shared" si="8"/>
        <v>139</v>
      </c>
      <c r="C73" s="8"/>
      <c r="D73" s="8"/>
      <c r="E73" s="8"/>
      <c r="F73" s="46" t="str">
        <f t="shared" si="9"/>
        <v/>
      </c>
      <c r="N73">
        <f t="shared" si="6"/>
        <v>0</v>
      </c>
      <c r="T73">
        <f t="shared" si="7"/>
        <v>4.0065999999999846</v>
      </c>
    </row>
    <row r="74" spans="1:20" x14ac:dyDescent="0.2">
      <c r="A74">
        <v>71</v>
      </c>
      <c r="B74">
        <f t="shared" si="8"/>
        <v>141</v>
      </c>
      <c r="C74" s="8"/>
      <c r="D74" s="8"/>
      <c r="E74" s="8"/>
      <c r="F74" s="46" t="str">
        <f t="shared" si="9"/>
        <v/>
      </c>
      <c r="N74">
        <f t="shared" si="6"/>
        <v>0</v>
      </c>
      <c r="T74">
        <f t="shared" si="7"/>
        <v>4.0066999999999844</v>
      </c>
    </row>
    <row r="75" spans="1:20" x14ac:dyDescent="0.2">
      <c r="A75">
        <v>72</v>
      </c>
      <c r="B75">
        <f t="shared" si="8"/>
        <v>143</v>
      </c>
      <c r="C75" s="8"/>
      <c r="D75" s="8"/>
      <c r="E75" s="8"/>
      <c r="F75" s="46" t="str">
        <f t="shared" si="9"/>
        <v/>
      </c>
      <c r="N75">
        <f t="shared" si="6"/>
        <v>0</v>
      </c>
      <c r="T75">
        <f t="shared" si="7"/>
        <v>4.0067999999999842</v>
      </c>
    </row>
    <row r="76" spans="1:20" x14ac:dyDescent="0.2">
      <c r="A76">
        <v>73</v>
      </c>
      <c r="B76">
        <f t="shared" si="8"/>
        <v>145</v>
      </c>
      <c r="C76" s="8"/>
      <c r="D76" s="8"/>
      <c r="E76" s="8"/>
      <c r="F76" s="46" t="str">
        <f t="shared" si="9"/>
        <v/>
      </c>
      <c r="N76">
        <f t="shared" si="6"/>
        <v>0</v>
      </c>
      <c r="T76">
        <f t="shared" si="7"/>
        <v>4.0068999999999839</v>
      </c>
    </row>
    <row r="77" spans="1:20" x14ac:dyDescent="0.2">
      <c r="A77">
        <v>74</v>
      </c>
      <c r="B77">
        <f t="shared" si="8"/>
        <v>147</v>
      </c>
      <c r="C77" s="8"/>
      <c r="D77" s="8"/>
      <c r="E77" s="8"/>
      <c r="F77" s="46" t="str">
        <f t="shared" si="9"/>
        <v/>
      </c>
      <c r="N77">
        <f t="shared" si="6"/>
        <v>0</v>
      </c>
      <c r="T77">
        <f t="shared" si="7"/>
        <v>4.0069999999999837</v>
      </c>
    </row>
    <row r="78" spans="1:20" x14ac:dyDescent="0.2">
      <c r="A78">
        <v>75</v>
      </c>
      <c r="B78">
        <f t="shared" si="8"/>
        <v>149</v>
      </c>
      <c r="C78" s="8"/>
      <c r="D78" s="8"/>
      <c r="E78" s="8"/>
      <c r="F78" s="46" t="str">
        <f t="shared" si="9"/>
        <v/>
      </c>
      <c r="N78">
        <f t="shared" si="6"/>
        <v>0</v>
      </c>
      <c r="T78">
        <f t="shared" si="7"/>
        <v>4.0070999999999835</v>
      </c>
    </row>
    <row r="79" spans="1:20" x14ac:dyDescent="0.2">
      <c r="A79">
        <v>76</v>
      </c>
      <c r="B79">
        <f t="shared" si="8"/>
        <v>151</v>
      </c>
      <c r="C79" s="8"/>
      <c r="D79" s="8"/>
      <c r="E79" s="8"/>
      <c r="F79" s="46" t="str">
        <f t="shared" si="9"/>
        <v/>
      </c>
      <c r="N79">
        <f t="shared" si="6"/>
        <v>0</v>
      </c>
      <c r="T79">
        <f t="shared" si="7"/>
        <v>4.0071999999999832</v>
      </c>
    </row>
    <row r="80" spans="1:20" x14ac:dyDescent="0.2">
      <c r="A80">
        <v>77</v>
      </c>
      <c r="B80">
        <f t="shared" si="8"/>
        <v>153</v>
      </c>
      <c r="C80" s="8"/>
      <c r="D80" s="8"/>
      <c r="E80" s="8"/>
      <c r="F80" s="46" t="str">
        <f t="shared" si="9"/>
        <v/>
      </c>
      <c r="N80">
        <f t="shared" si="6"/>
        <v>0</v>
      </c>
      <c r="T80">
        <f t="shared" si="7"/>
        <v>4.007299999999983</v>
      </c>
    </row>
    <row r="81" spans="1:20" x14ac:dyDescent="0.2">
      <c r="A81">
        <v>78</v>
      </c>
      <c r="B81">
        <f t="shared" si="8"/>
        <v>155</v>
      </c>
      <c r="C81" s="8"/>
      <c r="D81" s="8"/>
      <c r="E81" s="8"/>
      <c r="F81" s="46" t="str">
        <f t="shared" si="9"/>
        <v/>
      </c>
      <c r="N81">
        <f t="shared" si="6"/>
        <v>0</v>
      </c>
      <c r="T81">
        <f t="shared" si="7"/>
        <v>4.0073999999999828</v>
      </c>
    </row>
    <row r="82" spans="1:20" x14ac:dyDescent="0.2">
      <c r="A82">
        <v>79</v>
      </c>
      <c r="B82">
        <f t="shared" si="8"/>
        <v>157</v>
      </c>
      <c r="C82" s="8"/>
      <c r="D82" s="8"/>
      <c r="E82" s="8"/>
      <c r="F82" s="46" t="str">
        <f t="shared" si="9"/>
        <v/>
      </c>
      <c r="N82">
        <f t="shared" si="6"/>
        <v>0</v>
      </c>
      <c r="T82">
        <f t="shared" si="7"/>
        <v>4.0074999999999825</v>
      </c>
    </row>
    <row r="83" spans="1:20" x14ac:dyDescent="0.2">
      <c r="A83">
        <v>80</v>
      </c>
      <c r="B83">
        <f t="shared" si="8"/>
        <v>159</v>
      </c>
      <c r="C83" s="8"/>
      <c r="D83" s="8"/>
      <c r="E83" s="8"/>
      <c r="F83" s="46" t="str">
        <f t="shared" si="9"/>
        <v/>
      </c>
      <c r="N83">
        <f t="shared" si="6"/>
        <v>0</v>
      </c>
      <c r="T83">
        <f t="shared" si="7"/>
        <v>4.0075999999999823</v>
      </c>
    </row>
    <row r="84" spans="1:20" x14ac:dyDescent="0.2">
      <c r="A84">
        <v>81</v>
      </c>
      <c r="B84">
        <f t="shared" si="8"/>
        <v>161</v>
      </c>
      <c r="C84" s="8"/>
      <c r="D84" s="8"/>
      <c r="E84" s="8"/>
      <c r="F84" s="46" t="str">
        <f t="shared" si="9"/>
        <v/>
      </c>
      <c r="N84">
        <f t="shared" si="6"/>
        <v>0</v>
      </c>
      <c r="T84">
        <f t="shared" si="7"/>
        <v>4.0076999999999821</v>
      </c>
    </row>
    <row r="85" spans="1:20" x14ac:dyDescent="0.2">
      <c r="A85">
        <v>82</v>
      </c>
      <c r="B85">
        <f t="shared" si="8"/>
        <v>163</v>
      </c>
      <c r="C85" s="8"/>
      <c r="D85" s="8"/>
      <c r="E85" s="8"/>
      <c r="F85" s="46" t="str">
        <f t="shared" si="9"/>
        <v/>
      </c>
      <c r="N85">
        <f t="shared" si="6"/>
        <v>0</v>
      </c>
      <c r="T85">
        <f t="shared" si="7"/>
        <v>4.0077999999999818</v>
      </c>
    </row>
    <row r="86" spans="1:20" x14ac:dyDescent="0.2">
      <c r="A86">
        <v>83</v>
      </c>
      <c r="B86">
        <f t="shared" si="8"/>
        <v>165</v>
      </c>
      <c r="C86" s="8"/>
      <c r="D86" s="8"/>
      <c r="E86" s="8"/>
      <c r="F86" s="46" t="str">
        <f t="shared" si="9"/>
        <v/>
      </c>
      <c r="N86">
        <f t="shared" si="6"/>
        <v>0</v>
      </c>
      <c r="T86">
        <f t="shared" si="7"/>
        <v>4.0078999999999816</v>
      </c>
    </row>
    <row r="87" spans="1:20" x14ac:dyDescent="0.2">
      <c r="A87">
        <v>84</v>
      </c>
      <c r="B87">
        <f t="shared" si="8"/>
        <v>167</v>
      </c>
      <c r="C87" s="8"/>
      <c r="D87" s="8"/>
      <c r="E87" s="8"/>
      <c r="F87" s="46" t="str">
        <f t="shared" si="9"/>
        <v/>
      </c>
      <c r="N87">
        <f t="shared" si="6"/>
        <v>0</v>
      </c>
      <c r="T87">
        <f t="shared" si="7"/>
        <v>4.0079999999999814</v>
      </c>
    </row>
    <row r="88" spans="1:20" x14ac:dyDescent="0.2">
      <c r="A88">
        <v>85</v>
      </c>
      <c r="B88">
        <f t="shared" si="8"/>
        <v>169</v>
      </c>
      <c r="C88" s="8"/>
      <c r="D88" s="8"/>
      <c r="E88" s="8"/>
      <c r="F88" s="46" t="str">
        <f t="shared" si="9"/>
        <v/>
      </c>
      <c r="N88">
        <f t="shared" si="6"/>
        <v>0</v>
      </c>
      <c r="T88">
        <f t="shared" si="7"/>
        <v>4.0080999999999811</v>
      </c>
    </row>
    <row r="89" spans="1:20" x14ac:dyDescent="0.2">
      <c r="A89">
        <v>86</v>
      </c>
      <c r="B89">
        <f t="shared" si="8"/>
        <v>171</v>
      </c>
      <c r="C89" s="8"/>
      <c r="D89" s="8"/>
      <c r="E89" s="8"/>
      <c r="F89" s="46" t="str">
        <f t="shared" si="9"/>
        <v/>
      </c>
      <c r="N89">
        <f t="shared" si="6"/>
        <v>0</v>
      </c>
      <c r="T89">
        <f t="shared" si="7"/>
        <v>4.0081999999999809</v>
      </c>
    </row>
    <row r="90" spans="1:20" x14ac:dyDescent="0.2">
      <c r="A90">
        <v>87</v>
      </c>
      <c r="B90">
        <f t="shared" si="8"/>
        <v>173</v>
      </c>
      <c r="C90" s="8"/>
      <c r="D90" s="8"/>
      <c r="E90" s="8"/>
      <c r="F90" s="46" t="str">
        <f t="shared" si="9"/>
        <v/>
      </c>
      <c r="N90">
        <f t="shared" si="6"/>
        <v>0</v>
      </c>
      <c r="T90">
        <f t="shared" si="7"/>
        <v>4.0082999999999807</v>
      </c>
    </row>
    <row r="91" spans="1:20" x14ac:dyDescent="0.2">
      <c r="A91">
        <v>88</v>
      </c>
      <c r="B91">
        <f t="shared" si="8"/>
        <v>175</v>
      </c>
      <c r="C91" s="8"/>
      <c r="D91" s="8"/>
      <c r="E91" s="8"/>
      <c r="F91" s="46" t="str">
        <f t="shared" si="9"/>
        <v/>
      </c>
      <c r="N91">
        <f t="shared" si="6"/>
        <v>0</v>
      </c>
      <c r="T91">
        <f t="shared" si="7"/>
        <v>4.0083999999999804</v>
      </c>
    </row>
    <row r="92" spans="1:20" x14ac:dyDescent="0.2">
      <c r="A92">
        <v>89</v>
      </c>
      <c r="B92">
        <f t="shared" si="8"/>
        <v>177</v>
      </c>
      <c r="C92" s="8"/>
      <c r="D92" s="8"/>
      <c r="E92" s="8"/>
      <c r="F92" s="46" t="str">
        <f t="shared" si="9"/>
        <v/>
      </c>
      <c r="N92">
        <f t="shared" si="6"/>
        <v>0</v>
      </c>
      <c r="T92">
        <f t="shared" si="7"/>
        <v>4.0084999999999802</v>
      </c>
    </row>
    <row r="93" spans="1:20" x14ac:dyDescent="0.2">
      <c r="A93">
        <v>90</v>
      </c>
      <c r="B93">
        <f t="shared" si="8"/>
        <v>179</v>
      </c>
      <c r="C93" s="8"/>
      <c r="D93" s="8"/>
      <c r="E93" s="8"/>
      <c r="F93" s="46" t="str">
        <f t="shared" si="9"/>
        <v/>
      </c>
      <c r="N93">
        <f t="shared" si="6"/>
        <v>0</v>
      </c>
      <c r="T93">
        <f t="shared" si="7"/>
        <v>4.00859999999998</v>
      </c>
    </row>
    <row r="94" spans="1:20" x14ac:dyDescent="0.2">
      <c r="A94">
        <v>91</v>
      </c>
      <c r="B94">
        <f t="shared" si="8"/>
        <v>181</v>
      </c>
      <c r="C94" s="8"/>
      <c r="D94" s="8"/>
      <c r="E94" s="8"/>
      <c r="F94" s="46" t="str">
        <f t="shared" si="9"/>
        <v/>
      </c>
      <c r="N94">
        <f t="shared" si="6"/>
        <v>0</v>
      </c>
      <c r="T94">
        <f t="shared" si="7"/>
        <v>4.0086999999999797</v>
      </c>
    </row>
    <row r="95" spans="1:20" x14ac:dyDescent="0.2">
      <c r="A95">
        <v>92</v>
      </c>
      <c r="B95">
        <f t="shared" si="8"/>
        <v>183</v>
      </c>
      <c r="C95" s="8"/>
      <c r="D95" s="8"/>
      <c r="E95" s="8"/>
      <c r="F95" s="46" t="str">
        <f t="shared" si="9"/>
        <v/>
      </c>
      <c r="N95">
        <f t="shared" si="6"/>
        <v>0</v>
      </c>
      <c r="T95">
        <f t="shared" si="7"/>
        <v>4.0087999999999795</v>
      </c>
    </row>
    <row r="96" spans="1:20" x14ac:dyDescent="0.2">
      <c r="A96">
        <v>93</v>
      </c>
      <c r="B96">
        <f t="shared" si="8"/>
        <v>185</v>
      </c>
      <c r="C96" s="12"/>
      <c r="D96" s="12"/>
      <c r="F96" s="9"/>
      <c r="N96">
        <f t="shared" si="6"/>
        <v>0</v>
      </c>
      <c r="T96">
        <f t="shared" si="7"/>
        <v>4.0088999999999793</v>
      </c>
    </row>
    <row r="97" spans="3:4" x14ac:dyDescent="0.2">
      <c r="C97" s="13"/>
      <c r="D97" s="13"/>
    </row>
  </sheetData>
  <sheetProtection sheet="1" formatCells="0" insertHyperlinks="0"/>
  <mergeCells count="2">
    <mergeCell ref="C1:F1"/>
    <mergeCell ref="C2:E2"/>
  </mergeCells>
  <phoneticPr fontId="0" type="noConversion"/>
  <conditionalFormatting sqref="F96">
    <cfRule type="cellIs" dxfId="5" priority="1" stopIfTrue="1" operator="notEqual">
      <formula>""</formula>
    </cfRule>
  </conditionalFormatting>
  <conditionalFormatting sqref="F4:F95">
    <cfRule type="cellIs" dxfId="4" priority="2" stopIfTrue="1" operator="notEqual">
      <formula>""</formula>
    </cfRule>
  </conditionalFormatting>
  <pageMargins left="0.78740157480314965" right="0.78740157480314965" top="0.78740157480314965" bottom="0.87" header="0.51181102362204722" footer="0.51181102362204722"/>
  <pageSetup paperSize="9" orientation="portrait" r:id="rId1"/>
  <headerFooter alignWithMargins="0">
    <oddFooter>&amp;L&amp;8Ausdruck vom &amp;D, &amp;T&amp;C&amp;8vereinsbuchhaltung.ch&amp;R&amp;8Seite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013"/>
  <sheetViews>
    <sheetView tabSelected="1" workbookViewId="0">
      <pane xSplit="2" ySplit="6" topLeftCell="D7" activePane="bottomRight" state="frozen"/>
      <selection pane="topRight" activeCell="B1" sqref="B1"/>
      <selection pane="bottomLeft" activeCell="A7" sqref="A7"/>
      <selection pane="bottomRight" activeCell="D2" sqref="D2:J2"/>
    </sheetView>
  </sheetViews>
  <sheetFormatPr baseColWidth="10" defaultRowHeight="12.75" x14ac:dyDescent="0.2"/>
  <cols>
    <col min="1" max="1" width="0" hidden="1" customWidth="1"/>
    <col min="2" max="3" width="13.140625" hidden="1" customWidth="1"/>
    <col min="4" max="4" width="7.5703125" customWidth="1"/>
    <col min="5" max="5" width="11.28515625" customWidth="1"/>
    <col min="6" max="7" width="6.42578125" customWidth="1"/>
    <col min="8" max="8" width="8.140625" customWidth="1"/>
    <col min="9" max="9" width="12.42578125" customWidth="1"/>
    <col min="10" max="10" width="41" customWidth="1"/>
    <col min="11" max="11" width="43.85546875" customWidth="1"/>
    <col min="12" max="13" width="23.7109375" customWidth="1"/>
    <col min="14" max="15" width="11.42578125" hidden="1" customWidth="1"/>
    <col min="16" max="27" width="0" hidden="1" customWidth="1"/>
  </cols>
  <sheetData>
    <row r="1" spans="1:43" ht="51.75" customHeight="1" x14ac:dyDescent="0.2">
      <c r="B1" s="58" t="e">
        <f>#REF!</f>
        <v>#REF!</v>
      </c>
      <c r="D1" s="87" t="s">
        <v>46</v>
      </c>
      <c r="E1" s="88"/>
      <c r="F1" s="88"/>
      <c r="G1" s="88"/>
      <c r="H1" s="88"/>
      <c r="I1" s="88"/>
      <c r="J1" s="88"/>
      <c r="K1" s="91" t="s">
        <v>34</v>
      </c>
      <c r="L1" s="84" t="s">
        <v>75</v>
      </c>
      <c r="M1" s="85"/>
      <c r="N1" s="14"/>
      <c r="O1" s="14"/>
      <c r="P1" s="14"/>
      <c r="Q1" s="14"/>
      <c r="R1" s="14"/>
      <c r="S1" s="14"/>
      <c r="T1" s="14"/>
      <c r="U1" s="14"/>
      <c r="V1" s="14"/>
      <c r="W1" s="14"/>
      <c r="X1" s="14"/>
      <c r="Y1" s="14"/>
    </row>
    <row r="2" spans="1:43" ht="37.5" customHeight="1" x14ac:dyDescent="0.2">
      <c r="B2" s="56" t="e">
        <f>#REF!</f>
        <v>#REF!</v>
      </c>
      <c r="D2" s="89" t="s">
        <v>107</v>
      </c>
      <c r="E2" s="90"/>
      <c r="F2" s="90"/>
      <c r="G2" s="90"/>
      <c r="H2" s="90"/>
      <c r="I2" s="90"/>
      <c r="J2" s="90"/>
      <c r="K2" s="92"/>
      <c r="L2" s="86"/>
      <c r="M2" s="85"/>
      <c r="N2" s="14"/>
      <c r="O2" s="14"/>
      <c r="P2" s="14"/>
      <c r="Q2" s="14"/>
      <c r="R2" s="14"/>
      <c r="S2" s="14"/>
      <c r="T2" s="14"/>
      <c r="U2" s="14"/>
      <c r="V2" s="14"/>
      <c r="W2" s="14"/>
      <c r="X2" s="14"/>
      <c r="Y2" s="14"/>
    </row>
    <row r="3" spans="1:43" x14ac:dyDescent="0.2">
      <c r="B3" s="57" t="e">
        <f>IF(#REF!="",65000,#REF!)</f>
        <v>#REF!</v>
      </c>
      <c r="C3" s="41"/>
      <c r="D3" s="95" t="s">
        <v>28</v>
      </c>
      <c r="E3" s="97" t="s">
        <v>21</v>
      </c>
      <c r="F3" s="83" t="s">
        <v>22</v>
      </c>
      <c r="G3" s="83"/>
      <c r="H3" s="49" t="s">
        <v>38</v>
      </c>
      <c r="I3" s="97" t="s">
        <v>23</v>
      </c>
      <c r="J3" s="97" t="s">
        <v>24</v>
      </c>
      <c r="K3" s="97" t="s">
        <v>73</v>
      </c>
      <c r="L3" s="38"/>
      <c r="M3" s="38"/>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row>
    <row r="4" spans="1:43" x14ac:dyDescent="0.2">
      <c r="A4" s="13" t="s">
        <v>44</v>
      </c>
      <c r="B4" s="53" t="s">
        <v>33</v>
      </c>
      <c r="C4" s="53" t="s">
        <v>40</v>
      </c>
      <c r="D4" s="96"/>
      <c r="E4" s="98"/>
      <c r="F4" s="39" t="s">
        <v>25</v>
      </c>
      <c r="G4" s="39" t="s">
        <v>26</v>
      </c>
      <c r="H4" s="50" t="s">
        <v>0</v>
      </c>
      <c r="I4" s="98"/>
      <c r="J4" s="98"/>
      <c r="K4" s="98"/>
      <c r="L4" s="39"/>
      <c r="M4" s="39"/>
      <c r="N4" s="16"/>
      <c r="O4" s="16"/>
      <c r="P4" s="16"/>
      <c r="Q4" s="16"/>
      <c r="R4" s="16"/>
      <c r="S4" s="16"/>
      <c r="T4" s="16"/>
      <c r="U4" s="16"/>
      <c r="V4" s="16"/>
      <c r="W4" s="16"/>
      <c r="X4" s="16"/>
      <c r="Y4" s="16"/>
    </row>
    <row r="5" spans="1:43" ht="45" customHeight="1" x14ac:dyDescent="0.2">
      <c r="D5" s="93" t="s">
        <v>106</v>
      </c>
      <c r="E5" s="94"/>
      <c r="F5" s="94"/>
      <c r="G5" s="94"/>
      <c r="H5" s="94"/>
      <c r="I5" s="94"/>
      <c r="J5" s="94"/>
      <c r="K5" s="94"/>
      <c r="N5" s="14"/>
      <c r="O5" s="14"/>
      <c r="P5" s="14"/>
      <c r="Q5" s="14"/>
      <c r="R5" s="14"/>
      <c r="S5" s="14"/>
      <c r="T5" s="14"/>
      <c r="U5" s="14"/>
      <c r="V5" s="14"/>
      <c r="W5" s="14"/>
      <c r="X5" s="14"/>
      <c r="Y5" s="14"/>
    </row>
    <row r="6" spans="1:43" x14ac:dyDescent="0.2">
      <c r="I6" s="17"/>
      <c r="K6" s="18"/>
      <c r="L6" s="19" t="s">
        <v>25</v>
      </c>
      <c r="M6" s="19" t="s">
        <v>26</v>
      </c>
      <c r="N6" s="14"/>
      <c r="O6" s="14"/>
      <c r="P6" s="14"/>
      <c r="Q6" s="14"/>
      <c r="R6" s="14"/>
      <c r="S6" s="14"/>
      <c r="T6" s="14"/>
      <c r="U6" s="14"/>
      <c r="V6" s="14"/>
      <c r="W6" s="14"/>
      <c r="X6" s="14"/>
      <c r="Y6" s="14"/>
    </row>
    <row r="7" spans="1:43" x14ac:dyDescent="0.2">
      <c r="A7" t="e">
        <f>IF(OR(F7=#REF!,G7=#REF!),ROUND(A6+1,0),A6+0.0001)</f>
        <v>#REF!</v>
      </c>
      <c r="B7" s="20" t="e">
        <f>IF(AND(E7&gt;=$B$2,E7&lt;=$B$3,OR(F7=#REF!,G7=#REF!)),ROUND(B6+1,0),B6+0.0001)</f>
        <v>#REF!</v>
      </c>
      <c r="C7" s="20" t="e">
        <f>IF(H7=#REF!,ROUND(C6+1,0),C6+0.0001)</f>
        <v>#REF!</v>
      </c>
      <c r="D7" s="21"/>
      <c r="E7" s="22"/>
      <c r="F7" s="23"/>
      <c r="G7" s="24"/>
      <c r="H7" s="51"/>
      <c r="I7" s="25"/>
      <c r="J7" s="31"/>
      <c r="K7" s="43" t="str">
        <f t="shared" ref="K7:K70" si="0">IF(N7&lt;&gt;"",N7,IF(O7&lt;&gt;"",O7,""))</f>
        <v/>
      </c>
      <c r="L7" s="45" t="str">
        <f>IF(F7="","",VLOOKUP(Journal!F7,Kontenplan!$E$9:$F$278,2))</f>
        <v/>
      </c>
      <c r="M7" s="44" t="str">
        <f>IF(G7="","",VLOOKUP(Journal!G7,Kontenplan!$E$9:$F$278,2))</f>
        <v/>
      </c>
      <c r="N7" s="28" t="str">
        <f>IF(AND(G7="",I7="",J7=""),"",IF(AND(I7&gt;0,OR(F7="",G7="")),"Bitte gültige Kontonummer/n eingeben",IF(OR(F7&lt;1000,F7&gt;9999),"Sollkontonummer muss vierstellig sein",IF(VLOOKUP(F7,Kontenplan!$E$9:$E$278,1)&lt;&gt;F7,"Sollkonto existiert nicht",IF(D7=0,"Bitte Beleg-Nr. prüfen",IF(OR(G7&lt;1000,G7&gt;9999,VLOOKUP(G7,Kontenplan!$E$9:$F$278,1)&lt;&gt;G7),"Habenkonto exisitert nicht",""))))))</f>
        <v/>
      </c>
      <c r="O7" s="28" t="str">
        <f>IF(AND(D8&lt;&gt;"",G7&gt;0,F7&gt;0,OR(I7="",I7&lt;=0)),"Bitte Betrag prüfen",IF(AND(J7="",D8&gt;0),"Kein Text ist ok, aber nicht empfehlenswert",IF(AND(F7&lt;&gt;"",F7=G7),"Soll- und Habenkontonr. identisch",IF(OR(AND(E7="",G7&gt;0),AND(E7&lt;MAX(E6)-20,G7&gt;0)),"Datum möglicherweise falsch",""))))</f>
        <v/>
      </c>
      <c r="P7" s="28"/>
      <c r="Q7" s="28"/>
      <c r="R7" s="28"/>
      <c r="S7" s="28"/>
      <c r="T7" s="28"/>
      <c r="U7" s="28"/>
      <c r="V7" s="28"/>
      <c r="X7" s="28"/>
      <c r="Y7" s="28"/>
    </row>
    <row r="8" spans="1:43" x14ac:dyDescent="0.2">
      <c r="A8" t="e">
        <f>IF(OR(F8=#REF!,G8=#REF!),ROUND(A7+1,0),A7+0.0001)</f>
        <v>#REF!</v>
      </c>
      <c r="B8" s="20" t="e">
        <f>IF(AND(E8&gt;=$B$2,E8&lt;=$B$3,OR(F8=#REF!,G8=#REF!)),ROUND(B7+1,0),B7+0.0001)</f>
        <v>#REF!</v>
      </c>
      <c r="C8" s="20" t="e">
        <f>IF(H8=#REF!,ROUND(C7+1,0),C7+0.0001)</f>
        <v>#REF!</v>
      </c>
      <c r="D8" s="21"/>
      <c r="E8" s="22"/>
      <c r="F8" s="23"/>
      <c r="G8" s="24"/>
      <c r="H8" s="51"/>
      <c r="I8" s="25"/>
      <c r="J8" s="26"/>
      <c r="K8" s="43" t="str">
        <f t="shared" si="0"/>
        <v/>
      </c>
      <c r="L8" s="45" t="str">
        <f>IF(F8="","",VLOOKUP(Journal!F8,Kontenplan!$E$9:$F$278,2))</f>
        <v/>
      </c>
      <c r="M8" s="44" t="str">
        <f>IF(G8="","",VLOOKUP(Journal!G8,Kontenplan!$E$9:$F$278,2))</f>
        <v/>
      </c>
      <c r="N8" s="28" t="str">
        <f>IF(AND(G8="",I8="",J8=""),"",IF(AND(I8&gt;0,OR(F8="",G8="")),"Bitte gültige Kontonummer/n eingeben",IF(OR(F8&lt;1000,F8&gt;9999),"Sollkontonummer muss vierstellig sein",IF(VLOOKUP(F8,Kontenplan!$E$9:$E$278,1)&lt;&gt;F8,"Sollkonto existiert nicht",IF(D8=0,"Bitte Beleg-Nr. prüfen",IF(OR(G8&lt;1000,G8&gt;9999,VLOOKUP(G8,Kontenplan!$E$9:$F$278,1)&lt;&gt;G8),"Habenkonto exisitert nicht",""))))))</f>
        <v/>
      </c>
      <c r="O8" s="28" t="str">
        <f t="shared" ref="O8:O71" si="1">IF(AND(F8&lt;&gt;"",F8=G8),"Soll- und Habenkontonummern sind identisch",IF(AND(D9&lt;&gt;"",G8&gt;0,F8&gt;0,OR(I8="",I8&lt;=0)),"Bitte Betrag prüfen",IF(AND(J8="",D9&gt;0),"Kein Text ist ok, aber nicht empfehlenswert",IF(OR(AND(E8="",G8&gt;0),AND(E8&lt;MAX(E1:E7)-20,G8&gt;0)),"Datum möglicherweise falsch",""))))</f>
        <v/>
      </c>
      <c r="P8" s="28"/>
      <c r="Q8" s="28"/>
      <c r="R8" s="28"/>
      <c r="S8" s="28"/>
      <c r="T8" s="28"/>
      <c r="U8" s="28"/>
      <c r="V8" s="28"/>
      <c r="X8" s="28"/>
      <c r="Y8" s="28"/>
    </row>
    <row r="9" spans="1:43" x14ac:dyDescent="0.2">
      <c r="A9" t="e">
        <f>IF(OR(F9=#REF!,G9=#REF!),ROUND(A8+1,0),A8+0.0001)</f>
        <v>#REF!</v>
      </c>
      <c r="B9" s="20" t="e">
        <f>IF(AND(E9&gt;=$B$2,E9&lt;=$B$3,OR(F9=#REF!,G9=#REF!)),ROUND(B8+1,0),B8+0.0001)</f>
        <v>#REF!</v>
      </c>
      <c r="C9" s="20" t="e">
        <f>IF(H9=#REF!,ROUND(C8+1,0),C8+0.0001)</f>
        <v>#REF!</v>
      </c>
      <c r="D9" s="21"/>
      <c r="E9" s="22"/>
      <c r="F9" s="23"/>
      <c r="G9" s="24"/>
      <c r="H9" s="51"/>
      <c r="I9" s="25"/>
      <c r="J9" s="26"/>
      <c r="K9" s="43" t="str">
        <f t="shared" si="0"/>
        <v/>
      </c>
      <c r="L9" s="45" t="str">
        <f>IF(F9="","",VLOOKUP(Journal!F9,Kontenplan!$E$9:$F$278,2))</f>
        <v/>
      </c>
      <c r="M9" s="44" t="str">
        <f>IF(G9="","",VLOOKUP(Journal!G9,Kontenplan!$E$9:$F$278,2))</f>
        <v/>
      </c>
      <c r="N9" s="28" t="str">
        <f>IF(AND(G9="",I9="",J9=""),"",IF(AND(I9&gt;0,OR(F9="",G9="")),"Bitte gültige Kontonummer/n eingeben",IF(OR(AND(F9&gt;0,F9&lt;1000),F9&gt;9999),"Sollkontonummer muss vierstellig sein",IF(VLOOKUP(F9,Kontenplan!$E$9:$E$277,1)&lt;&gt;F9,"Sollkonto existiert nicht",IF(D9=0,"Bitte Beleg-Nr. prüfen",IF(OR(AND(G9&gt;0,G9&lt;1000),G9&gt;9999),"Habenkontonummer muss vierstellig sein",IF(VLOOKUP(G9,Kontenplan!$E$9:$F$277,1)&lt;&gt;G9,"Habenkonto exisitert nicht","")))))))</f>
        <v/>
      </c>
      <c r="O9" s="28" t="str">
        <f t="shared" si="1"/>
        <v/>
      </c>
      <c r="P9" s="28"/>
      <c r="Q9" s="28"/>
      <c r="R9" s="28"/>
      <c r="S9" s="28"/>
      <c r="T9" s="28"/>
      <c r="U9" s="28"/>
      <c r="V9" s="28"/>
      <c r="X9" s="28"/>
      <c r="Y9" s="28"/>
    </row>
    <row r="10" spans="1:43" x14ac:dyDescent="0.2">
      <c r="A10" t="e">
        <f>IF(OR(F10=#REF!,G10=#REF!),ROUND(A9+1,0),A9+0.0001)</f>
        <v>#REF!</v>
      </c>
      <c r="B10" s="20" t="e">
        <f>IF(AND(E10&gt;=$B$2,E10&lt;=$B$3,OR(F10=#REF!,G10=#REF!)),ROUND(B9+1,0),B9+0.0001)</f>
        <v>#REF!</v>
      </c>
      <c r="C10" s="20" t="e">
        <f>IF(H10=#REF!,ROUND(C9+1,0),C9+0.0001)</f>
        <v>#REF!</v>
      </c>
      <c r="D10" s="21"/>
      <c r="E10" s="22"/>
      <c r="F10" s="23"/>
      <c r="G10" s="24"/>
      <c r="H10" s="51"/>
      <c r="I10" s="25"/>
      <c r="J10" s="26"/>
      <c r="K10" s="43" t="str">
        <f t="shared" si="0"/>
        <v/>
      </c>
      <c r="L10" s="45" t="str">
        <f>IF(F10="","",VLOOKUP(Journal!F10,Kontenplan!$E$9:$F$278,2))</f>
        <v/>
      </c>
      <c r="M10" s="44" t="str">
        <f>IF(G10="","",VLOOKUP(Journal!G10,Kontenplan!$E$9:$F$278,2))</f>
        <v/>
      </c>
      <c r="N10" s="28" t="str">
        <f>IF(AND(G10="",I10="",J10=""),"",IF(AND(I10&gt;0,OR(F10="",G10="")),"Bitte gültige Kontonummer/n eingeben",IF(OR(AND(F10&gt;0,F10&lt;1000),F10&gt;9999),"Sollkontonummer muss vierstellig sein",IF(VLOOKUP(F10,Kontenplan!$E$9:$E$277,1)&lt;&gt;F10,"Sollkonto existiert nicht",IF(D10=0,"Bitte Beleg-Nr. prüfen",IF(OR(AND(G10&gt;0,G10&lt;1000),G10&gt;9999),"Habenkontonummer muss vierstellig sein",IF(VLOOKUP(G10,Kontenplan!$E$9:$F$277,1)&lt;&gt;G10,"Habenkonto exisitert nicht","")))))))</f>
        <v/>
      </c>
      <c r="O10" s="28" t="str">
        <f t="shared" si="1"/>
        <v/>
      </c>
      <c r="P10" s="28"/>
      <c r="Q10" s="28"/>
      <c r="R10" s="28"/>
      <c r="S10" s="28"/>
      <c r="T10" s="28"/>
      <c r="U10" s="28"/>
      <c r="V10" s="28"/>
      <c r="X10" s="28"/>
      <c r="Y10" s="28"/>
    </row>
    <row r="11" spans="1:43" x14ac:dyDescent="0.2">
      <c r="A11" t="e">
        <f>IF(OR(F11=#REF!,G11=#REF!),ROUND(A10+1,0),A10+0.0001)</f>
        <v>#REF!</v>
      </c>
      <c r="B11" s="20" t="e">
        <f>IF(AND(E11&gt;=$B$2,E11&lt;=$B$3,OR(F11=#REF!,G11=#REF!)),ROUND(B10+1,0),B10+0.0001)</f>
        <v>#REF!</v>
      </c>
      <c r="C11" s="20" t="e">
        <f>IF(H11=#REF!,ROUND(C10+1,0),C10+0.0001)</f>
        <v>#REF!</v>
      </c>
      <c r="D11" s="21"/>
      <c r="E11" s="22"/>
      <c r="F11" s="23"/>
      <c r="G11" s="24"/>
      <c r="H11" s="51"/>
      <c r="I11" s="25"/>
      <c r="J11" s="26"/>
      <c r="K11" s="43" t="str">
        <f t="shared" si="0"/>
        <v/>
      </c>
      <c r="L11" s="45" t="str">
        <f>IF(F11="","",VLOOKUP(Journal!F11,Kontenplan!$E$9:$F$278,2))</f>
        <v/>
      </c>
      <c r="M11" s="44" t="str">
        <f>IF(G11="","",VLOOKUP(Journal!G11,Kontenplan!$E$9:$F$278,2))</f>
        <v/>
      </c>
      <c r="N11" s="28" t="str">
        <f>IF(AND(G11="",I11="",J11=""),"",IF(AND(I11&gt;0,OR(F11="",G11="")),"Bitte gültige Kontonummer/n eingeben",IF(OR(AND(F11&gt;0,F11&lt;1000),F11&gt;9999),"Sollkontonummer muss vierstellig sein",IF(VLOOKUP(F11,Kontenplan!$E$9:$E$277,1)&lt;&gt;F11,"Sollkonto existiert nicht",IF(D11=0,"Bitte Beleg-Nr. prüfen",IF(OR(AND(G11&gt;0,G11&lt;1000),G11&gt;9999),"Habenkontonummer muss vierstellig sein",IF(VLOOKUP(G11,Kontenplan!$E$9:$F$277,1)&lt;&gt;G11,"Habenkonto exisitert nicht","")))))))</f>
        <v/>
      </c>
      <c r="O11" s="28" t="str">
        <f t="shared" si="1"/>
        <v/>
      </c>
      <c r="P11" s="28"/>
      <c r="Q11" s="28"/>
      <c r="R11" s="28"/>
      <c r="S11" s="28"/>
      <c r="T11" s="28"/>
      <c r="U11" s="28"/>
      <c r="V11" s="28"/>
      <c r="X11" s="28"/>
      <c r="Y11" s="28"/>
    </row>
    <row r="12" spans="1:43" x14ac:dyDescent="0.2">
      <c r="A12" t="e">
        <f>IF(OR(F12=#REF!,G12=#REF!),ROUND(A11+1,0),A11+0.0001)</f>
        <v>#REF!</v>
      </c>
      <c r="B12" s="20" t="e">
        <f>IF(AND(E12&gt;=$B$2,E12&lt;=$B$3,OR(F12=#REF!,G12=#REF!)),ROUND(B11+1,0),B11+0.0001)</f>
        <v>#REF!</v>
      </c>
      <c r="C12" s="20" t="e">
        <f>IF(H12=#REF!,ROUND(C11+1,0),C11+0.0001)</f>
        <v>#REF!</v>
      </c>
      <c r="D12" s="21"/>
      <c r="E12" s="22"/>
      <c r="F12" s="23"/>
      <c r="G12" s="24"/>
      <c r="H12" s="51"/>
      <c r="I12" s="25"/>
      <c r="J12" s="26"/>
      <c r="K12" s="43" t="str">
        <f t="shared" si="0"/>
        <v/>
      </c>
      <c r="L12" s="45" t="str">
        <f>IF(F12="","",VLOOKUP(Journal!F12,Kontenplan!$E$9:$F$278,2))</f>
        <v/>
      </c>
      <c r="M12" s="44" t="str">
        <f>IF(G12="","",VLOOKUP(Journal!G12,Kontenplan!$E$9:$F$278,2))</f>
        <v/>
      </c>
      <c r="N12" s="28" t="str">
        <f>IF(AND(G12="",I12="",J12=""),"",IF(AND(I12&gt;0,OR(F12="",G12="")),"Bitte gültige Kontonummer/n eingeben",IF(OR(AND(F12&gt;0,F12&lt;1000),F12&gt;9999),"Sollkontonummer muss vierstellig sein",IF(VLOOKUP(F12,Kontenplan!$E$9:$E$277,1)&lt;&gt;F12,"Sollkonto existiert nicht",IF(D12=0,"Bitte Beleg-Nr. prüfen",IF(OR(AND(G12&gt;0,G12&lt;1000),G12&gt;9999),"Habenkontonummer muss vierstellig sein",IF(VLOOKUP(G12,Kontenplan!$E$9:$F$277,1)&lt;&gt;G12,"Habenkonto exisitert nicht","")))))))</f>
        <v/>
      </c>
      <c r="O12" s="28" t="str">
        <f>IF(AND(F12&lt;&gt;"",F12=G12),"Soll- und Habenkontonummern sind identisch",IF(AND(D13&lt;&gt;"",G12&gt;0,F12&gt;0,OR(I12="",I12&lt;=0)),"Bitte Betrag prüfen",IF(AND(J12="",D13&gt;0),"Kein Text ist ok, aber nicht empfehlenswert",IF(OR(AND(E12="",G12&gt;0),AND(E12&lt;MAX(E5:E11)-20,G12&gt;0)),"Datum möglicherweise falsch",""))))</f>
        <v/>
      </c>
      <c r="P12" s="28"/>
      <c r="Q12" s="28"/>
      <c r="R12" s="28"/>
      <c r="S12" s="28"/>
      <c r="T12" s="28"/>
      <c r="U12" s="28"/>
      <c r="V12" s="28"/>
      <c r="X12" s="28"/>
      <c r="Y12" s="28"/>
    </row>
    <row r="13" spans="1:43" x14ac:dyDescent="0.2">
      <c r="A13" t="e">
        <f>IF(OR(F13=#REF!,G13=#REF!),ROUND(A12+1,0),A12+0.0001)</f>
        <v>#REF!</v>
      </c>
      <c r="B13" s="20" t="e">
        <f>IF(AND(E13&gt;=$B$2,E13&lt;=$B$3,OR(F13=#REF!,G13=#REF!)),ROUND(B12+1,0),B12+0.0001)</f>
        <v>#REF!</v>
      </c>
      <c r="C13" s="20" t="e">
        <f>IF(H13=#REF!,ROUND(C12+1,0),C12+0.0001)</f>
        <v>#REF!</v>
      </c>
      <c r="D13" s="21"/>
      <c r="E13" s="22"/>
      <c r="F13" s="23"/>
      <c r="G13" s="24"/>
      <c r="H13" s="51"/>
      <c r="I13" s="25"/>
      <c r="J13" s="26"/>
      <c r="K13" s="43" t="str">
        <f t="shared" si="0"/>
        <v/>
      </c>
      <c r="L13" s="45" t="str">
        <f>IF(F13="","",VLOOKUP(Journal!F13,Kontenplan!$E$9:$F$278,2))</f>
        <v/>
      </c>
      <c r="M13" s="44" t="str">
        <f>IF(G13="","",VLOOKUP(Journal!G13,Kontenplan!$E$9:$F$278,2))</f>
        <v/>
      </c>
      <c r="N13" s="28" t="str">
        <f>IF(AND(G13="",I13="",J13=""),"",IF(AND(I13&gt;0,OR(F13="",G13="")),"Bitte gültige Kontonummer/n eingeben",IF(OR(AND(F13&gt;0,F13&lt;1000),F13&gt;9999),"Sollkontonummer muss vierstellig sein",IF(VLOOKUP(F13,Kontenplan!$E$9:$E$277,1)&lt;&gt;F13,"Sollkonto existiert nicht",IF(D13=0,"Bitte Beleg-Nr. prüfen",IF(OR(AND(G13&gt;0,G13&lt;1000),G13&gt;9999),"Habenkontonummer muss vierstellig sein",IF(VLOOKUP(G13,Kontenplan!$E$9:$F$277,1)&lt;&gt;G13,"Habenkonto exisitert nicht","")))))))</f>
        <v/>
      </c>
      <c r="O13" s="28" t="str">
        <f t="shared" si="1"/>
        <v/>
      </c>
      <c r="P13" s="28"/>
      <c r="Q13" s="28"/>
      <c r="R13" s="28"/>
      <c r="S13" s="28"/>
      <c r="T13" s="28"/>
      <c r="U13" s="28"/>
      <c r="V13" s="28"/>
      <c r="X13" s="28"/>
      <c r="Y13" s="28"/>
    </row>
    <row r="14" spans="1:43" x14ac:dyDescent="0.2">
      <c r="A14" t="e">
        <f>IF(OR(F14=#REF!,G14=#REF!),ROUND(A13+1,0),A13+0.0001)</f>
        <v>#REF!</v>
      </c>
      <c r="B14" s="20" t="e">
        <f>IF(AND(E14&gt;=$B$2,E14&lt;=$B$3,OR(F14=#REF!,G14=#REF!)),ROUND(B13+1,0),B13+0.0001)</f>
        <v>#REF!</v>
      </c>
      <c r="C14" s="20" t="e">
        <f>IF(H14=#REF!,ROUND(C13+1,0),C13+0.0001)</f>
        <v>#REF!</v>
      </c>
      <c r="D14" s="21"/>
      <c r="E14" s="22"/>
      <c r="F14" s="23"/>
      <c r="G14" s="24"/>
      <c r="H14" s="51"/>
      <c r="I14" s="25"/>
      <c r="J14" s="26"/>
      <c r="K14" s="43" t="str">
        <f t="shared" si="0"/>
        <v/>
      </c>
      <c r="L14" s="45" t="str">
        <f>IF(F14="","",VLOOKUP(Journal!F14,Kontenplan!$E$9:$F$278,2))</f>
        <v/>
      </c>
      <c r="M14" s="44" t="str">
        <f>IF(G14="","",VLOOKUP(Journal!G14,Kontenplan!$E$9:$F$278,2))</f>
        <v/>
      </c>
      <c r="N14" s="28" t="str">
        <f>IF(AND(G14="",I14="",J14=""),"",IF(AND(I14&gt;0,OR(F14="",G14="")),"Bitte gültige Kontonummer/n eingeben",IF(OR(AND(F14&gt;0,F14&lt;1000),F14&gt;9999),"Sollkontonummer muss vierstellig sein",IF(VLOOKUP(F14,Kontenplan!$E$9:$E$277,1)&lt;&gt;F14,"Sollkonto existiert nicht",IF(D14=0,"Bitte Beleg-Nr. prüfen",IF(OR(AND(G14&gt;0,G14&lt;1000),G14&gt;9999),"Habenkontonummer muss vierstellig sein",IF(VLOOKUP(G14,Kontenplan!$E$9:$F$277,1)&lt;&gt;G14,"Habenkonto exisitert nicht","")))))))</f>
        <v/>
      </c>
      <c r="O14" s="28" t="str">
        <f t="shared" si="1"/>
        <v/>
      </c>
      <c r="P14" s="28"/>
      <c r="Q14" s="28"/>
      <c r="R14" s="28"/>
      <c r="S14" s="28"/>
      <c r="T14" s="28"/>
      <c r="U14" s="28"/>
      <c r="V14" s="28"/>
      <c r="X14" s="28"/>
      <c r="Y14" s="28"/>
    </row>
    <row r="15" spans="1:43" x14ac:dyDescent="0.2">
      <c r="A15" t="e">
        <f>IF(OR(F15=#REF!,G15=#REF!),ROUND(A14+1,0),A14+0.0001)</f>
        <v>#REF!</v>
      </c>
      <c r="B15" s="20" t="e">
        <f>IF(AND(E15&gt;=$B$2,E15&lt;=$B$3,OR(F15=#REF!,G15=#REF!)),ROUND(B14+1,0),B14+0.0001)</f>
        <v>#REF!</v>
      </c>
      <c r="C15" s="20" t="e">
        <f>IF(H15=#REF!,ROUND(C14+1,0),C14+0.0001)</f>
        <v>#REF!</v>
      </c>
      <c r="D15" s="21"/>
      <c r="E15" s="22"/>
      <c r="F15" s="23"/>
      <c r="G15" s="24"/>
      <c r="H15" s="51"/>
      <c r="I15" s="25"/>
      <c r="J15" s="26"/>
      <c r="K15" s="43" t="str">
        <f t="shared" si="0"/>
        <v/>
      </c>
      <c r="L15" s="45" t="str">
        <f>IF(F15="","",VLOOKUP(Journal!F15,Kontenplan!$E$9:$F$278,2))</f>
        <v/>
      </c>
      <c r="M15" s="44" t="str">
        <f>IF(G15="","",VLOOKUP(Journal!G15,Kontenplan!$E$9:$F$278,2))</f>
        <v/>
      </c>
      <c r="N15" s="28" t="str">
        <f>IF(AND(G15="",I15="",J15=""),"",IF(AND(I15&gt;0,OR(F15="",G15="")),"Bitte gültige Kontonummer/n eingeben",IF(OR(AND(F15&gt;0,F15&lt;1000),F15&gt;9999),"Sollkontonummer muss vierstellig sein",IF(VLOOKUP(F15,Kontenplan!$E$9:$E$277,1)&lt;&gt;F15,"Sollkonto existiert nicht",IF(D15=0,"Bitte Beleg-Nr. prüfen",IF(OR(AND(G15&gt;0,G15&lt;1000),G15&gt;9999),"Habenkontonummer muss vierstellig sein",IF(VLOOKUP(G15,Kontenplan!$E$9:$F$277,1)&lt;&gt;G15,"Habenkonto exisitert nicht","")))))))</f>
        <v/>
      </c>
      <c r="O15" s="28" t="str">
        <f t="shared" si="1"/>
        <v/>
      </c>
      <c r="P15" s="28"/>
      <c r="Q15" s="28"/>
      <c r="R15" s="28"/>
      <c r="S15" s="28"/>
      <c r="T15" s="28"/>
      <c r="U15" s="28"/>
      <c r="V15" s="28"/>
      <c r="X15" s="28"/>
      <c r="Y15" s="28"/>
    </row>
    <row r="16" spans="1:43" x14ac:dyDescent="0.2">
      <c r="A16" t="e">
        <f>IF(OR(F16=#REF!,G16=#REF!),ROUND(A15+1,0),A15+0.0001)</f>
        <v>#REF!</v>
      </c>
      <c r="B16" s="20" t="e">
        <f>IF(AND(E16&gt;=$B$2,E16&lt;=$B$3,OR(F16=#REF!,G16=#REF!)),ROUND(B15+1,0),B15+0.0001)</f>
        <v>#REF!</v>
      </c>
      <c r="C16" s="20" t="e">
        <f>IF(H16=#REF!,ROUND(C15+1,0),C15+0.0001)</f>
        <v>#REF!</v>
      </c>
      <c r="D16" s="54"/>
      <c r="E16" s="22"/>
      <c r="F16" s="29"/>
      <c r="G16" s="30"/>
      <c r="H16" s="52"/>
      <c r="I16" s="25"/>
      <c r="J16" s="31"/>
      <c r="K16" s="43" t="str">
        <f t="shared" si="0"/>
        <v/>
      </c>
      <c r="L16" s="45" t="str">
        <f>IF(F16="","",VLOOKUP(Journal!F16,Kontenplan!$E$9:$F$278,2))</f>
        <v/>
      </c>
      <c r="M16" s="44" t="str">
        <f>IF(G16="","",VLOOKUP(Journal!G16,Kontenplan!$E$9:$F$278,2))</f>
        <v/>
      </c>
      <c r="N16" s="28" t="str">
        <f>IF(AND(G16="",I16="",J16=""),"",IF(AND(I16&gt;0,OR(F16="",G16="")),"Bitte gültige Kontonummer/n eingeben",IF(OR(AND(F16&gt;0,F16&lt;1000),F16&gt;9999),"Sollkontonummer muss vierstellig sein",IF(VLOOKUP(F16,Kontenplan!$E$9:$E$277,1)&lt;&gt;F16,"Sollkonto existiert nicht",IF(D16=0,"Bitte Beleg-Nr. prüfen",IF(OR(AND(G16&gt;0,G16&lt;1000),G16&gt;9999),"Habenkontonummer muss vierstellig sein",IF(VLOOKUP(G16,Kontenplan!$E$9:$F$277,1)&lt;&gt;G16,"Habenkonto exisitert nicht","")))))))</f>
        <v/>
      </c>
      <c r="O16" s="28" t="str">
        <f t="shared" si="1"/>
        <v/>
      </c>
      <c r="P16" s="28"/>
      <c r="Q16" s="28"/>
      <c r="R16" s="28"/>
      <c r="S16" s="28"/>
      <c r="T16" s="28"/>
      <c r="U16" s="28"/>
      <c r="V16" s="28"/>
      <c r="X16" s="28"/>
      <c r="Y16" s="28"/>
    </row>
    <row r="17" spans="1:25" x14ac:dyDescent="0.2">
      <c r="A17" t="e">
        <f>IF(OR(F17=#REF!,G17=#REF!),ROUND(A16+1,0),A16+0.0001)</f>
        <v>#REF!</v>
      </c>
      <c r="B17" s="20" t="e">
        <f>IF(AND(E17&gt;=$B$2,E17&lt;=$B$3,OR(F17=#REF!,G17=#REF!)),ROUND(B16+1,0),B16+0.0001)</f>
        <v>#REF!</v>
      </c>
      <c r="C17" s="20" t="e">
        <f>IF(H17=#REF!,ROUND(C16+1,0),C16+0.0001)</f>
        <v>#REF!</v>
      </c>
      <c r="D17" s="21"/>
      <c r="E17" s="22"/>
      <c r="F17" s="23"/>
      <c r="G17" s="24"/>
      <c r="H17" s="51"/>
      <c r="I17" s="25"/>
      <c r="J17" s="26"/>
      <c r="K17" s="43" t="str">
        <f t="shared" si="0"/>
        <v/>
      </c>
      <c r="L17" s="45" t="str">
        <f>IF(F17="","",VLOOKUP(Journal!F17,Kontenplan!$E$9:$F$278,2))</f>
        <v/>
      </c>
      <c r="M17" s="44" t="str">
        <f>IF(G17="","",VLOOKUP(Journal!G17,Kontenplan!$E$9:$F$278,2))</f>
        <v/>
      </c>
      <c r="N17" s="28" t="str">
        <f>IF(AND(G17="",I17="",J17=""),"",IF(AND(I17&gt;0,OR(F17="",G17="")),"Bitte gültige Kontonummer/n eingeben",IF(OR(AND(F17&gt;0,F17&lt;1000),F17&gt;9999),"Sollkontonummer muss vierstellig sein",IF(VLOOKUP(F17,Kontenplan!$E$9:$E$277,1)&lt;&gt;F17,"Sollkonto existiert nicht",IF(D17=0,"Bitte Beleg-Nr. prüfen",IF(OR(AND(G17&gt;0,G17&lt;1000),G17&gt;9999),"Habenkontonummer muss vierstellig sein",IF(VLOOKUP(G17,Kontenplan!$E$9:$F$277,1)&lt;&gt;G17,"Habenkonto exisitert nicht","")))))))</f>
        <v/>
      </c>
      <c r="O17" s="28" t="str">
        <f t="shared" si="1"/>
        <v/>
      </c>
      <c r="P17" s="28"/>
      <c r="Q17" s="28"/>
      <c r="R17" s="28"/>
      <c r="S17" s="28"/>
      <c r="T17" s="28"/>
      <c r="U17" s="28"/>
      <c r="V17" s="28"/>
      <c r="X17" s="28"/>
      <c r="Y17" s="28"/>
    </row>
    <row r="18" spans="1:25" x14ac:dyDescent="0.2">
      <c r="A18" t="e">
        <f>IF(OR(F18=#REF!,G18=#REF!),ROUND(A17+1,0),A17+0.0001)</f>
        <v>#REF!</v>
      </c>
      <c r="B18" s="20" t="e">
        <f>IF(AND(E18&gt;=$B$2,E18&lt;=$B$3,OR(F18=#REF!,G18=#REF!)),ROUND(B17+1,0),B17+0.0001)</f>
        <v>#REF!</v>
      </c>
      <c r="C18" s="20" t="e">
        <f>IF(H18=#REF!,ROUND(C17+1,0),C17+0.0001)</f>
        <v>#REF!</v>
      </c>
      <c r="D18" s="21"/>
      <c r="E18" s="22"/>
      <c r="F18" s="23"/>
      <c r="G18" s="24"/>
      <c r="H18" s="51"/>
      <c r="I18" s="25"/>
      <c r="J18" s="26"/>
      <c r="K18" s="43" t="str">
        <f t="shared" si="0"/>
        <v/>
      </c>
      <c r="L18" s="45" t="str">
        <f>IF(F18="","",VLOOKUP(Journal!F18,Kontenplan!$E$9:$F$278,2))</f>
        <v/>
      </c>
      <c r="M18" s="44" t="str">
        <f>IF(G18="","",VLOOKUP(Journal!G18,Kontenplan!$E$9:$F$278,2))</f>
        <v/>
      </c>
      <c r="N18" s="28" t="str">
        <f>IF(AND(G18="",I18="",J18=""),"",IF(AND(I18&gt;0,OR(F18="",G18="")),"Bitte gültige Kontonummer/n eingeben",IF(OR(AND(F18&gt;0,F18&lt;1000),F18&gt;9999),"Sollkontonummer muss vierstellig sein",IF(VLOOKUP(F18,Kontenplan!$E$9:$E$277,1)&lt;&gt;F18,"Sollkonto existiert nicht",IF(D18=0,"Bitte Beleg-Nr. prüfen",IF(OR(AND(G18&gt;0,G18&lt;1000),G18&gt;9999),"Habenkontonummer muss vierstellig sein",IF(VLOOKUP(G18,Kontenplan!$E$9:$F$277,1)&lt;&gt;G18,"Habenkonto exisitert nicht","")))))))</f>
        <v/>
      </c>
      <c r="O18" s="28" t="str">
        <f t="shared" si="1"/>
        <v/>
      </c>
      <c r="P18" s="28"/>
      <c r="Q18" s="28"/>
      <c r="R18" s="28"/>
      <c r="S18" s="28"/>
      <c r="T18" s="28"/>
      <c r="U18" s="28"/>
      <c r="V18" s="28"/>
      <c r="X18" s="28"/>
      <c r="Y18" s="28"/>
    </row>
    <row r="19" spans="1:25" x14ac:dyDescent="0.2">
      <c r="A19" t="e">
        <f>IF(OR(F19=#REF!,G19=#REF!),ROUND(A18+1,0),A18+0.0001)</f>
        <v>#REF!</v>
      </c>
      <c r="B19" s="20" t="e">
        <f>IF(AND(E19&gt;=$B$2,E19&lt;=$B$3,OR(F19=#REF!,G19=#REF!)),ROUND(B18+1,0),B18+0.0001)</f>
        <v>#REF!</v>
      </c>
      <c r="C19" s="20" t="e">
        <f>IF(H19=#REF!,ROUND(C18+1,0),C18+0.0001)</f>
        <v>#REF!</v>
      </c>
      <c r="D19" s="21"/>
      <c r="E19" s="22"/>
      <c r="F19" s="29"/>
      <c r="G19" s="30"/>
      <c r="H19" s="52"/>
      <c r="I19" s="25"/>
      <c r="J19" s="31"/>
      <c r="K19" s="43" t="str">
        <f t="shared" si="0"/>
        <v/>
      </c>
      <c r="L19" s="45" t="str">
        <f>IF(F19="","",VLOOKUP(Journal!F19,Kontenplan!$E$9:$F$278,2))</f>
        <v/>
      </c>
      <c r="M19" s="44" t="str">
        <f>IF(G19="","",VLOOKUP(Journal!G19,Kontenplan!$E$9:$F$278,2))</f>
        <v/>
      </c>
      <c r="N19" s="28" t="str">
        <f>IF(AND(G19="",I19="",J19=""),"",IF(AND(I19&gt;0,OR(F19="",G19="")),"Bitte gültige Kontonummer/n eingeben",IF(OR(AND(F19&gt;0,F19&lt;1000),F19&gt;9999),"Sollkontonummer muss vierstellig sein",IF(VLOOKUP(F19,Kontenplan!$E$9:$E$277,1)&lt;&gt;F19,"Sollkonto existiert nicht",IF(D19=0,"Bitte Beleg-Nr. prüfen",IF(OR(AND(G19&gt;0,G19&lt;1000),G19&gt;9999),"Habenkontonummer muss vierstellig sein",IF(VLOOKUP(G19,Kontenplan!$E$9:$F$277,1)&lt;&gt;G19,"Habenkonto exisitert nicht","")))))))</f>
        <v/>
      </c>
      <c r="O19" s="28" t="str">
        <f t="shared" si="1"/>
        <v/>
      </c>
      <c r="P19" s="28"/>
      <c r="Q19" s="28"/>
      <c r="R19" s="28"/>
      <c r="S19" s="28"/>
      <c r="T19" s="28"/>
      <c r="U19" s="28"/>
      <c r="V19" s="28"/>
      <c r="X19" s="28"/>
      <c r="Y19" s="28"/>
    </row>
    <row r="20" spans="1:25" x14ac:dyDescent="0.2">
      <c r="A20" t="e">
        <f>IF(OR(F20=#REF!,G20=#REF!),ROUND(A19+1,0),A19+0.0001)</f>
        <v>#REF!</v>
      </c>
      <c r="B20" s="20" t="e">
        <f>IF(AND(E20&gt;=$B$2,E20&lt;=$B$3,OR(F20=#REF!,G20=#REF!)),ROUND(B19+1,0),B19+0.0001)</f>
        <v>#REF!</v>
      </c>
      <c r="C20" s="20" t="e">
        <f>IF(H20=#REF!,ROUND(C19+1,0),C19+0.0001)</f>
        <v>#REF!</v>
      </c>
      <c r="D20" s="21"/>
      <c r="E20" s="22"/>
      <c r="F20" s="23"/>
      <c r="G20" s="24"/>
      <c r="H20" s="51"/>
      <c r="I20" s="25"/>
      <c r="J20" s="26"/>
      <c r="K20" s="43" t="str">
        <f t="shared" si="0"/>
        <v/>
      </c>
      <c r="L20" s="45" t="str">
        <f>IF(F20="","",VLOOKUP(Journal!F20,Kontenplan!$E$9:$F$278,2))</f>
        <v/>
      </c>
      <c r="M20" s="44" t="str">
        <f>IF(G20="","",VLOOKUP(Journal!G20,Kontenplan!$E$9:$F$278,2))</f>
        <v/>
      </c>
      <c r="N20" s="28" t="str">
        <f>IF(AND(G20="",I20="",J20=""),"",IF(AND(I20&gt;0,OR(F20="",G20="")),"Bitte gültige Kontonummer/n eingeben",IF(OR(AND(F20&gt;0,F20&lt;1000),F20&gt;9999),"Sollkontonummer muss vierstellig sein",IF(VLOOKUP(F20,Kontenplan!$E$9:$E$277,1)&lt;&gt;F20,"Sollkonto existiert nicht",IF(D20=0,"Bitte Beleg-Nr. prüfen",IF(OR(AND(G20&gt;0,G20&lt;1000),G20&gt;9999),"Habenkontonummer muss vierstellig sein",IF(VLOOKUP(G20,Kontenplan!$E$9:$F$277,1)&lt;&gt;G20,"Habenkonto exisitert nicht","")))))))</f>
        <v/>
      </c>
      <c r="O20" s="28" t="str">
        <f t="shared" si="1"/>
        <v/>
      </c>
      <c r="P20" s="28"/>
      <c r="Q20" s="28"/>
      <c r="R20" s="28"/>
      <c r="S20" s="28"/>
      <c r="T20" s="28"/>
      <c r="U20" s="28"/>
      <c r="V20" s="28"/>
      <c r="X20" s="28"/>
      <c r="Y20" s="28"/>
    </row>
    <row r="21" spans="1:25" x14ac:dyDescent="0.2">
      <c r="A21" t="e">
        <f>IF(OR(F21=#REF!,G21=#REF!),ROUND(A20+1,0),A20+0.0001)</f>
        <v>#REF!</v>
      </c>
      <c r="B21" s="20" t="e">
        <f>IF(AND(E21&gt;=$B$2,E21&lt;=$B$3,OR(F21=#REF!,G21=#REF!)),ROUND(B20+1,0),B20+0.0001)</f>
        <v>#REF!</v>
      </c>
      <c r="C21" s="20" t="e">
        <f>IF(H21=#REF!,ROUND(C20+1,0),C20+0.0001)</f>
        <v>#REF!</v>
      </c>
      <c r="D21" s="21"/>
      <c r="E21" s="22"/>
      <c r="F21" s="23"/>
      <c r="G21" s="24"/>
      <c r="H21" s="51"/>
      <c r="I21" s="25"/>
      <c r="J21" s="26"/>
      <c r="K21" s="43" t="str">
        <f t="shared" si="0"/>
        <v/>
      </c>
      <c r="L21" s="45" t="str">
        <f>IF(F21="","",VLOOKUP(Journal!F21,Kontenplan!$E$9:$F$278,2))</f>
        <v/>
      </c>
      <c r="M21" s="44" t="str">
        <f>IF(G21="","",VLOOKUP(Journal!G21,Kontenplan!$E$9:$F$278,2))</f>
        <v/>
      </c>
      <c r="N21" s="28" t="str">
        <f>IF(AND(G21="",I21="",J21=""),"",IF(AND(I21&gt;0,OR(F21="",G21="")),"Bitte gültige Kontonummer/n eingeben",IF(OR(AND(F21&gt;0,F21&lt;1000),F21&gt;9999),"Sollkontonummer muss vierstellig sein",IF(VLOOKUP(F21,Kontenplan!$E$9:$E$277,1)&lt;&gt;F21,"Sollkonto existiert nicht",IF(D21=0,"Bitte Beleg-Nr. prüfen",IF(OR(AND(G21&gt;0,G21&lt;1000),G21&gt;9999),"Habenkontonummer muss vierstellig sein",IF(VLOOKUP(G21,Kontenplan!$E$9:$F$277,1)&lt;&gt;G21,"Habenkonto exisitert nicht","")))))))</f>
        <v/>
      </c>
      <c r="O21" s="28" t="str">
        <f t="shared" si="1"/>
        <v/>
      </c>
      <c r="P21" s="28"/>
      <c r="Q21" s="28"/>
      <c r="R21" s="28"/>
      <c r="S21" s="28"/>
      <c r="T21" s="28"/>
      <c r="U21" s="28"/>
      <c r="V21" s="28"/>
      <c r="X21" s="28"/>
      <c r="Y21" s="28"/>
    </row>
    <row r="22" spans="1:25" x14ac:dyDescent="0.2">
      <c r="A22" t="e">
        <f>IF(OR(F22=#REF!,G22=#REF!),ROUND(A21+1,0),A21+0.0001)</f>
        <v>#REF!</v>
      </c>
      <c r="B22" s="20" t="e">
        <f>IF(AND(E22&gt;=$B$2,E22&lt;=$B$3,OR(F22=#REF!,G22=#REF!)),ROUND(B21+1,0),B21+0.0001)</f>
        <v>#REF!</v>
      </c>
      <c r="C22" s="20" t="e">
        <f>IF(H22=#REF!,ROUND(C21+1,0),C21+0.0001)</f>
        <v>#REF!</v>
      </c>
      <c r="D22" s="21"/>
      <c r="E22" s="22"/>
      <c r="F22" s="23"/>
      <c r="G22" s="24"/>
      <c r="H22" s="51"/>
      <c r="I22" s="25"/>
      <c r="J22" s="26"/>
      <c r="K22" s="43" t="str">
        <f t="shared" si="0"/>
        <v/>
      </c>
      <c r="L22" s="45" t="str">
        <f>IF(F22="","",VLOOKUP(Journal!F22,Kontenplan!$E$9:$F$278,2))</f>
        <v/>
      </c>
      <c r="M22" s="44" t="str">
        <f>IF(G22="","",VLOOKUP(Journal!G22,Kontenplan!$E$9:$F$278,2))</f>
        <v/>
      </c>
      <c r="N22" s="28" t="str">
        <f>IF(AND(G22="",I22="",J22=""),"",IF(AND(I22&gt;0,OR(F22="",G22="")),"Bitte gültige Kontonummer/n eingeben",IF(OR(AND(F22&gt;0,F22&lt;1000),F22&gt;9999),"Sollkontonummer muss vierstellig sein",IF(VLOOKUP(F22,Kontenplan!$E$9:$E$277,1)&lt;&gt;F22,"Sollkonto existiert nicht",IF(D22=0,"Bitte Beleg-Nr. prüfen",IF(OR(AND(G22&gt;0,G22&lt;1000),G22&gt;9999),"Habenkontonummer muss vierstellig sein",IF(VLOOKUP(G22,Kontenplan!$E$9:$F$277,1)&lt;&gt;G22,"Habenkonto exisitert nicht","")))))))</f>
        <v/>
      </c>
      <c r="O22" s="28" t="str">
        <f t="shared" si="1"/>
        <v/>
      </c>
      <c r="P22" s="28"/>
      <c r="Q22" s="28"/>
      <c r="R22" s="28"/>
      <c r="S22" s="28"/>
      <c r="T22" s="28"/>
      <c r="U22" s="28"/>
      <c r="V22" s="28"/>
      <c r="X22" s="28"/>
      <c r="Y22" s="28"/>
    </row>
    <row r="23" spans="1:25" x14ac:dyDescent="0.2">
      <c r="A23" t="e">
        <f>IF(OR(F23=#REF!,G23=#REF!),ROUND(A22+1,0),A22+0.0001)</f>
        <v>#REF!</v>
      </c>
      <c r="B23" s="20" t="e">
        <f>IF(AND(E23&gt;=$B$2,E23&lt;=$B$3,OR(F23=#REF!,G23=#REF!)),ROUND(B22+1,0),B22+0.0001)</f>
        <v>#REF!</v>
      </c>
      <c r="C23" s="20" t="e">
        <f>IF(H23=#REF!,ROUND(C22+1,0),C22+0.0001)</f>
        <v>#REF!</v>
      </c>
      <c r="D23" s="21"/>
      <c r="E23" s="22"/>
      <c r="F23" s="23"/>
      <c r="G23" s="24"/>
      <c r="H23" s="51"/>
      <c r="I23" s="25"/>
      <c r="J23" s="26"/>
      <c r="K23" s="43" t="str">
        <f t="shared" si="0"/>
        <v/>
      </c>
      <c r="L23" s="45" t="str">
        <f>IF(F23="","",VLOOKUP(Journal!F23,Kontenplan!$E$9:$F$278,2))</f>
        <v/>
      </c>
      <c r="M23" s="44" t="str">
        <f>IF(G23="","",VLOOKUP(Journal!G23,Kontenplan!$E$9:$F$278,2))</f>
        <v/>
      </c>
      <c r="N23" s="28" t="str">
        <f>IF(AND(G23="",I23="",J23=""),"",IF(AND(I23&gt;0,OR(F23="",G23="")),"Bitte gültige Kontonummer/n eingeben",IF(OR(AND(F23&gt;0,F23&lt;1000),F23&gt;9999),"Sollkontonummer muss vierstellig sein",IF(VLOOKUP(F23,Kontenplan!$E$9:$E$277,1)&lt;&gt;F23,"Sollkonto existiert nicht",IF(D23=0,"Bitte Beleg-Nr. prüfen",IF(OR(AND(G23&gt;0,G23&lt;1000),G23&gt;9999),"Habenkontonummer muss vierstellig sein",IF(VLOOKUP(G23,Kontenplan!$E$9:$F$277,1)&lt;&gt;G23,"Habenkonto exisitert nicht","")))))))</f>
        <v/>
      </c>
      <c r="O23" s="28" t="str">
        <f t="shared" si="1"/>
        <v/>
      </c>
      <c r="P23" s="28"/>
      <c r="Q23" s="28"/>
      <c r="R23" s="28"/>
      <c r="S23" s="28"/>
      <c r="T23" s="28"/>
      <c r="U23" s="28"/>
      <c r="V23" s="28"/>
      <c r="X23" s="28"/>
      <c r="Y23" s="28"/>
    </row>
    <row r="24" spans="1:25" x14ac:dyDescent="0.2">
      <c r="A24" t="e">
        <f>IF(OR(F24=#REF!,G24=#REF!),ROUND(A23+1,0),A23+0.0001)</f>
        <v>#REF!</v>
      </c>
      <c r="B24" s="20" t="e">
        <f>IF(AND(E24&gt;=$B$2,E24&lt;=$B$3,OR(F24=#REF!,G24=#REF!)),ROUND(B23+1,0),B23+0.0001)</f>
        <v>#REF!</v>
      </c>
      <c r="C24" s="20" t="e">
        <f>IF(H24=#REF!,ROUND(C23+1,0),C23+0.0001)</f>
        <v>#REF!</v>
      </c>
      <c r="D24" s="21"/>
      <c r="E24" s="22"/>
      <c r="F24" s="23"/>
      <c r="G24" s="24"/>
      <c r="H24" s="51"/>
      <c r="I24" s="25"/>
      <c r="J24" s="26"/>
      <c r="K24" s="43" t="str">
        <f t="shared" si="0"/>
        <v/>
      </c>
      <c r="L24" s="45" t="str">
        <f>IF(F24="","",VLOOKUP(Journal!F24,Kontenplan!$E$9:$F$278,2))</f>
        <v/>
      </c>
      <c r="M24" s="44" t="str">
        <f>IF(G24="","",VLOOKUP(Journal!G24,Kontenplan!$E$9:$F$278,2))</f>
        <v/>
      </c>
      <c r="N24" s="28" t="str">
        <f>IF(AND(G24="",I24="",J24=""),"",IF(AND(I24&gt;0,OR(F24="",G24="")),"Bitte gültige Kontonummer/n eingeben",IF(OR(AND(F24&gt;0,F24&lt;1000),F24&gt;9999),"Sollkontonummer muss vierstellig sein",IF(VLOOKUP(F24,Kontenplan!$E$9:$E$277,1)&lt;&gt;F24,"Sollkonto existiert nicht",IF(D24=0,"Bitte Beleg-Nr. prüfen",IF(OR(AND(G24&gt;0,G24&lt;1000),G24&gt;9999),"Habenkontonummer muss vierstellig sein",IF(VLOOKUP(G24,Kontenplan!$E$9:$F$277,1)&lt;&gt;G24,"Habenkonto exisitert nicht","")))))))</f>
        <v/>
      </c>
      <c r="O24" s="28" t="str">
        <f t="shared" si="1"/>
        <v/>
      </c>
      <c r="P24" s="28"/>
      <c r="Q24" s="28"/>
      <c r="R24" s="28"/>
      <c r="S24" s="28"/>
      <c r="T24" s="28"/>
      <c r="U24" s="28"/>
      <c r="V24" s="28"/>
      <c r="X24" s="28"/>
      <c r="Y24" s="28"/>
    </row>
    <row r="25" spans="1:25" x14ac:dyDescent="0.2">
      <c r="A25" t="e">
        <f>IF(OR(F25=#REF!,G25=#REF!),ROUND(A24+1,0),A24+0.0001)</f>
        <v>#REF!</v>
      </c>
      <c r="B25" s="20" t="e">
        <f>IF(AND(E25&gt;=$B$2,E25&lt;=$B$3,OR(F25=#REF!,G25=#REF!)),ROUND(B24+1,0),B24+0.0001)</f>
        <v>#REF!</v>
      </c>
      <c r="C25" s="20" t="e">
        <f>IF(H25=#REF!,ROUND(C24+1,0),C24+0.0001)</f>
        <v>#REF!</v>
      </c>
      <c r="D25" s="21"/>
      <c r="E25" s="22"/>
      <c r="F25" s="23"/>
      <c r="G25" s="24"/>
      <c r="H25" s="51"/>
      <c r="I25" s="25"/>
      <c r="J25" s="26"/>
      <c r="K25" s="43" t="str">
        <f t="shared" si="0"/>
        <v/>
      </c>
      <c r="L25" s="45" t="str">
        <f>IF(F25="","",VLOOKUP(Journal!F25,Kontenplan!$E$9:$F$278,2))</f>
        <v/>
      </c>
      <c r="M25" s="44" t="str">
        <f>IF(G25="","",VLOOKUP(Journal!G25,Kontenplan!$E$9:$F$278,2))</f>
        <v/>
      </c>
      <c r="N25" s="28" t="str">
        <f>IF(AND(G25="",I25="",J25=""),"",IF(AND(I25&gt;0,OR(F25="",G25="")),"Bitte gültige Kontonummer/n eingeben",IF(OR(AND(F25&gt;0,F25&lt;1000),F25&gt;9999),"Sollkontonummer muss vierstellig sein",IF(VLOOKUP(F25,Kontenplan!$E$9:$E$277,1)&lt;&gt;F25,"Sollkonto existiert nicht",IF(D25=0,"Bitte Beleg-Nr. prüfen",IF(OR(AND(G25&gt;0,G25&lt;1000),G25&gt;9999),"Habenkontonummer muss vierstellig sein",IF(VLOOKUP(G25,Kontenplan!$E$9:$F$277,1)&lt;&gt;G25,"Habenkonto exisitert nicht","")))))))</f>
        <v/>
      </c>
      <c r="O25" s="28" t="str">
        <f t="shared" si="1"/>
        <v/>
      </c>
      <c r="P25" s="28"/>
      <c r="Q25" s="28"/>
      <c r="R25" s="28"/>
      <c r="S25" s="28"/>
      <c r="T25" s="28"/>
      <c r="U25" s="28"/>
      <c r="V25" s="28"/>
      <c r="X25" s="28"/>
      <c r="Y25" s="28"/>
    </row>
    <row r="26" spans="1:25" x14ac:dyDescent="0.2">
      <c r="A26" t="e">
        <f>IF(OR(F26=#REF!,G26=#REF!),ROUND(A25+1,0),A25+0.0001)</f>
        <v>#REF!</v>
      </c>
      <c r="B26" s="20" t="e">
        <f>IF(AND(E26&gt;=$B$2,E26&lt;=$B$3,OR(F26=#REF!,G26=#REF!)),ROUND(B25+1,0),B25+0.0001)</f>
        <v>#REF!</v>
      </c>
      <c r="C26" s="20" t="e">
        <f>IF(H26=#REF!,ROUND(C25+1,0),C25+0.0001)</f>
        <v>#REF!</v>
      </c>
      <c r="D26" s="21"/>
      <c r="E26" s="22"/>
      <c r="F26" s="23"/>
      <c r="G26" s="24"/>
      <c r="H26" s="51"/>
      <c r="I26" s="25"/>
      <c r="J26" s="26"/>
      <c r="K26" s="43" t="str">
        <f t="shared" si="0"/>
        <v/>
      </c>
      <c r="L26" s="45" t="str">
        <f>IF(F26="","",VLOOKUP(Journal!F26,Kontenplan!$E$9:$F$278,2))</f>
        <v/>
      </c>
      <c r="M26" s="44" t="str">
        <f>IF(G26="","",VLOOKUP(Journal!G26,Kontenplan!$E$9:$F$278,2))</f>
        <v/>
      </c>
      <c r="N26" s="28" t="str">
        <f>IF(AND(G26="",I26="",J26=""),"",IF(AND(I26&gt;0,OR(F26="",G26="")),"Bitte gültige Kontonummer/n eingeben",IF(OR(AND(F26&gt;0,F26&lt;1000),F26&gt;9999),"Sollkontonummer muss vierstellig sein",IF(VLOOKUP(F26,Kontenplan!$E$9:$E$277,1)&lt;&gt;F26,"Sollkonto existiert nicht",IF(D26=0,"Bitte Beleg-Nr. prüfen",IF(OR(AND(G26&gt;0,G26&lt;1000),G26&gt;9999),"Habenkontonummer muss vierstellig sein",IF(VLOOKUP(G26,Kontenplan!$E$9:$F$277,1)&lt;&gt;G26,"Habenkonto exisitert nicht","")))))))</f>
        <v/>
      </c>
      <c r="O26" s="28" t="str">
        <f t="shared" si="1"/>
        <v/>
      </c>
      <c r="P26" s="28"/>
      <c r="Q26" s="28"/>
      <c r="R26" s="28"/>
      <c r="S26" s="28"/>
      <c r="T26" s="28"/>
      <c r="U26" s="28"/>
      <c r="V26" s="28"/>
      <c r="X26" s="28"/>
      <c r="Y26" s="28"/>
    </row>
    <row r="27" spans="1:25" x14ac:dyDescent="0.2">
      <c r="A27" t="e">
        <f>IF(OR(F27=#REF!,G27=#REF!),ROUND(A26+1,0),A26+0.0001)</f>
        <v>#REF!</v>
      </c>
      <c r="B27" s="20" t="e">
        <f>IF(AND(E27&gt;=$B$2,E27&lt;=$B$3,OR(F27=#REF!,G27=#REF!)),ROUND(B26+1,0),B26+0.0001)</f>
        <v>#REF!</v>
      </c>
      <c r="C27" s="20" t="e">
        <f>IF(H27=#REF!,ROUND(C26+1,0),C26+0.0001)</f>
        <v>#REF!</v>
      </c>
      <c r="D27" s="21"/>
      <c r="E27" s="22"/>
      <c r="F27" s="23"/>
      <c r="G27" s="24"/>
      <c r="H27" s="51"/>
      <c r="I27" s="25"/>
      <c r="J27" s="26"/>
      <c r="K27" s="43" t="str">
        <f t="shared" si="0"/>
        <v/>
      </c>
      <c r="L27" s="45" t="str">
        <f>IF(F27="","",VLOOKUP(Journal!F27,Kontenplan!$E$9:$F$278,2))</f>
        <v/>
      </c>
      <c r="M27" s="44" t="str">
        <f>IF(G27="","",VLOOKUP(Journal!G27,Kontenplan!$E$9:$F$278,2))</f>
        <v/>
      </c>
      <c r="N27" s="28" t="str">
        <f>IF(AND(G27="",I27="",J27=""),"",IF(AND(I27&gt;0,OR(F27="",G27="")),"Bitte gültige Kontonummer/n eingeben",IF(OR(AND(F27&gt;0,F27&lt;1000),F27&gt;9999),"Sollkontonummer muss vierstellig sein",IF(VLOOKUP(F27,Kontenplan!$E$9:$E$277,1)&lt;&gt;F27,"Sollkonto existiert nicht",IF(D27=0,"Bitte Beleg-Nr. prüfen",IF(OR(AND(G27&gt;0,G27&lt;1000),G27&gt;9999),"Habenkontonummer muss vierstellig sein",IF(VLOOKUP(G27,Kontenplan!$E$9:$F$277,1)&lt;&gt;G27,"Habenkonto exisitert nicht","")))))))</f>
        <v/>
      </c>
      <c r="O27" s="28" t="str">
        <f t="shared" si="1"/>
        <v/>
      </c>
      <c r="P27" s="28"/>
      <c r="Q27" s="28"/>
      <c r="R27" s="28"/>
      <c r="S27" s="28"/>
      <c r="T27" s="28"/>
      <c r="U27" s="28"/>
      <c r="V27" s="28"/>
      <c r="X27" s="28"/>
      <c r="Y27" s="28"/>
    </row>
    <row r="28" spans="1:25" x14ac:dyDescent="0.2">
      <c r="A28" t="e">
        <f>IF(OR(F28=#REF!,G28=#REF!),ROUND(A27+1,0),A27+0.0001)</f>
        <v>#REF!</v>
      </c>
      <c r="B28" s="20" t="e">
        <f>IF(AND(E28&gt;=$B$2,E28&lt;=$B$3,OR(F28=#REF!,G28=#REF!)),ROUND(B27+1,0),B27+0.0001)</f>
        <v>#REF!</v>
      </c>
      <c r="C28" s="20" t="e">
        <f>IF(H28=#REF!,ROUND(C27+1,0),C27+0.0001)</f>
        <v>#REF!</v>
      </c>
      <c r="D28" s="21"/>
      <c r="E28" s="22"/>
      <c r="F28" s="23"/>
      <c r="G28" s="24"/>
      <c r="H28" s="51"/>
      <c r="I28" s="25"/>
      <c r="J28" s="26"/>
      <c r="K28" s="43" t="str">
        <f t="shared" si="0"/>
        <v/>
      </c>
      <c r="L28" s="45" t="str">
        <f>IF(F28="","",VLOOKUP(Journal!F28,Kontenplan!$E$9:$F$278,2))</f>
        <v/>
      </c>
      <c r="M28" s="44" t="str">
        <f>IF(G28="","",VLOOKUP(Journal!G28,Kontenplan!$E$9:$F$278,2))</f>
        <v/>
      </c>
      <c r="N28" s="28" t="str">
        <f>IF(AND(G28="",I28="",J28=""),"",IF(AND(I28&gt;0,OR(F28="",G28="")),"Bitte gültige Kontonummer/n eingeben",IF(OR(AND(F28&gt;0,F28&lt;1000),F28&gt;9999),"Sollkontonummer muss vierstellig sein",IF(VLOOKUP(F28,Kontenplan!$E$9:$E$277,1)&lt;&gt;F28,"Sollkonto existiert nicht",IF(D28=0,"Bitte Beleg-Nr. prüfen",IF(OR(AND(G28&gt;0,G28&lt;1000),G28&gt;9999),"Habenkontonummer muss vierstellig sein",IF(VLOOKUP(G28,Kontenplan!$E$9:$F$277,1)&lt;&gt;G28,"Habenkonto exisitert nicht","")))))))</f>
        <v/>
      </c>
      <c r="O28" s="28" t="str">
        <f t="shared" si="1"/>
        <v/>
      </c>
      <c r="P28" s="28"/>
      <c r="Q28" s="28"/>
      <c r="R28" s="28"/>
      <c r="S28" s="28"/>
      <c r="T28" s="28"/>
      <c r="U28" s="28"/>
      <c r="V28" s="28"/>
      <c r="X28" s="28"/>
      <c r="Y28" s="28"/>
    </row>
    <row r="29" spans="1:25" x14ac:dyDescent="0.2">
      <c r="A29" t="e">
        <f>IF(OR(F29=#REF!,G29=#REF!),ROUND(A28+1,0),A28+0.0001)</f>
        <v>#REF!</v>
      </c>
      <c r="B29" s="20" t="e">
        <f>IF(AND(E29&gt;=$B$2,E29&lt;=$B$3,OR(F29=#REF!,G29=#REF!)),ROUND(B28+1,0),B28+0.0001)</f>
        <v>#REF!</v>
      </c>
      <c r="C29" s="20" t="e">
        <f>IF(H29=#REF!,ROUND(C28+1,0),C28+0.0001)</f>
        <v>#REF!</v>
      </c>
      <c r="D29" s="21"/>
      <c r="E29" s="22"/>
      <c r="F29" s="23"/>
      <c r="G29" s="24"/>
      <c r="H29" s="51"/>
      <c r="I29" s="25"/>
      <c r="J29" s="26"/>
      <c r="K29" s="43" t="str">
        <f t="shared" si="0"/>
        <v/>
      </c>
      <c r="L29" s="45" t="str">
        <f>IF(F29="","",VLOOKUP(Journal!F29,Kontenplan!$E$9:$F$278,2))</f>
        <v/>
      </c>
      <c r="M29" s="44" t="str">
        <f>IF(G29="","",VLOOKUP(Journal!G29,Kontenplan!$E$9:$F$278,2))</f>
        <v/>
      </c>
      <c r="N29" s="28" t="str">
        <f>IF(AND(G29="",I29="",J29=""),"",IF(AND(I29&gt;0,OR(F29="",G29="")),"Bitte gültige Kontonummer/n eingeben",IF(OR(AND(F29&gt;0,F29&lt;1000),F29&gt;9999),"Sollkontonummer muss vierstellig sein",IF(VLOOKUP(F29,Kontenplan!$E$9:$E$277,1)&lt;&gt;F29,"Sollkonto existiert nicht",IF(D29=0,"Bitte Beleg-Nr. prüfen",IF(OR(AND(G29&gt;0,G29&lt;1000),G29&gt;9999),"Habenkontonummer muss vierstellig sein",IF(VLOOKUP(G29,Kontenplan!$E$9:$F$277,1)&lt;&gt;G29,"Habenkonto exisitert nicht","")))))))</f>
        <v/>
      </c>
      <c r="O29" s="28" t="str">
        <f t="shared" si="1"/>
        <v/>
      </c>
      <c r="P29" s="28"/>
      <c r="Q29" s="28"/>
      <c r="R29" s="28"/>
      <c r="S29" s="28"/>
      <c r="T29" s="28"/>
      <c r="U29" s="28"/>
      <c r="V29" s="28"/>
      <c r="X29" s="28"/>
      <c r="Y29" s="28"/>
    </row>
    <row r="30" spans="1:25" x14ac:dyDescent="0.2">
      <c r="A30" t="e">
        <f>IF(OR(F30=#REF!,G30=#REF!),ROUND(A29+1,0),A29+0.0001)</f>
        <v>#REF!</v>
      </c>
      <c r="B30" s="20" t="e">
        <f>IF(AND(E30&gt;=$B$2,E30&lt;=$B$3,OR(F30=#REF!,G30=#REF!)),ROUND(B29+1,0),B29+0.0001)</f>
        <v>#REF!</v>
      </c>
      <c r="C30" s="20" t="e">
        <f>IF(H30=#REF!,ROUND(C29+1,0),C29+0.0001)</f>
        <v>#REF!</v>
      </c>
      <c r="D30" s="21"/>
      <c r="E30" s="22"/>
      <c r="F30" s="23"/>
      <c r="G30" s="24"/>
      <c r="H30" s="51"/>
      <c r="I30" s="25"/>
      <c r="J30" s="26"/>
      <c r="K30" s="43" t="str">
        <f t="shared" si="0"/>
        <v/>
      </c>
      <c r="L30" s="45" t="str">
        <f>IF(F30="","",VLOOKUP(Journal!F30,Kontenplan!$E$9:$F$278,2))</f>
        <v/>
      </c>
      <c r="M30" s="44" t="str">
        <f>IF(G30="","",VLOOKUP(Journal!G30,Kontenplan!$E$9:$F$278,2))</f>
        <v/>
      </c>
      <c r="N30" s="28" t="str">
        <f>IF(AND(G30="",I30="",J30=""),"",IF(AND(I30&gt;0,OR(F30="",G30="")),"Bitte gültige Kontonummer/n eingeben",IF(OR(AND(F30&gt;0,F30&lt;1000),F30&gt;9999),"Sollkontonummer muss vierstellig sein",IF(VLOOKUP(F30,Kontenplan!$E$9:$E$277,1)&lt;&gt;F30,"Sollkonto existiert nicht",IF(D30=0,"Bitte Beleg-Nr. prüfen",IF(OR(AND(G30&gt;0,G30&lt;1000),G30&gt;9999),"Habenkontonummer muss vierstellig sein",IF(VLOOKUP(G30,Kontenplan!$E$9:$F$277,1)&lt;&gt;G30,"Habenkonto exisitert nicht","")))))))</f>
        <v/>
      </c>
      <c r="O30" s="28" t="str">
        <f t="shared" si="1"/>
        <v/>
      </c>
      <c r="P30" s="28"/>
      <c r="Q30" s="28"/>
      <c r="R30" s="28"/>
      <c r="S30" s="28"/>
      <c r="T30" s="28"/>
      <c r="U30" s="28"/>
      <c r="V30" s="28"/>
      <c r="X30" s="28"/>
      <c r="Y30" s="28"/>
    </row>
    <row r="31" spans="1:25" x14ac:dyDescent="0.2">
      <c r="A31" t="e">
        <f>IF(OR(F31=#REF!,G31=#REF!),ROUND(A30+1,0),A30+0.0001)</f>
        <v>#REF!</v>
      </c>
      <c r="B31" s="20" t="e">
        <f>IF(AND(E31&gt;=$B$2,E31&lt;=$B$3,OR(F31=#REF!,G31=#REF!)),ROUND(B30+1,0),B30+0.0001)</f>
        <v>#REF!</v>
      </c>
      <c r="C31" s="20" t="e">
        <f>IF(H31=#REF!,ROUND(C30+1,0),C30+0.0001)</f>
        <v>#REF!</v>
      </c>
      <c r="D31" s="21"/>
      <c r="E31" s="22"/>
      <c r="F31" s="23"/>
      <c r="G31" s="24"/>
      <c r="H31" s="51"/>
      <c r="I31" s="25"/>
      <c r="J31" s="26"/>
      <c r="K31" s="43" t="str">
        <f t="shared" si="0"/>
        <v/>
      </c>
      <c r="L31" s="45" t="str">
        <f>IF(F31="","",VLOOKUP(Journal!F31,Kontenplan!$E$9:$F$278,2))</f>
        <v/>
      </c>
      <c r="M31" s="44" t="str">
        <f>IF(G31="","",VLOOKUP(Journal!G31,Kontenplan!$E$9:$F$278,2))</f>
        <v/>
      </c>
      <c r="N31" s="28" t="str">
        <f>IF(AND(G31="",I31="",J31=""),"",IF(AND(I31&gt;0,OR(F31="",G31="")),"Bitte gültige Kontonummer/n eingeben",IF(OR(AND(F31&gt;0,F31&lt;1000),F31&gt;9999),"Sollkontonummer muss vierstellig sein",IF(VLOOKUP(F31,Kontenplan!$E$9:$E$277,1)&lt;&gt;F31,"Sollkonto existiert nicht",IF(D31=0,"Bitte Beleg-Nr. prüfen",IF(OR(AND(G31&gt;0,G31&lt;1000),G31&gt;9999),"Habenkontonummer muss vierstellig sein",IF(VLOOKUP(G31,Kontenplan!$E$9:$F$277,1)&lt;&gt;G31,"Habenkonto exisitert nicht","")))))))</f>
        <v/>
      </c>
      <c r="O31" s="28" t="str">
        <f t="shared" si="1"/>
        <v/>
      </c>
      <c r="P31" s="28"/>
      <c r="Q31" s="28"/>
      <c r="R31" s="28"/>
      <c r="S31" s="28"/>
      <c r="T31" s="28"/>
      <c r="U31" s="28"/>
      <c r="V31" s="28"/>
      <c r="X31" s="28"/>
      <c r="Y31" s="28"/>
    </row>
    <row r="32" spans="1:25" x14ac:dyDescent="0.2">
      <c r="A32" t="e">
        <f>IF(OR(F32=#REF!,G32=#REF!),ROUND(A31+1,0),A31+0.0001)</f>
        <v>#REF!</v>
      </c>
      <c r="B32" s="20" t="e">
        <f>IF(AND(E32&gt;=$B$2,E32&lt;=$B$3,OR(F32=#REF!,G32=#REF!)),ROUND(B31+1,0),B31+0.0001)</f>
        <v>#REF!</v>
      </c>
      <c r="C32" s="20" t="e">
        <f>IF(H32=#REF!,ROUND(C31+1,0),C31+0.0001)</f>
        <v>#REF!</v>
      </c>
      <c r="D32" s="21"/>
      <c r="E32" s="22"/>
      <c r="F32" s="23"/>
      <c r="G32" s="24"/>
      <c r="H32" s="51"/>
      <c r="I32" s="25"/>
      <c r="J32" s="26"/>
      <c r="K32" s="43" t="str">
        <f t="shared" si="0"/>
        <v/>
      </c>
      <c r="L32" s="45" t="str">
        <f>IF(F32="","",VLOOKUP(Journal!F32,Kontenplan!$E$9:$F$278,2))</f>
        <v/>
      </c>
      <c r="M32" s="44" t="str">
        <f>IF(G32="","",VLOOKUP(Journal!G32,Kontenplan!$E$9:$F$278,2))</f>
        <v/>
      </c>
      <c r="N32" s="28" t="str">
        <f>IF(AND(G32="",I32="",J32=""),"",IF(AND(I32&gt;0,OR(F32="",G32="")),"Bitte gültige Kontonummer/n eingeben",IF(OR(AND(F32&gt;0,F32&lt;1000),F32&gt;9999),"Sollkontonummer muss vierstellig sein",IF(VLOOKUP(F32,Kontenplan!$E$9:$E$277,1)&lt;&gt;F32,"Sollkonto existiert nicht",IF(D32=0,"Bitte Beleg-Nr. prüfen",IF(OR(AND(G32&gt;0,G32&lt;1000),G32&gt;9999),"Habenkontonummer muss vierstellig sein",IF(VLOOKUP(G32,Kontenplan!$E$9:$F$277,1)&lt;&gt;G32,"Habenkonto exisitert nicht","")))))))</f>
        <v/>
      </c>
      <c r="O32" s="28" t="str">
        <f t="shared" si="1"/>
        <v/>
      </c>
      <c r="P32" s="28"/>
      <c r="Q32" s="28"/>
      <c r="R32" s="28"/>
      <c r="S32" s="28"/>
      <c r="T32" s="28"/>
      <c r="U32" s="28"/>
      <c r="V32" s="28"/>
      <c r="X32" s="28"/>
      <c r="Y32" s="28"/>
    </row>
    <row r="33" spans="1:25" x14ac:dyDescent="0.2">
      <c r="A33" t="e">
        <f>IF(OR(F33=#REF!,G33=#REF!),ROUND(A32+1,0),A32+0.0001)</f>
        <v>#REF!</v>
      </c>
      <c r="B33" s="20" t="e">
        <f>IF(AND(E33&gt;=$B$2,E33&lt;=$B$3,OR(F33=#REF!,G33=#REF!)),ROUND(B32+1,0),B32+0.0001)</f>
        <v>#REF!</v>
      </c>
      <c r="C33" s="20" t="e">
        <f>IF(H33=#REF!,ROUND(C32+1,0),C32+0.0001)</f>
        <v>#REF!</v>
      </c>
      <c r="D33" s="21"/>
      <c r="E33" s="22"/>
      <c r="F33" s="23"/>
      <c r="G33" s="24"/>
      <c r="H33" s="51"/>
      <c r="I33" s="25"/>
      <c r="J33" s="26"/>
      <c r="K33" s="43" t="str">
        <f t="shared" si="0"/>
        <v/>
      </c>
      <c r="L33" s="45" t="str">
        <f>IF(F33="","",VLOOKUP(Journal!F33,Kontenplan!$E$9:$F$278,2))</f>
        <v/>
      </c>
      <c r="M33" s="44" t="str">
        <f>IF(G33="","",VLOOKUP(Journal!G33,Kontenplan!$E$9:$F$278,2))</f>
        <v/>
      </c>
      <c r="N33" s="28" t="str">
        <f>IF(AND(G33="",I33="",J33=""),"",IF(AND(I33&gt;0,OR(F33="",G33="")),"Bitte gültige Kontonummer/n eingeben",IF(OR(AND(F33&gt;0,F33&lt;1000),F33&gt;9999),"Sollkontonummer muss vierstellig sein",IF(VLOOKUP(F33,Kontenplan!$E$9:$E$277,1)&lt;&gt;F33,"Sollkonto existiert nicht",IF(D33=0,"Bitte Beleg-Nr. prüfen",IF(OR(AND(G33&gt;0,G33&lt;1000),G33&gt;9999),"Habenkontonummer muss vierstellig sein",IF(VLOOKUP(G33,Kontenplan!$E$9:$F$277,1)&lt;&gt;G33,"Habenkonto exisitert nicht","")))))))</f>
        <v/>
      </c>
      <c r="O33" s="28" t="str">
        <f t="shared" si="1"/>
        <v/>
      </c>
      <c r="P33" s="28"/>
      <c r="Q33" s="28"/>
      <c r="R33" s="28"/>
      <c r="S33" s="28"/>
      <c r="T33" s="28"/>
      <c r="U33" s="28"/>
      <c r="V33" s="28"/>
      <c r="X33" s="28"/>
      <c r="Y33" s="28"/>
    </row>
    <row r="34" spans="1:25" x14ac:dyDescent="0.2">
      <c r="A34" t="e">
        <f>IF(OR(F34=#REF!,G34=#REF!),ROUND(A33+1,0),A33+0.0001)</f>
        <v>#REF!</v>
      </c>
      <c r="B34" s="20" t="e">
        <f>IF(AND(E34&gt;=$B$2,E34&lt;=$B$3,OR(F34=#REF!,G34=#REF!)),ROUND(B33+1,0),B33+0.0001)</f>
        <v>#REF!</v>
      </c>
      <c r="C34" s="20" t="e">
        <f>IF(H34=#REF!,ROUND(C33+1,0),C33+0.0001)</f>
        <v>#REF!</v>
      </c>
      <c r="D34" s="21"/>
      <c r="E34" s="22"/>
      <c r="F34" s="23"/>
      <c r="G34" s="24"/>
      <c r="H34" s="51"/>
      <c r="I34" s="25"/>
      <c r="J34" s="26"/>
      <c r="K34" s="43" t="str">
        <f t="shared" si="0"/>
        <v/>
      </c>
      <c r="L34" s="45" t="str">
        <f>IF(F34="","",VLOOKUP(Journal!F34,Kontenplan!$E$9:$F$278,2))</f>
        <v/>
      </c>
      <c r="M34" s="44" t="str">
        <f>IF(G34="","",VLOOKUP(Journal!G34,Kontenplan!$E$9:$F$278,2))</f>
        <v/>
      </c>
      <c r="N34" s="28" t="str">
        <f>IF(AND(G34="",I34="",J34=""),"",IF(AND(I34&gt;0,OR(F34="",G34="")),"Bitte gültige Kontonummer/n eingeben",IF(OR(AND(F34&gt;0,F34&lt;1000),F34&gt;9999),"Sollkontonummer muss vierstellig sein",IF(VLOOKUP(F34,Kontenplan!$E$9:$E$277,1)&lt;&gt;F34,"Sollkonto existiert nicht",IF(D34=0,"Bitte Beleg-Nr. prüfen",IF(OR(AND(G34&gt;0,G34&lt;1000),G34&gt;9999),"Habenkontonummer muss vierstellig sein",IF(VLOOKUP(G34,Kontenplan!$E$9:$F$277,1)&lt;&gt;G34,"Habenkonto exisitert nicht","")))))))</f>
        <v/>
      </c>
      <c r="O34" s="28" t="str">
        <f t="shared" si="1"/>
        <v/>
      </c>
      <c r="P34" s="28"/>
      <c r="Q34" s="28"/>
      <c r="R34" s="28"/>
      <c r="S34" s="28"/>
      <c r="T34" s="28"/>
      <c r="U34" s="28"/>
      <c r="V34" s="28"/>
      <c r="X34" s="28"/>
      <c r="Y34" s="28"/>
    </row>
    <row r="35" spans="1:25" x14ac:dyDescent="0.2">
      <c r="A35" t="e">
        <f>IF(OR(F35=#REF!,G35=#REF!),ROUND(A34+1,0),A34+0.0001)</f>
        <v>#REF!</v>
      </c>
      <c r="B35" s="20" t="e">
        <f>IF(AND(E35&gt;=$B$2,E35&lt;=$B$3,OR(F35=#REF!,G35=#REF!)),ROUND(B34+1,0),B34+0.0001)</f>
        <v>#REF!</v>
      </c>
      <c r="C35" s="20" t="e">
        <f>IF(H35=#REF!,ROUND(C34+1,0),C34+0.0001)</f>
        <v>#REF!</v>
      </c>
      <c r="D35" s="21"/>
      <c r="E35" s="22"/>
      <c r="F35" s="23"/>
      <c r="G35" s="24"/>
      <c r="H35" s="51"/>
      <c r="I35" s="25"/>
      <c r="J35" s="26"/>
      <c r="K35" s="43" t="str">
        <f t="shared" si="0"/>
        <v/>
      </c>
      <c r="L35" s="45" t="str">
        <f>IF(F35="","",VLOOKUP(Journal!F35,Kontenplan!$E$9:$F$278,2))</f>
        <v/>
      </c>
      <c r="M35" s="44" t="str">
        <f>IF(G35="","",VLOOKUP(Journal!G35,Kontenplan!$E$9:$F$278,2))</f>
        <v/>
      </c>
      <c r="N35" s="28" t="str">
        <f>IF(AND(G35="",I35="",J35=""),"",IF(AND(I35&gt;0,OR(F35="",G35="")),"Bitte gültige Kontonummer/n eingeben",IF(OR(AND(F35&gt;0,F35&lt;1000),F35&gt;9999),"Sollkontonummer muss vierstellig sein",IF(VLOOKUP(F35,Kontenplan!$E$9:$E$277,1)&lt;&gt;F35,"Sollkonto existiert nicht",IF(D35=0,"Bitte Beleg-Nr. prüfen",IF(OR(AND(G35&gt;0,G35&lt;1000),G35&gt;9999),"Habenkontonummer muss vierstellig sein",IF(VLOOKUP(G35,Kontenplan!$E$9:$F$277,1)&lt;&gt;G35,"Habenkonto exisitert nicht","")))))))</f>
        <v/>
      </c>
      <c r="O35" s="28" t="str">
        <f t="shared" si="1"/>
        <v/>
      </c>
      <c r="P35" s="28"/>
      <c r="Q35" s="28"/>
      <c r="R35" s="28"/>
      <c r="S35" s="28"/>
      <c r="T35" s="28"/>
      <c r="U35" s="28"/>
      <c r="V35" s="28"/>
      <c r="X35" s="28"/>
      <c r="Y35" s="28"/>
    </row>
    <row r="36" spans="1:25" x14ac:dyDescent="0.2">
      <c r="A36" t="e">
        <f>IF(OR(F36=#REF!,G36=#REF!),ROUND(A35+1,0),A35+0.0001)</f>
        <v>#REF!</v>
      </c>
      <c r="B36" s="20" t="e">
        <f>IF(AND(E36&gt;=$B$2,E36&lt;=$B$3,OR(F36=#REF!,G36=#REF!)),ROUND(B35+1,0),B35+0.0001)</f>
        <v>#REF!</v>
      </c>
      <c r="C36" s="20" t="e">
        <f>IF(H36=#REF!,ROUND(C35+1,0),C35+0.0001)</f>
        <v>#REF!</v>
      </c>
      <c r="D36" s="21"/>
      <c r="E36" s="22"/>
      <c r="F36" s="23"/>
      <c r="G36" s="24"/>
      <c r="H36" s="51"/>
      <c r="I36" s="25"/>
      <c r="J36" s="26"/>
      <c r="K36" s="43" t="str">
        <f t="shared" si="0"/>
        <v/>
      </c>
      <c r="L36" s="45" t="str">
        <f>IF(F36="","",VLOOKUP(Journal!F36,Kontenplan!$E$9:$F$278,2))</f>
        <v/>
      </c>
      <c r="M36" s="44" t="str">
        <f>IF(G36="","",VLOOKUP(Journal!G36,Kontenplan!$E$9:$F$278,2))</f>
        <v/>
      </c>
      <c r="N36" s="28" t="str">
        <f>IF(AND(G36="",I36="",J36=""),"",IF(AND(I36&gt;0,OR(F36="",G36="")),"Bitte gültige Kontonummer/n eingeben",IF(OR(AND(F36&gt;0,F36&lt;1000),F36&gt;9999),"Sollkontonummer muss vierstellig sein",IF(VLOOKUP(F36,Kontenplan!$E$9:$E$277,1)&lt;&gt;F36,"Sollkonto existiert nicht",IF(D36=0,"Bitte Beleg-Nr. prüfen",IF(OR(AND(G36&gt;0,G36&lt;1000),G36&gt;9999),"Habenkontonummer muss vierstellig sein",IF(VLOOKUP(G36,Kontenplan!$E$9:$F$277,1)&lt;&gt;G36,"Habenkonto exisitert nicht","")))))))</f>
        <v/>
      </c>
      <c r="O36" s="28" t="str">
        <f t="shared" si="1"/>
        <v/>
      </c>
      <c r="P36" s="28"/>
      <c r="Q36" s="28"/>
      <c r="R36" s="28"/>
      <c r="S36" s="28"/>
      <c r="T36" s="28"/>
      <c r="U36" s="28"/>
      <c r="V36" s="28"/>
      <c r="X36" s="28"/>
      <c r="Y36" s="28"/>
    </row>
    <row r="37" spans="1:25" x14ac:dyDescent="0.2">
      <c r="A37" t="e">
        <f>IF(OR(F37=#REF!,G37=#REF!),ROUND(A36+1,0),A36+0.0001)</f>
        <v>#REF!</v>
      </c>
      <c r="B37" s="20" t="e">
        <f>IF(AND(E37&gt;=$B$2,E37&lt;=$B$3,OR(F37=#REF!,G37=#REF!)),ROUND(B36+1,0),B36+0.0001)</f>
        <v>#REF!</v>
      </c>
      <c r="C37" s="20" t="e">
        <f>IF(H37=#REF!,ROUND(C36+1,0),C36+0.0001)</f>
        <v>#REF!</v>
      </c>
      <c r="D37" s="21"/>
      <c r="E37" s="22"/>
      <c r="F37" s="23"/>
      <c r="G37" s="24"/>
      <c r="H37" s="51"/>
      <c r="I37" s="25"/>
      <c r="J37" s="26"/>
      <c r="K37" s="43" t="str">
        <f t="shared" si="0"/>
        <v/>
      </c>
      <c r="L37" s="45" t="str">
        <f>IF(F37="","",VLOOKUP(Journal!F37,Kontenplan!$E$9:$F$278,2))</f>
        <v/>
      </c>
      <c r="M37" s="44" t="str">
        <f>IF(G37="","",VLOOKUP(Journal!G37,Kontenplan!$E$9:$F$278,2))</f>
        <v/>
      </c>
      <c r="N37" s="28" t="str">
        <f>IF(AND(G37="",I37="",J37=""),"",IF(AND(I37&gt;0,OR(F37="",G37="")),"Bitte gültige Kontonummer/n eingeben",IF(OR(AND(F37&gt;0,F37&lt;1000),F37&gt;9999),"Sollkontonummer muss vierstellig sein",IF(VLOOKUP(F37,Kontenplan!$E$9:$E$277,1)&lt;&gt;F37,"Sollkonto existiert nicht",IF(D37=0,"Bitte Beleg-Nr. prüfen",IF(OR(AND(G37&gt;0,G37&lt;1000),G37&gt;9999),"Habenkontonummer muss vierstellig sein",IF(VLOOKUP(G37,Kontenplan!$E$9:$F$277,1)&lt;&gt;G37,"Habenkonto exisitert nicht","")))))))</f>
        <v/>
      </c>
      <c r="O37" s="28" t="str">
        <f t="shared" si="1"/>
        <v/>
      </c>
      <c r="P37" s="28"/>
      <c r="Q37" s="28"/>
      <c r="R37" s="28"/>
      <c r="S37" s="28"/>
      <c r="T37" s="28"/>
      <c r="U37" s="28"/>
      <c r="V37" s="28"/>
      <c r="X37" s="28"/>
      <c r="Y37" s="28"/>
    </row>
    <row r="38" spans="1:25" x14ac:dyDescent="0.2">
      <c r="A38" t="e">
        <f>IF(OR(F38=#REF!,G38=#REF!),ROUND(A37+1,0),A37+0.0001)</f>
        <v>#REF!</v>
      </c>
      <c r="B38" s="20" t="e">
        <f>IF(AND(E38&gt;=$B$2,E38&lt;=$B$3,OR(F38=#REF!,G38=#REF!)),ROUND(B37+1,0),B37+0.0001)</f>
        <v>#REF!</v>
      </c>
      <c r="C38" s="20" t="e">
        <f>IF(H38=#REF!,ROUND(C37+1,0),C37+0.0001)</f>
        <v>#REF!</v>
      </c>
      <c r="D38" s="21"/>
      <c r="E38" s="22"/>
      <c r="F38" s="23"/>
      <c r="G38" s="24"/>
      <c r="H38" s="51"/>
      <c r="I38" s="25"/>
      <c r="J38" s="26"/>
      <c r="K38" s="43" t="str">
        <f t="shared" si="0"/>
        <v/>
      </c>
      <c r="L38" s="45" t="str">
        <f>IF(F38="","",VLOOKUP(Journal!F38,Kontenplan!$E$9:$F$278,2))</f>
        <v/>
      </c>
      <c r="M38" s="44" t="str">
        <f>IF(G38="","",VLOOKUP(Journal!G38,Kontenplan!$E$9:$F$278,2))</f>
        <v/>
      </c>
      <c r="N38" s="28" t="str">
        <f>IF(AND(G38="",I38="",J38=""),"",IF(AND(I38&gt;0,OR(F38="",G38="")),"Bitte gültige Kontonummer/n eingeben",IF(OR(AND(F38&gt;0,F38&lt;1000),F38&gt;9999),"Sollkontonummer muss vierstellig sein",IF(VLOOKUP(F38,Kontenplan!$E$9:$E$277,1)&lt;&gt;F38,"Sollkonto existiert nicht",IF(D38=0,"Bitte Beleg-Nr. prüfen",IF(OR(AND(G38&gt;0,G38&lt;1000),G38&gt;9999),"Habenkontonummer muss vierstellig sein",IF(VLOOKUP(G38,Kontenplan!$E$9:$F$277,1)&lt;&gt;G38,"Habenkonto exisitert nicht","")))))))</f>
        <v/>
      </c>
      <c r="O38" s="28" t="str">
        <f t="shared" si="1"/>
        <v/>
      </c>
      <c r="P38" s="28"/>
      <c r="Q38" s="28"/>
      <c r="R38" s="28"/>
      <c r="S38" s="28"/>
      <c r="T38" s="28"/>
      <c r="U38" s="28"/>
      <c r="V38" s="28"/>
      <c r="X38" s="28"/>
      <c r="Y38" s="28"/>
    </row>
    <row r="39" spans="1:25" x14ac:dyDescent="0.2">
      <c r="A39" t="e">
        <f>IF(OR(F39=#REF!,G39=#REF!),ROUND(A38+1,0),A38+0.0001)</f>
        <v>#REF!</v>
      </c>
      <c r="B39" s="20" t="e">
        <f>IF(AND(E39&gt;=$B$2,E39&lt;=$B$3,OR(F39=#REF!,G39=#REF!)),ROUND(B38+1,0),B38+0.0001)</f>
        <v>#REF!</v>
      </c>
      <c r="C39" s="20" t="e">
        <f>IF(H39=#REF!,ROUND(C38+1,0),C38+0.0001)</f>
        <v>#REF!</v>
      </c>
      <c r="D39" s="21"/>
      <c r="E39" s="22"/>
      <c r="F39" s="23"/>
      <c r="G39" s="24"/>
      <c r="H39" s="51"/>
      <c r="I39" s="25"/>
      <c r="J39" s="26"/>
      <c r="K39" s="43" t="str">
        <f t="shared" si="0"/>
        <v/>
      </c>
      <c r="L39" s="45" t="str">
        <f>IF(F39="","",VLOOKUP(Journal!F39,Kontenplan!$E$9:$F$278,2))</f>
        <v/>
      </c>
      <c r="M39" s="44" t="str">
        <f>IF(G39="","",VLOOKUP(Journal!G39,Kontenplan!$E$9:$F$278,2))</f>
        <v/>
      </c>
      <c r="N39" s="28" t="str">
        <f>IF(AND(G39="",I39="",J39=""),"",IF(AND(I39&gt;0,OR(F39="",G39="")),"Bitte gültige Kontonummer/n eingeben",IF(OR(AND(F39&gt;0,F39&lt;1000),F39&gt;9999),"Sollkontonummer muss vierstellig sein",IF(VLOOKUP(F39,Kontenplan!$E$9:$E$277,1)&lt;&gt;F39,"Sollkonto existiert nicht",IF(D39=0,"Bitte Beleg-Nr. prüfen",IF(OR(AND(G39&gt;0,G39&lt;1000),G39&gt;9999),"Habenkontonummer muss vierstellig sein",IF(VLOOKUP(G39,Kontenplan!$E$9:$F$277,1)&lt;&gt;G39,"Habenkonto exisitert nicht","")))))))</f>
        <v/>
      </c>
      <c r="O39" s="28" t="str">
        <f t="shared" si="1"/>
        <v/>
      </c>
      <c r="P39" s="28"/>
      <c r="Q39" s="28"/>
      <c r="R39" s="28"/>
      <c r="S39" s="28"/>
      <c r="T39" s="28"/>
      <c r="U39" s="28"/>
      <c r="V39" s="28"/>
      <c r="X39" s="28"/>
      <c r="Y39" s="28"/>
    </row>
    <row r="40" spans="1:25" x14ac:dyDescent="0.2">
      <c r="A40" t="e">
        <f>IF(OR(F40=#REF!,G40=#REF!),ROUND(A39+1,0),A39+0.0001)</f>
        <v>#REF!</v>
      </c>
      <c r="B40" s="20" t="e">
        <f>IF(AND(E40&gt;=$B$2,E40&lt;=$B$3,OR(F40=#REF!,G40=#REF!)),ROUND(B39+1,0),B39+0.0001)</f>
        <v>#REF!</v>
      </c>
      <c r="C40" s="20" t="e">
        <f>IF(H40=#REF!,ROUND(C39+1,0),C39+0.0001)</f>
        <v>#REF!</v>
      </c>
      <c r="D40" s="21"/>
      <c r="E40" s="22"/>
      <c r="F40" s="23"/>
      <c r="G40" s="24"/>
      <c r="H40" s="51"/>
      <c r="I40" s="25"/>
      <c r="J40" s="26"/>
      <c r="K40" s="43" t="str">
        <f t="shared" si="0"/>
        <v/>
      </c>
      <c r="L40" s="45" t="str">
        <f>IF(F40="","",VLOOKUP(Journal!F40,Kontenplan!$E$9:$F$278,2))</f>
        <v/>
      </c>
      <c r="M40" s="44" t="str">
        <f>IF(G40="","",VLOOKUP(Journal!G40,Kontenplan!$E$9:$F$278,2))</f>
        <v/>
      </c>
      <c r="N40" s="28" t="str">
        <f>IF(AND(G40="",I40="",J40=""),"",IF(AND(I40&gt;0,OR(F40="",G40="")),"Bitte gültige Kontonummer/n eingeben",IF(OR(AND(F40&gt;0,F40&lt;1000),F40&gt;9999),"Sollkontonummer muss vierstellig sein",IF(VLOOKUP(F40,Kontenplan!$E$9:$E$277,1)&lt;&gt;F40,"Sollkonto existiert nicht",IF(D40=0,"Bitte Beleg-Nr. prüfen",IF(OR(AND(G40&gt;0,G40&lt;1000),G40&gt;9999),"Habenkontonummer muss vierstellig sein",IF(VLOOKUP(G40,Kontenplan!$E$9:$F$277,1)&lt;&gt;G40,"Habenkonto exisitert nicht","")))))))</f>
        <v/>
      </c>
      <c r="O40" s="28" t="str">
        <f t="shared" si="1"/>
        <v/>
      </c>
      <c r="P40" s="28"/>
      <c r="Q40" s="28"/>
      <c r="R40" s="28"/>
      <c r="S40" s="28"/>
      <c r="T40" s="28"/>
      <c r="U40" s="28"/>
      <c r="V40" s="28"/>
      <c r="X40" s="28"/>
      <c r="Y40" s="28"/>
    </row>
    <row r="41" spans="1:25" x14ac:dyDescent="0.2">
      <c r="A41" t="e">
        <f>IF(OR(F41=#REF!,G41=#REF!),ROUND(A40+1,0),A40+0.0001)</f>
        <v>#REF!</v>
      </c>
      <c r="B41" s="20" t="e">
        <f>IF(AND(E41&gt;=$B$2,E41&lt;=$B$3,OR(F41=#REF!,G41=#REF!)),ROUND(B40+1,0),B40+0.0001)</f>
        <v>#REF!</v>
      </c>
      <c r="C41" s="20" t="e">
        <f>IF(H41=#REF!,ROUND(C40+1,0),C40+0.0001)</f>
        <v>#REF!</v>
      </c>
      <c r="D41" s="21"/>
      <c r="E41" s="22"/>
      <c r="F41" s="23"/>
      <c r="G41" s="24"/>
      <c r="H41" s="51"/>
      <c r="I41" s="25"/>
      <c r="J41" s="26"/>
      <c r="K41" s="43" t="str">
        <f t="shared" si="0"/>
        <v/>
      </c>
      <c r="L41" s="45" t="str">
        <f>IF(F41="","",VLOOKUP(Journal!F41,Kontenplan!$E$9:$F$278,2))</f>
        <v/>
      </c>
      <c r="M41" s="44" t="str">
        <f>IF(G41="","",VLOOKUP(Journal!G41,Kontenplan!$E$9:$F$278,2))</f>
        <v/>
      </c>
      <c r="N41" s="28" t="str">
        <f>IF(AND(G41="",I41="",J41=""),"",IF(AND(I41&gt;0,OR(F41="",G41="")),"Bitte gültige Kontonummer/n eingeben",IF(OR(AND(F41&gt;0,F41&lt;1000),F41&gt;9999),"Sollkontonummer muss vierstellig sein",IF(VLOOKUP(F41,Kontenplan!$E$9:$E$277,1)&lt;&gt;F41,"Sollkonto existiert nicht",IF(D41=0,"Bitte Beleg-Nr. prüfen",IF(OR(AND(G41&gt;0,G41&lt;1000),G41&gt;9999),"Habenkontonummer muss vierstellig sein",IF(VLOOKUP(G41,Kontenplan!$E$9:$F$277,1)&lt;&gt;G41,"Habenkonto exisitert nicht","")))))))</f>
        <v/>
      </c>
      <c r="O41" s="28" t="str">
        <f t="shared" si="1"/>
        <v/>
      </c>
      <c r="P41" s="28"/>
      <c r="Q41" s="28"/>
      <c r="R41" s="28"/>
      <c r="S41" s="28"/>
      <c r="T41" s="28"/>
      <c r="U41" s="28"/>
      <c r="V41" s="28"/>
      <c r="X41" s="28"/>
      <c r="Y41" s="28"/>
    </row>
    <row r="42" spans="1:25" x14ac:dyDescent="0.2">
      <c r="A42" t="e">
        <f>IF(OR(F42=#REF!,G42=#REF!),ROUND(A41+1,0),A41+0.0001)</f>
        <v>#REF!</v>
      </c>
      <c r="B42" s="20" t="e">
        <f>IF(AND(E42&gt;=$B$2,E42&lt;=$B$3,OR(F42=#REF!,G42=#REF!)),ROUND(B41+1,0),B41+0.0001)</f>
        <v>#REF!</v>
      </c>
      <c r="C42" s="20" t="e">
        <f>IF(H42=#REF!,ROUND(C41+1,0),C41+0.0001)</f>
        <v>#REF!</v>
      </c>
      <c r="D42" s="21"/>
      <c r="E42" s="22"/>
      <c r="F42" s="23"/>
      <c r="G42" s="24"/>
      <c r="H42" s="51"/>
      <c r="I42" s="25"/>
      <c r="J42" s="26"/>
      <c r="K42" s="43" t="str">
        <f t="shared" si="0"/>
        <v/>
      </c>
      <c r="L42" s="45" t="str">
        <f>IF(F42="","",VLOOKUP(Journal!F42,Kontenplan!$E$9:$F$278,2))</f>
        <v/>
      </c>
      <c r="M42" s="44" t="str">
        <f>IF(G42="","",VLOOKUP(Journal!G42,Kontenplan!$E$9:$F$278,2))</f>
        <v/>
      </c>
      <c r="N42" s="28" t="str">
        <f>IF(AND(G42="",I42="",J42=""),"",IF(AND(I42&gt;0,OR(F42="",G42="")),"Bitte gültige Kontonummer/n eingeben",IF(OR(AND(F42&gt;0,F42&lt;1000),F42&gt;9999),"Sollkontonummer muss vierstellig sein",IF(VLOOKUP(F42,Kontenplan!$E$9:$E$277,1)&lt;&gt;F42,"Sollkonto existiert nicht",IF(D42=0,"Bitte Beleg-Nr. prüfen",IF(OR(AND(G42&gt;0,G42&lt;1000),G42&gt;9999),"Habenkontonummer muss vierstellig sein",IF(VLOOKUP(G42,Kontenplan!$E$9:$F$277,1)&lt;&gt;G42,"Habenkonto exisitert nicht","")))))))</f>
        <v/>
      </c>
      <c r="O42" s="28" t="str">
        <f t="shared" si="1"/>
        <v/>
      </c>
      <c r="P42" s="28"/>
      <c r="Q42" s="28"/>
      <c r="R42" s="28"/>
      <c r="S42" s="28"/>
      <c r="T42" s="28"/>
      <c r="U42" s="28"/>
      <c r="V42" s="28"/>
      <c r="X42" s="28"/>
      <c r="Y42" s="28"/>
    </row>
    <row r="43" spans="1:25" x14ac:dyDescent="0.2">
      <c r="A43" t="e">
        <f>IF(OR(F43=#REF!,G43=#REF!),ROUND(A42+1,0),A42+0.0001)</f>
        <v>#REF!</v>
      </c>
      <c r="B43" s="20" t="e">
        <f>IF(AND(E43&gt;=$B$2,E43&lt;=$B$3,OR(F43=#REF!,G43=#REF!)),ROUND(B42+1,0),B42+0.0001)</f>
        <v>#REF!</v>
      </c>
      <c r="C43" s="20" t="e">
        <f>IF(H43=#REF!,ROUND(C42+1,0),C42+0.0001)</f>
        <v>#REF!</v>
      </c>
      <c r="D43" s="21"/>
      <c r="E43" s="22"/>
      <c r="F43" s="23"/>
      <c r="G43" s="24"/>
      <c r="H43" s="51"/>
      <c r="I43" s="25"/>
      <c r="J43" s="26"/>
      <c r="K43" s="43" t="str">
        <f t="shared" si="0"/>
        <v/>
      </c>
      <c r="L43" s="45" t="str">
        <f>IF(F43="","",VLOOKUP(Journal!F43,Kontenplan!$E$9:$F$278,2))</f>
        <v/>
      </c>
      <c r="M43" s="44" t="str">
        <f>IF(G43="","",VLOOKUP(Journal!G43,Kontenplan!$E$9:$F$278,2))</f>
        <v/>
      </c>
      <c r="N43" s="28" t="str">
        <f>IF(AND(G43="",I43="",J43=""),"",IF(AND(I43&gt;0,OR(F43="",G43="")),"Bitte gültige Kontonummer/n eingeben",IF(OR(AND(F43&gt;0,F43&lt;1000),F43&gt;9999),"Sollkontonummer muss vierstellig sein",IF(VLOOKUP(F43,Kontenplan!$E$9:$E$277,1)&lt;&gt;F43,"Sollkonto existiert nicht",IF(D43=0,"Bitte Beleg-Nr. prüfen",IF(OR(AND(G43&gt;0,G43&lt;1000),G43&gt;9999),"Habenkontonummer muss vierstellig sein",IF(VLOOKUP(G43,Kontenplan!$E$9:$F$277,1)&lt;&gt;G43,"Habenkonto exisitert nicht","")))))))</f>
        <v/>
      </c>
      <c r="O43" s="28" t="str">
        <f t="shared" si="1"/>
        <v/>
      </c>
      <c r="P43" s="28"/>
      <c r="Q43" s="28"/>
      <c r="R43" s="28"/>
      <c r="S43" s="28"/>
      <c r="T43" s="28"/>
      <c r="U43" s="28"/>
      <c r="V43" s="28"/>
      <c r="X43" s="28"/>
      <c r="Y43" s="28"/>
    </row>
    <row r="44" spans="1:25" x14ac:dyDescent="0.2">
      <c r="A44" t="e">
        <f>IF(OR(F44=#REF!,G44=#REF!),ROUND(A43+1,0),A43+0.0001)</f>
        <v>#REF!</v>
      </c>
      <c r="B44" s="20" t="e">
        <f>IF(AND(E44&gt;=$B$2,E44&lt;=$B$3,OR(F44=#REF!,G44=#REF!)),ROUND(B43+1,0),B43+0.0001)</f>
        <v>#REF!</v>
      </c>
      <c r="C44" s="20" t="e">
        <f>IF(H44=#REF!,ROUND(C43+1,0),C43+0.0001)</f>
        <v>#REF!</v>
      </c>
      <c r="D44" s="21"/>
      <c r="E44" s="22"/>
      <c r="F44" s="23"/>
      <c r="G44" s="24"/>
      <c r="H44" s="51"/>
      <c r="I44" s="25"/>
      <c r="J44" s="26"/>
      <c r="K44" s="43" t="str">
        <f t="shared" si="0"/>
        <v/>
      </c>
      <c r="L44" s="45" t="str">
        <f>IF(F44="","",VLOOKUP(Journal!F44,Kontenplan!$E$9:$F$278,2))</f>
        <v/>
      </c>
      <c r="M44" s="44" t="str">
        <f>IF(G44="","",VLOOKUP(Journal!G44,Kontenplan!$E$9:$F$278,2))</f>
        <v/>
      </c>
      <c r="N44" s="28" t="str">
        <f>IF(AND(G44="",I44="",J44=""),"",IF(AND(I44&gt;0,OR(F44="",G44="")),"Bitte gültige Kontonummer/n eingeben",IF(OR(AND(F44&gt;0,F44&lt;1000),F44&gt;9999),"Sollkontonummer muss vierstellig sein",IF(VLOOKUP(F44,Kontenplan!$E$9:$E$277,1)&lt;&gt;F44,"Sollkonto existiert nicht",IF(D44=0,"Bitte Beleg-Nr. prüfen",IF(OR(AND(G44&gt;0,G44&lt;1000),G44&gt;9999),"Habenkontonummer muss vierstellig sein",IF(VLOOKUP(G44,Kontenplan!$E$9:$F$277,1)&lt;&gt;G44,"Habenkonto exisitert nicht","")))))))</f>
        <v/>
      </c>
      <c r="O44" s="28" t="str">
        <f t="shared" si="1"/>
        <v/>
      </c>
      <c r="P44" s="28"/>
      <c r="Q44" s="28"/>
      <c r="R44" s="28"/>
      <c r="S44" s="28"/>
      <c r="T44" s="28"/>
      <c r="U44" s="28"/>
      <c r="V44" s="28"/>
      <c r="X44" s="28"/>
      <c r="Y44" s="28"/>
    </row>
    <row r="45" spans="1:25" x14ac:dyDescent="0.2">
      <c r="A45" t="e">
        <f>IF(OR(F45=#REF!,G45=#REF!),ROUND(A44+1,0),A44+0.0001)</f>
        <v>#REF!</v>
      </c>
      <c r="B45" s="20" t="e">
        <f>IF(AND(E45&gt;=$B$2,E45&lt;=$B$3,OR(F45=#REF!,G45=#REF!)),ROUND(B44+1,0),B44+0.0001)</f>
        <v>#REF!</v>
      </c>
      <c r="C45" s="20" t="e">
        <f>IF(H45=#REF!,ROUND(C44+1,0),C44+0.0001)</f>
        <v>#REF!</v>
      </c>
      <c r="D45" s="21"/>
      <c r="E45" s="22"/>
      <c r="F45" s="23"/>
      <c r="G45" s="24"/>
      <c r="H45" s="51"/>
      <c r="I45" s="25"/>
      <c r="J45" s="32"/>
      <c r="K45" s="43" t="str">
        <f t="shared" si="0"/>
        <v/>
      </c>
      <c r="L45" s="45" t="str">
        <f>IF(F45="","",VLOOKUP(Journal!F45,Kontenplan!$E$9:$F$278,2))</f>
        <v/>
      </c>
      <c r="M45" s="44" t="str">
        <f>IF(G45="","",VLOOKUP(Journal!G45,Kontenplan!$E$9:$F$278,2))</f>
        <v/>
      </c>
      <c r="N45" s="28" t="str">
        <f>IF(AND(G45="",I45="",J45=""),"",IF(AND(I45&gt;0,OR(F45="",G45="")),"Bitte gültige Kontonummer/n eingeben",IF(OR(AND(F45&gt;0,F45&lt;1000),F45&gt;9999),"Sollkontonummer muss vierstellig sein",IF(VLOOKUP(F45,Kontenplan!$E$9:$E$277,1)&lt;&gt;F45,"Sollkonto existiert nicht",IF(D45=0,"Bitte Beleg-Nr. prüfen",IF(OR(AND(G45&gt;0,G45&lt;1000),G45&gt;9999),"Habenkontonummer muss vierstellig sein",IF(VLOOKUP(G45,Kontenplan!$E$9:$F$277,1)&lt;&gt;G45,"Habenkonto exisitert nicht","")))))))</f>
        <v/>
      </c>
      <c r="O45" s="28" t="str">
        <f t="shared" si="1"/>
        <v/>
      </c>
      <c r="P45" s="28"/>
      <c r="Q45" s="28"/>
      <c r="R45" s="28"/>
      <c r="S45" s="28"/>
      <c r="T45" s="28"/>
      <c r="U45" s="28"/>
      <c r="V45" s="28"/>
      <c r="X45" s="28"/>
      <c r="Y45" s="28"/>
    </row>
    <row r="46" spans="1:25" x14ac:dyDescent="0.2">
      <c r="A46" t="e">
        <f>IF(OR(F46=#REF!,G46=#REF!),ROUND(A45+1,0),A45+0.0001)</f>
        <v>#REF!</v>
      </c>
      <c r="B46" s="20" t="e">
        <f>IF(AND(E46&gt;=$B$2,E46&lt;=$B$3,OR(F46=#REF!,G46=#REF!)),ROUND(B45+1,0),B45+0.0001)</f>
        <v>#REF!</v>
      </c>
      <c r="C46" s="20" t="e">
        <f>IF(H46=#REF!,ROUND(C45+1,0),C45+0.0001)</f>
        <v>#REF!</v>
      </c>
      <c r="D46" s="33"/>
      <c r="E46" s="22"/>
      <c r="F46" s="23"/>
      <c r="G46" s="24"/>
      <c r="H46" s="51"/>
      <c r="I46" s="25"/>
      <c r="J46" s="26"/>
      <c r="K46" s="43" t="str">
        <f t="shared" si="0"/>
        <v/>
      </c>
      <c r="L46" s="45" t="str">
        <f>IF(F46="","",VLOOKUP(Journal!F46,Kontenplan!$E$9:$F$278,2))</f>
        <v/>
      </c>
      <c r="M46" s="44" t="str">
        <f>IF(G46="","",VLOOKUP(Journal!G46,Kontenplan!$E$9:$F$278,2))</f>
        <v/>
      </c>
      <c r="N46" s="28" t="str">
        <f>IF(AND(G46="",I46="",J46=""),"",IF(AND(I46&gt;0,OR(F46="",G46="")),"Bitte gültige Kontonummer/n eingeben",IF(OR(AND(F46&gt;0,F46&lt;1000),F46&gt;9999),"Sollkontonummer muss vierstellig sein",IF(VLOOKUP(F46,Kontenplan!$E$9:$E$277,1)&lt;&gt;F46,"Sollkonto existiert nicht",IF(D46=0,"Bitte Beleg-Nr. prüfen",IF(OR(AND(G46&gt;0,G46&lt;1000),G46&gt;9999),"Habenkontonummer muss vierstellig sein",IF(VLOOKUP(G46,Kontenplan!$E$9:$F$277,1)&lt;&gt;G46,"Habenkonto exisitert nicht","")))))))</f>
        <v/>
      </c>
      <c r="O46" s="28" t="str">
        <f t="shared" si="1"/>
        <v/>
      </c>
      <c r="P46" s="28"/>
      <c r="Q46" s="28"/>
      <c r="R46" s="28"/>
      <c r="S46" s="28"/>
      <c r="T46" s="28"/>
      <c r="U46" s="28"/>
      <c r="V46" s="28"/>
      <c r="X46" s="28"/>
      <c r="Y46" s="28"/>
    </row>
    <row r="47" spans="1:25" x14ac:dyDescent="0.2">
      <c r="A47" t="e">
        <f>IF(OR(F47=#REF!,G47=#REF!),ROUND(A46+1,0),A46+0.0001)</f>
        <v>#REF!</v>
      </c>
      <c r="B47" s="20" t="e">
        <f>IF(AND(E47&gt;=$B$2,E47&lt;=$B$3,OR(F47=#REF!,G47=#REF!)),ROUND(B46+1,0),B46+0.0001)</f>
        <v>#REF!</v>
      </c>
      <c r="C47" s="20" t="e">
        <f>IF(H47=#REF!,ROUND(C46+1,0),C46+0.0001)</f>
        <v>#REF!</v>
      </c>
      <c r="D47" s="21"/>
      <c r="E47" s="22"/>
      <c r="F47" s="23"/>
      <c r="G47" s="24"/>
      <c r="H47" s="51"/>
      <c r="I47" s="25"/>
      <c r="J47" s="26"/>
      <c r="K47" s="43" t="str">
        <f t="shared" si="0"/>
        <v/>
      </c>
      <c r="L47" s="45" t="str">
        <f>IF(F47="","",VLOOKUP(Journal!F47,Kontenplan!$E$9:$F$278,2))</f>
        <v/>
      </c>
      <c r="M47" s="44" t="str">
        <f>IF(G47="","",VLOOKUP(Journal!G47,Kontenplan!$E$9:$F$278,2))</f>
        <v/>
      </c>
      <c r="N47" s="28" t="str">
        <f>IF(AND(G47="",I47="",J47=""),"",IF(AND(I47&gt;0,OR(F47="",G47="")),"Bitte gültige Kontonummer/n eingeben",IF(OR(AND(F47&gt;0,F47&lt;1000),F47&gt;9999),"Sollkontonummer muss vierstellig sein",IF(VLOOKUP(F47,Kontenplan!$E$9:$E$277,1)&lt;&gt;F47,"Sollkonto existiert nicht",IF(D47=0,"Bitte Beleg-Nr. prüfen",IF(OR(AND(G47&gt;0,G47&lt;1000),G47&gt;9999),"Habenkontonummer muss vierstellig sein",IF(VLOOKUP(G47,Kontenplan!$E$9:$F$277,1)&lt;&gt;G47,"Habenkonto exisitert nicht","")))))))</f>
        <v/>
      </c>
      <c r="O47" s="28" t="str">
        <f t="shared" si="1"/>
        <v/>
      </c>
      <c r="P47" s="28"/>
      <c r="Q47" s="28"/>
      <c r="R47" s="28"/>
      <c r="S47" s="28"/>
      <c r="T47" s="28"/>
      <c r="U47" s="28"/>
      <c r="V47" s="28"/>
      <c r="X47" s="28"/>
      <c r="Y47" s="28"/>
    </row>
    <row r="48" spans="1:25" x14ac:dyDescent="0.2">
      <c r="A48" t="e">
        <f>IF(OR(F48=#REF!,G48=#REF!),ROUND(A47+1,0),A47+0.0001)</f>
        <v>#REF!</v>
      </c>
      <c r="B48" s="20" t="e">
        <f>IF(AND(E48&gt;=$B$2,E48&lt;=$B$3,OR(F48=#REF!,G48=#REF!)),ROUND(B47+1,0),B47+0.0001)</f>
        <v>#REF!</v>
      </c>
      <c r="C48" s="20" t="e">
        <f>IF(H48=#REF!,ROUND(C47+1,0),C47+0.0001)</f>
        <v>#REF!</v>
      </c>
      <c r="D48" s="21"/>
      <c r="E48" s="22"/>
      <c r="F48" s="23"/>
      <c r="G48" s="24"/>
      <c r="H48" s="51"/>
      <c r="I48" s="25"/>
      <c r="J48" s="26"/>
      <c r="K48" s="43" t="str">
        <f t="shared" si="0"/>
        <v/>
      </c>
      <c r="L48" s="45" t="str">
        <f>IF(F48="","",VLOOKUP(Journal!F48,Kontenplan!$E$9:$F$278,2))</f>
        <v/>
      </c>
      <c r="M48" s="44" t="str">
        <f>IF(G48="","",VLOOKUP(Journal!G48,Kontenplan!$E$9:$F$278,2))</f>
        <v/>
      </c>
      <c r="N48" s="28" t="str">
        <f>IF(AND(G48="",I48="",J48=""),"",IF(AND(I48&gt;0,OR(F48="",G48="")),"Bitte gültige Kontonummer/n eingeben",IF(OR(AND(F48&gt;0,F48&lt;1000),F48&gt;9999),"Sollkontonummer muss vierstellig sein",IF(VLOOKUP(F48,Kontenplan!$E$9:$E$277,1)&lt;&gt;F48,"Sollkonto existiert nicht",IF(D48=0,"Bitte Beleg-Nr. prüfen",IF(OR(AND(G48&gt;0,G48&lt;1000),G48&gt;9999),"Habenkontonummer muss vierstellig sein",IF(VLOOKUP(G48,Kontenplan!$E$9:$F$277,1)&lt;&gt;G48,"Habenkonto exisitert nicht","")))))))</f>
        <v/>
      </c>
      <c r="O48" s="28" t="str">
        <f t="shared" si="1"/>
        <v/>
      </c>
      <c r="P48" s="28"/>
      <c r="Q48" s="28"/>
      <c r="R48" s="28"/>
      <c r="S48" s="28"/>
      <c r="T48" s="28"/>
      <c r="U48" s="28"/>
      <c r="V48" s="28"/>
      <c r="X48" s="28"/>
      <c r="Y48" s="28"/>
    </row>
    <row r="49" spans="1:25" x14ac:dyDescent="0.2">
      <c r="A49" t="e">
        <f>IF(OR(F49=#REF!,G49=#REF!),ROUND(A48+1,0),A48+0.0001)</f>
        <v>#REF!</v>
      </c>
      <c r="B49" s="20" t="e">
        <f>IF(AND(E49&gt;=$B$2,E49&lt;=$B$3,OR(F49=#REF!,G49=#REF!)),ROUND(B48+1,0),B48+0.0001)</f>
        <v>#REF!</v>
      </c>
      <c r="C49" s="20" t="e">
        <f>IF(H49=#REF!,ROUND(C48+1,0),C48+0.0001)</f>
        <v>#REF!</v>
      </c>
      <c r="D49" s="21"/>
      <c r="E49" s="22"/>
      <c r="F49" s="23"/>
      <c r="G49" s="24"/>
      <c r="H49" s="51"/>
      <c r="I49" s="25"/>
      <c r="J49" s="26"/>
      <c r="K49" s="43" t="str">
        <f t="shared" si="0"/>
        <v/>
      </c>
      <c r="L49" s="45" t="str">
        <f>IF(F49="","",VLOOKUP(Journal!F49,Kontenplan!$E$9:$F$278,2))</f>
        <v/>
      </c>
      <c r="M49" s="44" t="str">
        <f>IF(G49="","",VLOOKUP(Journal!G49,Kontenplan!$E$9:$F$278,2))</f>
        <v/>
      </c>
      <c r="N49" s="28" t="str">
        <f>IF(AND(G49="",I49="",J49=""),"",IF(AND(I49&gt;0,OR(F49="",G49="")),"Bitte gültige Kontonummer/n eingeben",IF(OR(AND(F49&gt;0,F49&lt;1000),F49&gt;9999),"Sollkontonummer muss vierstellig sein",IF(VLOOKUP(F49,Kontenplan!$E$9:$E$277,1)&lt;&gt;F49,"Sollkonto existiert nicht",IF(D49=0,"Bitte Beleg-Nr. prüfen",IF(OR(AND(G49&gt;0,G49&lt;1000),G49&gt;9999),"Habenkontonummer muss vierstellig sein",IF(VLOOKUP(G49,Kontenplan!$E$9:$F$277,1)&lt;&gt;G49,"Habenkonto exisitert nicht","")))))))</f>
        <v/>
      </c>
      <c r="O49" s="28" t="str">
        <f t="shared" si="1"/>
        <v/>
      </c>
      <c r="P49" s="28"/>
      <c r="Q49" s="28"/>
      <c r="R49" s="28"/>
      <c r="S49" s="28"/>
      <c r="T49" s="28"/>
      <c r="U49" s="28"/>
      <c r="V49" s="28"/>
      <c r="X49" s="28"/>
      <c r="Y49" s="28"/>
    </row>
    <row r="50" spans="1:25" x14ac:dyDescent="0.2">
      <c r="A50" t="e">
        <f>IF(OR(F50=#REF!,G50=#REF!),ROUND(A49+1,0),A49+0.0001)</f>
        <v>#REF!</v>
      </c>
      <c r="B50" s="20" t="e">
        <f>IF(AND(E50&gt;=$B$2,E50&lt;=$B$3,OR(F50=#REF!,G50=#REF!)),ROUND(B49+1,0),B49+0.0001)</f>
        <v>#REF!</v>
      </c>
      <c r="C50" s="20" t="e">
        <f>IF(H50=#REF!,ROUND(C49+1,0),C49+0.0001)</f>
        <v>#REF!</v>
      </c>
      <c r="D50" s="21"/>
      <c r="E50" s="22"/>
      <c r="F50" s="23"/>
      <c r="G50" s="24"/>
      <c r="H50" s="51"/>
      <c r="I50" s="25"/>
      <c r="J50" s="26"/>
      <c r="K50" s="43" t="str">
        <f t="shared" si="0"/>
        <v/>
      </c>
      <c r="L50" s="45" t="str">
        <f>IF(F50="","",VLOOKUP(Journal!F50,Kontenplan!$E$9:$F$278,2))</f>
        <v/>
      </c>
      <c r="M50" s="44" t="str">
        <f>IF(G50="","",VLOOKUP(Journal!G50,Kontenplan!$E$9:$F$278,2))</f>
        <v/>
      </c>
      <c r="N50" s="28" t="str">
        <f>IF(AND(G50="",I50="",J50=""),"",IF(AND(I50&gt;0,OR(F50="",G50="")),"Bitte gültige Kontonummer/n eingeben",IF(OR(AND(F50&gt;0,F50&lt;1000),F50&gt;9999),"Sollkontonummer muss vierstellig sein",IF(VLOOKUP(F50,Kontenplan!$E$9:$E$277,1)&lt;&gt;F50,"Sollkonto existiert nicht",IF(D50=0,"Bitte Beleg-Nr. prüfen",IF(OR(AND(G50&gt;0,G50&lt;1000),G50&gt;9999),"Habenkontonummer muss vierstellig sein",IF(VLOOKUP(G50,Kontenplan!$E$9:$F$277,1)&lt;&gt;G50,"Habenkonto exisitert nicht","")))))))</f>
        <v/>
      </c>
      <c r="O50" s="28" t="str">
        <f t="shared" si="1"/>
        <v/>
      </c>
      <c r="P50" s="28"/>
      <c r="Q50" s="28"/>
      <c r="R50" s="28"/>
      <c r="S50" s="28"/>
      <c r="T50" s="28"/>
      <c r="U50" s="28"/>
      <c r="V50" s="28"/>
      <c r="X50" s="28"/>
      <c r="Y50" s="28"/>
    </row>
    <row r="51" spans="1:25" x14ac:dyDescent="0.2">
      <c r="A51" t="e">
        <f>IF(OR(F51=#REF!,G51=#REF!),ROUND(A50+1,0),A50+0.0001)</f>
        <v>#REF!</v>
      </c>
      <c r="B51" s="20" t="e">
        <f>IF(AND(E51&gt;=$B$2,E51&lt;=$B$3,OR(F51=#REF!,G51=#REF!)),ROUND(B50+1,0),B50+0.0001)</f>
        <v>#REF!</v>
      </c>
      <c r="C51" s="20" t="e">
        <f>IF(H51=#REF!,ROUND(C50+1,0),C50+0.0001)</f>
        <v>#REF!</v>
      </c>
      <c r="D51" s="21"/>
      <c r="E51" s="22"/>
      <c r="F51" s="23"/>
      <c r="G51" s="24"/>
      <c r="H51" s="51"/>
      <c r="I51" s="25"/>
      <c r="J51" s="26"/>
      <c r="K51" s="43" t="str">
        <f t="shared" si="0"/>
        <v/>
      </c>
      <c r="L51" s="45" t="str">
        <f>IF(F51="","",VLOOKUP(Journal!F51,Kontenplan!$E$9:$F$278,2))</f>
        <v/>
      </c>
      <c r="M51" s="44" t="str">
        <f>IF(G51="","",VLOOKUP(Journal!G51,Kontenplan!$E$9:$F$278,2))</f>
        <v/>
      </c>
      <c r="N51" s="28" t="str">
        <f>IF(AND(G51="",I51="",J51=""),"",IF(AND(I51&gt;0,OR(F51="",G51="")),"Bitte gültige Kontonummer/n eingeben",IF(OR(AND(F51&gt;0,F51&lt;1000),F51&gt;9999),"Sollkontonummer muss vierstellig sein",IF(VLOOKUP(F51,Kontenplan!$E$9:$E$277,1)&lt;&gt;F51,"Sollkonto existiert nicht",IF(D51=0,"Bitte Beleg-Nr. prüfen",IF(OR(AND(G51&gt;0,G51&lt;1000),G51&gt;9999),"Habenkontonummer muss vierstellig sein",IF(VLOOKUP(G51,Kontenplan!$E$9:$F$277,1)&lt;&gt;G51,"Habenkonto exisitert nicht","")))))))</f>
        <v/>
      </c>
      <c r="O51" s="28" t="str">
        <f t="shared" si="1"/>
        <v/>
      </c>
      <c r="P51" s="28"/>
      <c r="Q51" s="28"/>
      <c r="R51" s="28"/>
      <c r="S51" s="28"/>
      <c r="T51" s="28"/>
      <c r="U51" s="28"/>
      <c r="V51" s="28"/>
      <c r="X51" s="28"/>
      <c r="Y51" s="28"/>
    </row>
    <row r="52" spans="1:25" x14ac:dyDescent="0.2">
      <c r="A52" t="e">
        <f>IF(OR(F52=#REF!,G52=#REF!),ROUND(A51+1,0),A51+0.0001)</f>
        <v>#REF!</v>
      </c>
      <c r="B52" s="20" t="e">
        <f>IF(AND(E52&gt;=$B$2,E52&lt;=$B$3,OR(F52=#REF!,G52=#REF!)),ROUND(B51+1,0),B51+0.0001)</f>
        <v>#REF!</v>
      </c>
      <c r="C52" s="20" t="e">
        <f>IF(H52=#REF!,ROUND(C51+1,0),C51+0.0001)</f>
        <v>#REF!</v>
      </c>
      <c r="D52" s="21"/>
      <c r="E52" s="22"/>
      <c r="F52" s="23"/>
      <c r="G52" s="24"/>
      <c r="H52" s="51"/>
      <c r="I52" s="25"/>
      <c r="J52" s="26"/>
      <c r="K52" s="43" t="str">
        <f t="shared" si="0"/>
        <v/>
      </c>
      <c r="L52" s="45" t="str">
        <f>IF(F52="","",VLOOKUP(Journal!F52,Kontenplan!$E$9:$F$278,2))</f>
        <v/>
      </c>
      <c r="M52" s="44" t="str">
        <f>IF(G52="","",VLOOKUP(Journal!G52,Kontenplan!$E$9:$F$278,2))</f>
        <v/>
      </c>
      <c r="N52" s="28" t="str">
        <f>IF(AND(G52="",I52="",J52=""),"",IF(AND(I52&gt;0,OR(F52="",G52="")),"Bitte gültige Kontonummer/n eingeben",IF(OR(AND(F52&gt;0,F52&lt;1000),F52&gt;9999),"Sollkontonummer muss vierstellig sein",IF(VLOOKUP(F52,Kontenplan!$E$9:$E$277,1)&lt;&gt;F52,"Sollkonto existiert nicht",IF(D52=0,"Bitte Beleg-Nr. prüfen",IF(OR(AND(G52&gt;0,G52&lt;1000),G52&gt;9999),"Habenkontonummer muss vierstellig sein",IF(VLOOKUP(G52,Kontenplan!$E$9:$F$277,1)&lt;&gt;G52,"Habenkonto exisitert nicht","")))))))</f>
        <v/>
      </c>
      <c r="O52" s="28" t="str">
        <f t="shared" si="1"/>
        <v/>
      </c>
      <c r="P52" s="28"/>
      <c r="Q52" s="28"/>
      <c r="R52" s="28"/>
      <c r="S52" s="28"/>
      <c r="T52" s="28"/>
      <c r="U52" s="28"/>
      <c r="V52" s="28"/>
      <c r="X52" s="28"/>
      <c r="Y52" s="28"/>
    </row>
    <row r="53" spans="1:25" x14ac:dyDescent="0.2">
      <c r="A53" t="e">
        <f>IF(OR(F53=#REF!,G53=#REF!),ROUND(A52+1,0),A52+0.0001)</f>
        <v>#REF!</v>
      </c>
      <c r="B53" s="20" t="e">
        <f>IF(AND(E53&gt;=$B$2,E53&lt;=$B$3,OR(F53=#REF!,G53=#REF!)),ROUND(B52+1,0),B52+0.0001)</f>
        <v>#REF!</v>
      </c>
      <c r="C53" s="20" t="e">
        <f>IF(H53=#REF!,ROUND(C52+1,0),C52+0.0001)</f>
        <v>#REF!</v>
      </c>
      <c r="D53" s="33"/>
      <c r="E53" s="22"/>
      <c r="F53" s="23"/>
      <c r="G53" s="24"/>
      <c r="H53" s="51"/>
      <c r="I53" s="25"/>
      <c r="J53" s="26"/>
      <c r="K53" s="43" t="str">
        <f t="shared" si="0"/>
        <v/>
      </c>
      <c r="L53" s="45" t="str">
        <f>IF(F53="","",VLOOKUP(Journal!F53,Kontenplan!$E$9:$F$278,2))</f>
        <v/>
      </c>
      <c r="M53" s="44" t="str">
        <f>IF(G53="","",VLOOKUP(Journal!G53,Kontenplan!$E$9:$F$278,2))</f>
        <v/>
      </c>
      <c r="N53" s="28" t="str">
        <f>IF(AND(G53="",I53="",J53=""),"",IF(AND(I53&gt;0,OR(F53="",G53="")),"Bitte gültige Kontonummer/n eingeben",IF(OR(AND(F53&gt;0,F53&lt;1000),F53&gt;9999),"Sollkontonummer muss vierstellig sein",IF(VLOOKUP(F53,Kontenplan!$E$9:$E$277,1)&lt;&gt;F53,"Sollkonto existiert nicht",IF(D53=0,"Bitte Beleg-Nr. prüfen",IF(OR(AND(G53&gt;0,G53&lt;1000),G53&gt;9999),"Habenkontonummer muss vierstellig sein",IF(VLOOKUP(G53,Kontenplan!$E$9:$F$277,1)&lt;&gt;G53,"Habenkonto exisitert nicht","")))))))</f>
        <v/>
      </c>
      <c r="O53" s="28" t="str">
        <f t="shared" si="1"/>
        <v/>
      </c>
      <c r="P53" s="28"/>
      <c r="Q53" s="28"/>
      <c r="R53" s="28"/>
      <c r="S53" s="28"/>
      <c r="T53" s="28"/>
      <c r="U53" s="28"/>
      <c r="V53" s="28"/>
      <c r="X53" s="28"/>
      <c r="Y53" s="28"/>
    </row>
    <row r="54" spans="1:25" x14ac:dyDescent="0.2">
      <c r="A54" t="e">
        <f>IF(OR(F54=#REF!,G54=#REF!),ROUND(A53+1,0),A53+0.0001)</f>
        <v>#REF!</v>
      </c>
      <c r="B54" s="20" t="e">
        <f>IF(AND(E54&gt;=$B$2,E54&lt;=$B$3,OR(F54=#REF!,G54=#REF!)),ROUND(B53+1,0),B53+0.0001)</f>
        <v>#REF!</v>
      </c>
      <c r="C54" s="20" t="e">
        <f>IF(H54=#REF!,ROUND(C53+1,0),C53+0.0001)</f>
        <v>#REF!</v>
      </c>
      <c r="D54" s="21"/>
      <c r="E54" s="22"/>
      <c r="F54" s="23"/>
      <c r="G54" s="24"/>
      <c r="H54" s="51"/>
      <c r="I54" s="25"/>
      <c r="J54" s="26"/>
      <c r="K54" s="43" t="str">
        <f t="shared" si="0"/>
        <v/>
      </c>
      <c r="L54" s="45" t="str">
        <f>IF(F54="","",VLOOKUP(Journal!F54,Kontenplan!$E$9:$F$278,2))</f>
        <v/>
      </c>
      <c r="M54" s="44" t="str">
        <f>IF(G54="","",VLOOKUP(Journal!G54,Kontenplan!$E$9:$F$278,2))</f>
        <v/>
      </c>
      <c r="N54" s="28" t="str">
        <f>IF(AND(G54="",I54="",J54=""),"",IF(AND(I54&gt;0,OR(F54="",G54="")),"Bitte gültige Kontonummer/n eingeben",IF(OR(AND(F54&gt;0,F54&lt;1000),F54&gt;9999),"Sollkontonummer muss vierstellig sein",IF(VLOOKUP(F54,Kontenplan!$E$9:$E$277,1)&lt;&gt;F54,"Sollkonto existiert nicht",IF(D54=0,"Bitte Beleg-Nr. prüfen",IF(OR(AND(G54&gt;0,G54&lt;1000),G54&gt;9999),"Habenkontonummer muss vierstellig sein",IF(VLOOKUP(G54,Kontenplan!$E$9:$F$277,1)&lt;&gt;G54,"Habenkonto exisitert nicht","")))))))</f>
        <v/>
      </c>
      <c r="O54" s="28" t="str">
        <f t="shared" si="1"/>
        <v/>
      </c>
      <c r="P54" s="28"/>
      <c r="Q54" s="28"/>
      <c r="R54" s="28"/>
      <c r="S54" s="28"/>
      <c r="T54" s="28"/>
      <c r="U54" s="28"/>
      <c r="V54" s="28"/>
      <c r="X54" s="28"/>
      <c r="Y54" s="28"/>
    </row>
    <row r="55" spans="1:25" x14ac:dyDescent="0.2">
      <c r="A55" t="e">
        <f>IF(OR(F55=#REF!,G55=#REF!),ROUND(A54+1,0),A54+0.0001)</f>
        <v>#REF!</v>
      </c>
      <c r="B55" s="20" t="e">
        <f>IF(AND(E55&gt;=$B$2,E55&lt;=$B$3,OR(F55=#REF!,G55=#REF!)),ROUND(B54+1,0),B54+0.0001)</f>
        <v>#REF!</v>
      </c>
      <c r="C55" s="20" t="e">
        <f>IF(H55=#REF!,ROUND(C54+1,0),C54+0.0001)</f>
        <v>#REF!</v>
      </c>
      <c r="D55" s="21"/>
      <c r="E55" s="22"/>
      <c r="F55" s="23"/>
      <c r="G55" s="24"/>
      <c r="H55" s="51"/>
      <c r="I55" s="25"/>
      <c r="J55" s="26"/>
      <c r="K55" s="43" t="str">
        <f t="shared" si="0"/>
        <v/>
      </c>
      <c r="L55" s="45" t="str">
        <f>IF(F55="","",VLOOKUP(Journal!F55,Kontenplan!$E$9:$F$278,2))</f>
        <v/>
      </c>
      <c r="M55" s="44" t="str">
        <f>IF(G55="","",VLOOKUP(Journal!G55,Kontenplan!$E$9:$F$278,2))</f>
        <v/>
      </c>
      <c r="N55" s="28" t="str">
        <f>IF(AND(G55="",I55="",J55=""),"",IF(AND(I55&gt;0,OR(F55="",G55="")),"Bitte gültige Kontonummer/n eingeben",IF(OR(AND(F55&gt;0,F55&lt;1000),F55&gt;9999),"Sollkontonummer muss vierstellig sein",IF(VLOOKUP(F55,Kontenplan!$E$9:$E$277,1)&lt;&gt;F55,"Sollkonto existiert nicht",IF(D55=0,"Bitte Beleg-Nr. prüfen",IF(OR(AND(G55&gt;0,G55&lt;1000),G55&gt;9999),"Habenkontonummer muss vierstellig sein",IF(VLOOKUP(G55,Kontenplan!$E$9:$F$277,1)&lt;&gt;G55,"Habenkonto exisitert nicht","")))))))</f>
        <v/>
      </c>
      <c r="O55" s="28" t="str">
        <f t="shared" si="1"/>
        <v/>
      </c>
      <c r="P55" s="28"/>
      <c r="Q55" s="28"/>
      <c r="R55" s="28"/>
      <c r="S55" s="28"/>
      <c r="T55" s="28"/>
      <c r="U55" s="28"/>
      <c r="V55" s="28"/>
      <c r="X55" s="28"/>
      <c r="Y55" s="28"/>
    </row>
    <row r="56" spans="1:25" x14ac:dyDescent="0.2">
      <c r="A56" t="e">
        <f>IF(OR(F56=#REF!,G56=#REF!),ROUND(A55+1,0),A55+0.0001)</f>
        <v>#REF!</v>
      </c>
      <c r="B56" s="20" t="e">
        <f>IF(AND(E56&gt;=$B$2,E56&lt;=$B$3,OR(F56=#REF!,G56=#REF!)),ROUND(B55+1,0),B55+0.0001)</f>
        <v>#REF!</v>
      </c>
      <c r="C56" s="20" t="e">
        <f>IF(H56=#REF!,ROUND(C55+1,0),C55+0.0001)</f>
        <v>#REF!</v>
      </c>
      <c r="D56" s="21"/>
      <c r="E56" s="22"/>
      <c r="F56" s="23"/>
      <c r="G56" s="24"/>
      <c r="H56" s="51"/>
      <c r="I56" s="25"/>
      <c r="J56" s="26"/>
      <c r="K56" s="43" t="str">
        <f t="shared" si="0"/>
        <v/>
      </c>
      <c r="L56" s="45" t="str">
        <f>IF(F56="","",VLOOKUP(Journal!F56,Kontenplan!$E$9:$F$278,2))</f>
        <v/>
      </c>
      <c r="M56" s="44" t="str">
        <f>IF(G56="","",VLOOKUP(Journal!G56,Kontenplan!$E$9:$F$278,2))</f>
        <v/>
      </c>
      <c r="N56" s="28" t="str">
        <f>IF(AND(G56="",I56="",J56=""),"",IF(AND(I56&gt;0,OR(F56="",G56="")),"Bitte gültige Kontonummer/n eingeben",IF(OR(AND(F56&gt;0,F56&lt;1000),F56&gt;9999),"Sollkontonummer muss vierstellig sein",IF(VLOOKUP(F56,Kontenplan!$E$9:$E$277,1)&lt;&gt;F56,"Sollkonto existiert nicht",IF(D56=0,"Bitte Beleg-Nr. prüfen",IF(OR(AND(G56&gt;0,G56&lt;1000),G56&gt;9999),"Habenkontonummer muss vierstellig sein",IF(VLOOKUP(G56,Kontenplan!$E$9:$F$277,1)&lt;&gt;G56,"Habenkonto exisitert nicht","")))))))</f>
        <v/>
      </c>
      <c r="O56" s="28" t="str">
        <f t="shared" si="1"/>
        <v/>
      </c>
      <c r="P56" s="28"/>
      <c r="Q56" s="28"/>
      <c r="R56" s="28"/>
      <c r="S56" s="28"/>
      <c r="T56" s="28"/>
      <c r="U56" s="28"/>
      <c r="V56" s="28"/>
      <c r="X56" s="28"/>
      <c r="Y56" s="28"/>
    </row>
    <row r="57" spans="1:25" x14ac:dyDescent="0.2">
      <c r="A57" t="e">
        <f>IF(OR(F57=#REF!,G57=#REF!),ROUND(A56+1,0),A56+0.0001)</f>
        <v>#REF!</v>
      </c>
      <c r="B57" s="20" t="e">
        <f>IF(AND(E57&gt;=$B$2,E57&lt;=$B$3,OR(F57=#REF!,G57=#REF!)),ROUND(B56+1,0),B56+0.0001)</f>
        <v>#REF!</v>
      </c>
      <c r="C57" s="20" t="e">
        <f>IF(H57=#REF!,ROUND(C56+1,0),C56+0.0001)</f>
        <v>#REF!</v>
      </c>
      <c r="D57" s="21"/>
      <c r="E57" s="22"/>
      <c r="F57" s="23"/>
      <c r="G57" s="24"/>
      <c r="H57" s="51"/>
      <c r="I57" s="25"/>
      <c r="J57" s="26"/>
      <c r="K57" s="43" t="str">
        <f t="shared" si="0"/>
        <v/>
      </c>
      <c r="L57" s="45" t="str">
        <f>IF(F57="","",VLOOKUP(Journal!F57,Kontenplan!$E$9:$F$278,2))</f>
        <v/>
      </c>
      <c r="M57" s="44" t="str">
        <f>IF(G57="","",VLOOKUP(Journal!G57,Kontenplan!$E$9:$F$278,2))</f>
        <v/>
      </c>
      <c r="N57" s="28" t="str">
        <f>IF(AND(G57="",I57="",J57=""),"",IF(AND(I57&gt;0,OR(F57="",G57="")),"Bitte gültige Kontonummer/n eingeben",IF(OR(AND(F57&gt;0,F57&lt;1000),F57&gt;9999),"Sollkontonummer muss vierstellig sein",IF(VLOOKUP(F57,Kontenplan!$E$9:$E$277,1)&lt;&gt;F57,"Sollkonto existiert nicht",IF(D57=0,"Bitte Beleg-Nr. prüfen",IF(OR(AND(G57&gt;0,G57&lt;1000),G57&gt;9999),"Habenkontonummer muss vierstellig sein",IF(VLOOKUP(G57,Kontenplan!$E$9:$F$277,1)&lt;&gt;G57,"Habenkonto exisitert nicht","")))))))</f>
        <v/>
      </c>
      <c r="O57" s="28" t="str">
        <f t="shared" si="1"/>
        <v/>
      </c>
      <c r="P57" s="28"/>
      <c r="Q57" s="28"/>
      <c r="R57" s="28"/>
      <c r="S57" s="28"/>
      <c r="T57" s="28"/>
      <c r="U57" s="28"/>
      <c r="V57" s="28"/>
      <c r="X57" s="28"/>
      <c r="Y57" s="28"/>
    </row>
    <row r="58" spans="1:25" x14ac:dyDescent="0.2">
      <c r="A58" t="e">
        <f>IF(OR(F58=#REF!,G58=#REF!),ROUND(A57+1,0),A57+0.0001)</f>
        <v>#REF!</v>
      </c>
      <c r="B58" s="20" t="e">
        <f>IF(AND(E58&gt;=$B$2,E58&lt;=$B$3,OR(F58=#REF!,G58=#REF!)),ROUND(B57+1,0),B57+0.0001)</f>
        <v>#REF!</v>
      </c>
      <c r="C58" s="20" t="e">
        <f>IF(H58=#REF!,ROUND(C57+1,0),C57+0.0001)</f>
        <v>#REF!</v>
      </c>
      <c r="D58" s="21"/>
      <c r="E58" s="22"/>
      <c r="F58" s="23"/>
      <c r="G58" s="24"/>
      <c r="H58" s="51"/>
      <c r="I58" s="25"/>
      <c r="J58" s="26"/>
      <c r="K58" s="43" t="str">
        <f t="shared" si="0"/>
        <v/>
      </c>
      <c r="L58" s="45" t="str">
        <f>IF(F58="","",VLOOKUP(Journal!F58,Kontenplan!$E$9:$F$278,2))</f>
        <v/>
      </c>
      <c r="M58" s="44" t="str">
        <f>IF(G58="","",VLOOKUP(Journal!G58,Kontenplan!$E$9:$F$278,2))</f>
        <v/>
      </c>
      <c r="N58" s="28" t="str">
        <f>IF(AND(G58="",I58="",J58=""),"",IF(AND(I58&gt;0,OR(F58="",G58="")),"Bitte gültige Kontonummer/n eingeben",IF(OR(AND(F58&gt;0,F58&lt;1000),F58&gt;9999),"Sollkontonummer muss vierstellig sein",IF(VLOOKUP(F58,Kontenplan!$E$9:$E$277,1)&lt;&gt;F58,"Sollkonto existiert nicht",IF(D58=0,"Bitte Beleg-Nr. prüfen",IF(OR(AND(G58&gt;0,G58&lt;1000),G58&gt;9999),"Habenkontonummer muss vierstellig sein",IF(VLOOKUP(G58,Kontenplan!$E$9:$F$277,1)&lt;&gt;G58,"Habenkonto exisitert nicht","")))))))</f>
        <v/>
      </c>
      <c r="O58" s="28" t="str">
        <f t="shared" si="1"/>
        <v/>
      </c>
      <c r="P58" s="28"/>
      <c r="Q58" s="28"/>
      <c r="R58" s="28"/>
      <c r="S58" s="28"/>
      <c r="T58" s="28"/>
      <c r="U58" s="28"/>
      <c r="V58" s="28"/>
      <c r="X58" s="28"/>
      <c r="Y58" s="28"/>
    </row>
    <row r="59" spans="1:25" x14ac:dyDescent="0.2">
      <c r="A59" t="e">
        <f>IF(OR(F59=#REF!,G59=#REF!),ROUND(A58+1,0),A58+0.0001)</f>
        <v>#REF!</v>
      </c>
      <c r="B59" s="20" t="e">
        <f>IF(AND(E59&gt;=$B$2,E59&lt;=$B$3,OR(F59=#REF!,G59=#REF!)),ROUND(B58+1,0),B58+0.0001)</f>
        <v>#REF!</v>
      </c>
      <c r="C59" s="20" t="e">
        <f>IF(H59=#REF!,ROUND(C58+1,0),C58+0.0001)</f>
        <v>#REF!</v>
      </c>
      <c r="D59" s="33"/>
      <c r="E59" s="22"/>
      <c r="F59" s="23"/>
      <c r="G59" s="24"/>
      <c r="H59" s="51"/>
      <c r="I59" s="25"/>
      <c r="J59" s="26"/>
      <c r="K59" s="43" t="str">
        <f t="shared" si="0"/>
        <v/>
      </c>
      <c r="L59" s="45" t="str">
        <f>IF(F59="","",VLOOKUP(Journal!F59,Kontenplan!$E$9:$F$278,2))</f>
        <v/>
      </c>
      <c r="M59" s="44" t="str">
        <f>IF(G59="","",VLOOKUP(Journal!G59,Kontenplan!$E$9:$F$278,2))</f>
        <v/>
      </c>
      <c r="N59" s="28" t="str">
        <f>IF(AND(G59="",I59="",J59=""),"",IF(AND(I59&gt;0,OR(F59="",G59="")),"Bitte gültige Kontonummer/n eingeben",IF(OR(AND(F59&gt;0,F59&lt;1000),F59&gt;9999),"Sollkontonummer muss vierstellig sein",IF(VLOOKUP(F59,Kontenplan!$E$9:$E$277,1)&lt;&gt;F59,"Sollkonto existiert nicht",IF(D59=0,"Bitte Beleg-Nr. prüfen",IF(OR(AND(G59&gt;0,G59&lt;1000),G59&gt;9999),"Habenkontonummer muss vierstellig sein",IF(VLOOKUP(G59,Kontenplan!$E$9:$F$277,1)&lt;&gt;G59,"Habenkonto exisitert nicht","")))))))</f>
        <v/>
      </c>
      <c r="O59" s="28" t="str">
        <f t="shared" si="1"/>
        <v/>
      </c>
      <c r="P59" s="28"/>
      <c r="Q59" s="28"/>
      <c r="R59" s="28"/>
      <c r="S59" s="28"/>
      <c r="T59" s="28"/>
      <c r="U59" s="28"/>
      <c r="V59" s="28"/>
      <c r="X59" s="28"/>
      <c r="Y59" s="28"/>
    </row>
    <row r="60" spans="1:25" x14ac:dyDescent="0.2">
      <c r="A60" t="e">
        <f>IF(OR(F60=#REF!,G60=#REF!),ROUND(A59+1,0),A59+0.0001)</f>
        <v>#REF!</v>
      </c>
      <c r="B60" s="20" t="e">
        <f>IF(AND(E60&gt;=$B$2,E60&lt;=$B$3,OR(F60=#REF!,G60=#REF!)),ROUND(B59+1,0),B59+0.0001)</f>
        <v>#REF!</v>
      </c>
      <c r="C60" s="20" t="e">
        <f>IF(H60=#REF!,ROUND(C59+1,0),C59+0.0001)</f>
        <v>#REF!</v>
      </c>
      <c r="D60" s="33"/>
      <c r="E60" s="22"/>
      <c r="F60" s="23"/>
      <c r="G60" s="24"/>
      <c r="H60" s="51"/>
      <c r="I60" s="25"/>
      <c r="J60" s="26"/>
      <c r="K60" s="43" t="str">
        <f t="shared" si="0"/>
        <v/>
      </c>
      <c r="L60" s="45" t="str">
        <f>IF(F60="","",VLOOKUP(Journal!F60,Kontenplan!$E$9:$F$278,2))</f>
        <v/>
      </c>
      <c r="M60" s="44" t="str">
        <f>IF(G60="","",VLOOKUP(Journal!G60,Kontenplan!$E$9:$F$278,2))</f>
        <v/>
      </c>
      <c r="N60" s="28" t="str">
        <f>IF(AND(G60="",I60="",J60=""),"",IF(AND(I60&gt;0,OR(F60="",G60="")),"Bitte gültige Kontonummer/n eingeben",IF(OR(AND(F60&gt;0,F60&lt;1000),F60&gt;9999),"Sollkontonummer muss vierstellig sein",IF(VLOOKUP(F60,Kontenplan!$E$9:$E$277,1)&lt;&gt;F60,"Sollkonto existiert nicht",IF(D60=0,"Bitte Beleg-Nr. prüfen",IF(OR(AND(G60&gt;0,G60&lt;1000),G60&gt;9999),"Habenkontonummer muss vierstellig sein",IF(VLOOKUP(G60,Kontenplan!$E$9:$F$277,1)&lt;&gt;G60,"Habenkonto exisitert nicht","")))))))</f>
        <v/>
      </c>
      <c r="O60" s="28" t="str">
        <f t="shared" si="1"/>
        <v/>
      </c>
      <c r="P60" s="28"/>
      <c r="Q60" s="28"/>
      <c r="R60" s="28"/>
      <c r="S60" s="28"/>
      <c r="T60" s="28"/>
      <c r="U60" s="28"/>
      <c r="V60" s="28"/>
      <c r="X60" s="28"/>
      <c r="Y60" s="28"/>
    </row>
    <row r="61" spans="1:25" x14ac:dyDescent="0.2">
      <c r="A61" t="e">
        <f>IF(OR(F61=#REF!,G61=#REF!),ROUND(A60+1,0),A60+0.0001)</f>
        <v>#REF!</v>
      </c>
      <c r="B61" s="20" t="e">
        <f>IF(AND(E61&gt;=$B$2,E61&lt;=$B$3,OR(F61=#REF!,G61=#REF!)),ROUND(B60+1,0),B60+0.0001)</f>
        <v>#REF!</v>
      </c>
      <c r="C61" s="20" t="e">
        <f>IF(H61=#REF!,ROUND(C60+1,0),C60+0.0001)</f>
        <v>#REF!</v>
      </c>
      <c r="D61" s="21"/>
      <c r="E61" s="22"/>
      <c r="F61" s="23"/>
      <c r="G61" s="24"/>
      <c r="H61" s="51"/>
      <c r="I61" s="25"/>
      <c r="J61" s="26"/>
      <c r="K61" s="43" t="str">
        <f t="shared" si="0"/>
        <v/>
      </c>
      <c r="L61" s="45" t="str">
        <f>IF(F61="","",VLOOKUP(Journal!F61,Kontenplan!$E$9:$F$278,2))</f>
        <v/>
      </c>
      <c r="M61" s="44" t="str">
        <f>IF(G61="","",VLOOKUP(Journal!G61,Kontenplan!$E$9:$F$278,2))</f>
        <v/>
      </c>
      <c r="N61" s="28" t="str">
        <f>IF(AND(G61="",I61="",J61=""),"",IF(AND(I61&gt;0,OR(F61="",G61="")),"Bitte gültige Kontonummer/n eingeben",IF(OR(AND(F61&gt;0,F61&lt;1000),F61&gt;9999),"Sollkontonummer muss vierstellig sein",IF(VLOOKUP(F61,Kontenplan!$E$9:$E$277,1)&lt;&gt;F61,"Sollkonto existiert nicht",IF(D61=0,"Bitte Beleg-Nr. prüfen",IF(OR(AND(G61&gt;0,G61&lt;1000),G61&gt;9999),"Habenkontonummer muss vierstellig sein",IF(VLOOKUP(G61,Kontenplan!$E$9:$F$277,1)&lt;&gt;G61,"Habenkonto exisitert nicht","")))))))</f>
        <v/>
      </c>
      <c r="O61" s="28" t="str">
        <f t="shared" si="1"/>
        <v/>
      </c>
      <c r="P61" s="28"/>
      <c r="Q61" s="28"/>
      <c r="R61" s="28"/>
      <c r="S61" s="28"/>
      <c r="T61" s="28"/>
      <c r="U61" s="28"/>
      <c r="V61" s="28"/>
      <c r="X61" s="28"/>
      <c r="Y61" s="28"/>
    </row>
    <row r="62" spans="1:25" x14ac:dyDescent="0.2">
      <c r="A62" t="e">
        <f>IF(OR(F62=#REF!,G62=#REF!),ROUND(A61+1,0),A61+0.0001)</f>
        <v>#REF!</v>
      </c>
      <c r="B62" s="20" t="e">
        <f>IF(AND(E62&gt;=$B$2,E62&lt;=$B$3,OR(F62=#REF!,G62=#REF!)),ROUND(B61+1,0),B61+0.0001)</f>
        <v>#REF!</v>
      </c>
      <c r="C62" s="20" t="e">
        <f>IF(H62=#REF!,ROUND(C61+1,0),C61+0.0001)</f>
        <v>#REF!</v>
      </c>
      <c r="D62" s="21"/>
      <c r="E62" s="22"/>
      <c r="F62" s="23"/>
      <c r="G62" s="24"/>
      <c r="H62" s="51"/>
      <c r="I62" s="25"/>
      <c r="J62" s="26"/>
      <c r="K62" s="43" t="str">
        <f t="shared" si="0"/>
        <v/>
      </c>
      <c r="L62" s="45" t="str">
        <f>IF(F62="","",VLOOKUP(Journal!F62,Kontenplan!$E$9:$F$278,2))</f>
        <v/>
      </c>
      <c r="M62" s="44" t="str">
        <f>IF(G62="","",VLOOKUP(Journal!G62,Kontenplan!$E$9:$F$278,2))</f>
        <v/>
      </c>
      <c r="N62" s="28" t="str">
        <f>IF(AND(G62="",I62="",J62=""),"",IF(AND(I62&gt;0,OR(F62="",G62="")),"Bitte gültige Kontonummer/n eingeben",IF(OR(AND(F62&gt;0,F62&lt;1000),F62&gt;9999),"Sollkontonummer muss vierstellig sein",IF(VLOOKUP(F62,Kontenplan!$E$9:$E$277,1)&lt;&gt;F62,"Sollkonto existiert nicht",IF(D62=0,"Bitte Beleg-Nr. prüfen",IF(OR(AND(G62&gt;0,G62&lt;1000),G62&gt;9999),"Habenkontonummer muss vierstellig sein",IF(VLOOKUP(G62,Kontenplan!$E$9:$F$277,1)&lt;&gt;G62,"Habenkonto exisitert nicht","")))))))</f>
        <v/>
      </c>
      <c r="O62" s="28" t="str">
        <f t="shared" si="1"/>
        <v/>
      </c>
      <c r="P62" s="28"/>
      <c r="Q62" s="28"/>
      <c r="R62" s="28"/>
      <c r="S62" s="28"/>
      <c r="T62" s="28"/>
      <c r="U62" s="28"/>
      <c r="V62" s="28"/>
      <c r="X62" s="28"/>
      <c r="Y62" s="28"/>
    </row>
    <row r="63" spans="1:25" x14ac:dyDescent="0.2">
      <c r="A63" t="e">
        <f>IF(OR(F63=#REF!,G63=#REF!),ROUND(A62+1,0),A62+0.0001)</f>
        <v>#REF!</v>
      </c>
      <c r="B63" s="20" t="e">
        <f>IF(AND(E63&gt;=$B$2,E63&lt;=$B$3,OR(F63=#REF!,G63=#REF!)),ROUND(B62+1,0),B62+0.0001)</f>
        <v>#REF!</v>
      </c>
      <c r="C63" s="20" t="e">
        <f>IF(H63=#REF!,ROUND(C62+1,0),C62+0.0001)</f>
        <v>#REF!</v>
      </c>
      <c r="D63" s="21"/>
      <c r="E63" s="22"/>
      <c r="F63" s="23"/>
      <c r="G63" s="24"/>
      <c r="H63" s="51"/>
      <c r="I63" s="25"/>
      <c r="J63" s="26"/>
      <c r="K63" s="43" t="str">
        <f t="shared" si="0"/>
        <v/>
      </c>
      <c r="L63" s="45" t="str">
        <f>IF(F63="","",VLOOKUP(Journal!F63,Kontenplan!$E$9:$F$278,2))</f>
        <v/>
      </c>
      <c r="M63" s="44" t="str">
        <f>IF(G63="","",VLOOKUP(Journal!G63,Kontenplan!$E$9:$F$278,2))</f>
        <v/>
      </c>
      <c r="N63" s="28" t="str">
        <f>IF(AND(G63="",I63="",J63=""),"",IF(AND(I63&gt;0,OR(F63="",G63="")),"Bitte gültige Kontonummer/n eingeben",IF(OR(AND(F63&gt;0,F63&lt;1000),F63&gt;9999),"Sollkontonummer muss vierstellig sein",IF(VLOOKUP(F63,Kontenplan!$E$9:$E$277,1)&lt;&gt;F63,"Sollkonto existiert nicht",IF(D63=0,"Bitte Beleg-Nr. prüfen",IF(OR(AND(G63&gt;0,G63&lt;1000),G63&gt;9999),"Habenkontonummer muss vierstellig sein",IF(VLOOKUP(G63,Kontenplan!$E$9:$F$277,1)&lt;&gt;G63,"Habenkonto exisitert nicht","")))))))</f>
        <v/>
      </c>
      <c r="O63" s="28" t="str">
        <f t="shared" si="1"/>
        <v/>
      </c>
      <c r="P63" s="28"/>
      <c r="Q63" s="28"/>
      <c r="R63" s="28"/>
      <c r="S63" s="28"/>
      <c r="T63" s="28"/>
      <c r="U63" s="28"/>
      <c r="V63" s="28"/>
      <c r="X63" s="28"/>
      <c r="Y63" s="28"/>
    </row>
    <row r="64" spans="1:25" x14ac:dyDescent="0.2">
      <c r="A64" t="e">
        <f>IF(OR(F64=#REF!,G64=#REF!),ROUND(A63+1,0),A63+0.0001)</f>
        <v>#REF!</v>
      </c>
      <c r="B64" s="20" t="e">
        <f>IF(AND(E64&gt;=$B$2,E64&lt;=$B$3,OR(F64=#REF!,G64=#REF!)),ROUND(B63+1,0),B63+0.0001)</f>
        <v>#REF!</v>
      </c>
      <c r="C64" s="20" t="e">
        <f>IF(H64=#REF!,ROUND(C63+1,0),C63+0.0001)</f>
        <v>#REF!</v>
      </c>
      <c r="D64" s="21"/>
      <c r="E64" s="22"/>
      <c r="F64" s="23"/>
      <c r="G64" s="24"/>
      <c r="H64" s="51"/>
      <c r="I64" s="25"/>
      <c r="J64" s="26"/>
      <c r="K64" s="43" t="str">
        <f t="shared" si="0"/>
        <v/>
      </c>
      <c r="L64" s="45" t="str">
        <f>IF(F64="","",VLOOKUP(Journal!F64,Kontenplan!$E$9:$F$278,2))</f>
        <v/>
      </c>
      <c r="M64" s="44" t="str">
        <f>IF(G64="","",VLOOKUP(Journal!G64,Kontenplan!$E$9:$F$278,2))</f>
        <v/>
      </c>
      <c r="N64" s="28" t="str">
        <f>IF(AND(G64="",I64="",J64=""),"",IF(AND(I64&gt;0,OR(F64="",G64="")),"Bitte gültige Kontonummer/n eingeben",IF(OR(AND(F64&gt;0,F64&lt;1000),F64&gt;9999),"Sollkontonummer muss vierstellig sein",IF(VLOOKUP(F64,Kontenplan!$E$9:$E$277,1)&lt;&gt;F64,"Sollkonto existiert nicht",IF(D64=0,"Bitte Beleg-Nr. prüfen",IF(OR(AND(G64&gt;0,G64&lt;1000),G64&gt;9999),"Habenkontonummer muss vierstellig sein",IF(VLOOKUP(G64,Kontenplan!$E$9:$F$277,1)&lt;&gt;G64,"Habenkonto exisitert nicht","")))))))</f>
        <v/>
      </c>
      <c r="O64" s="28" t="str">
        <f t="shared" si="1"/>
        <v/>
      </c>
      <c r="P64" s="28"/>
      <c r="Q64" s="28"/>
      <c r="R64" s="28"/>
      <c r="S64" s="28"/>
      <c r="T64" s="28"/>
      <c r="U64" s="28"/>
      <c r="V64" s="28"/>
      <c r="X64" s="28"/>
      <c r="Y64" s="28"/>
    </row>
    <row r="65" spans="1:25" x14ac:dyDescent="0.2">
      <c r="A65" t="e">
        <f>IF(OR(F65=#REF!,G65=#REF!),ROUND(A64+1,0),A64+0.0001)</f>
        <v>#REF!</v>
      </c>
      <c r="B65" s="20" t="e">
        <f>IF(AND(E65&gt;=$B$2,E65&lt;=$B$3,OR(F65=#REF!,G65=#REF!)),ROUND(B64+1,0),B64+0.0001)</f>
        <v>#REF!</v>
      </c>
      <c r="C65" s="20" t="e">
        <f>IF(H65=#REF!,ROUND(C64+1,0),C64+0.0001)</f>
        <v>#REF!</v>
      </c>
      <c r="D65" s="33"/>
      <c r="E65" s="22"/>
      <c r="F65" s="23"/>
      <c r="G65" s="24"/>
      <c r="H65" s="51"/>
      <c r="I65" s="25"/>
      <c r="J65" s="26"/>
      <c r="K65" s="43" t="str">
        <f t="shared" si="0"/>
        <v/>
      </c>
      <c r="L65" s="45" t="str">
        <f>IF(F65="","",VLOOKUP(Journal!F65,Kontenplan!$E$9:$F$278,2))</f>
        <v/>
      </c>
      <c r="M65" s="44" t="str">
        <f>IF(G65="","",VLOOKUP(Journal!G65,Kontenplan!$E$9:$F$278,2))</f>
        <v/>
      </c>
      <c r="N65" s="28" t="str">
        <f>IF(AND(G65="",I65="",J65=""),"",IF(AND(I65&gt;0,OR(F65="",G65="")),"Bitte gültige Kontonummer/n eingeben",IF(OR(AND(F65&gt;0,F65&lt;1000),F65&gt;9999),"Sollkontonummer muss vierstellig sein",IF(VLOOKUP(F65,Kontenplan!$E$9:$E$277,1)&lt;&gt;F65,"Sollkonto existiert nicht",IF(D65=0,"Bitte Beleg-Nr. prüfen",IF(OR(AND(G65&gt;0,G65&lt;1000),G65&gt;9999),"Habenkontonummer muss vierstellig sein",IF(VLOOKUP(G65,Kontenplan!$E$9:$F$277,1)&lt;&gt;G65,"Habenkonto exisitert nicht","")))))))</f>
        <v/>
      </c>
      <c r="O65" s="28" t="str">
        <f t="shared" si="1"/>
        <v/>
      </c>
      <c r="P65" s="28"/>
      <c r="Q65" s="28"/>
      <c r="R65" s="28"/>
      <c r="S65" s="28"/>
      <c r="T65" s="28"/>
      <c r="U65" s="28"/>
      <c r="V65" s="28"/>
      <c r="X65" s="28"/>
      <c r="Y65" s="28"/>
    </row>
    <row r="66" spans="1:25" x14ac:dyDescent="0.2">
      <c r="A66" t="e">
        <f>IF(OR(F66=#REF!,G66=#REF!),ROUND(A65+1,0),A65+0.0001)</f>
        <v>#REF!</v>
      </c>
      <c r="B66" s="20" t="e">
        <f>IF(AND(E66&gt;=$B$2,E66&lt;=$B$3,OR(F66=#REF!,G66=#REF!)),ROUND(B65+1,0),B65+0.0001)</f>
        <v>#REF!</v>
      </c>
      <c r="C66" s="20" t="e">
        <f>IF(H66=#REF!,ROUND(C65+1,0),C65+0.0001)</f>
        <v>#REF!</v>
      </c>
      <c r="D66" s="21"/>
      <c r="E66" s="22"/>
      <c r="F66" s="23"/>
      <c r="G66" s="24"/>
      <c r="H66" s="51"/>
      <c r="I66" s="25"/>
      <c r="J66" s="26"/>
      <c r="K66" s="43" t="str">
        <f t="shared" si="0"/>
        <v/>
      </c>
      <c r="L66" s="45" t="str">
        <f>IF(F66="","",VLOOKUP(Journal!F66,Kontenplan!$E$9:$F$278,2))</f>
        <v/>
      </c>
      <c r="M66" s="44" t="str">
        <f>IF(G66="","",VLOOKUP(Journal!G66,Kontenplan!$E$9:$F$278,2))</f>
        <v/>
      </c>
      <c r="N66" s="28" t="str">
        <f>IF(AND(G66="",I66="",J66=""),"",IF(AND(I66&gt;0,OR(F66="",G66="")),"Bitte gültige Kontonummer/n eingeben",IF(OR(AND(F66&gt;0,F66&lt;1000),F66&gt;9999),"Sollkontonummer muss vierstellig sein",IF(VLOOKUP(F66,Kontenplan!$E$9:$E$277,1)&lt;&gt;F66,"Sollkonto existiert nicht",IF(D66=0,"Bitte Beleg-Nr. prüfen",IF(OR(AND(G66&gt;0,G66&lt;1000),G66&gt;9999),"Habenkontonummer muss vierstellig sein",IF(VLOOKUP(G66,Kontenplan!$E$9:$F$277,1)&lt;&gt;G66,"Habenkonto exisitert nicht","")))))))</f>
        <v/>
      </c>
      <c r="O66" s="28" t="str">
        <f t="shared" si="1"/>
        <v/>
      </c>
      <c r="P66" s="28"/>
      <c r="Q66" s="28"/>
      <c r="R66" s="28"/>
      <c r="S66" s="28"/>
      <c r="T66" s="28"/>
      <c r="U66" s="28"/>
      <c r="V66" s="28"/>
      <c r="X66" s="28"/>
      <c r="Y66" s="28"/>
    </row>
    <row r="67" spans="1:25" x14ac:dyDescent="0.2">
      <c r="A67" t="e">
        <f>IF(OR(F67=#REF!,G67=#REF!),ROUND(A66+1,0),A66+0.0001)</f>
        <v>#REF!</v>
      </c>
      <c r="B67" s="20" t="e">
        <f>IF(AND(E67&gt;=$B$2,E67&lt;=$B$3,OR(F67=#REF!,G67=#REF!)),ROUND(B66+1,0),B66+0.0001)</f>
        <v>#REF!</v>
      </c>
      <c r="C67" s="20" t="e">
        <f>IF(H67=#REF!,ROUND(C66+1,0),C66+0.0001)</f>
        <v>#REF!</v>
      </c>
      <c r="D67" s="21"/>
      <c r="E67" s="22"/>
      <c r="F67" s="23"/>
      <c r="G67" s="24"/>
      <c r="H67" s="51"/>
      <c r="I67" s="25"/>
      <c r="J67" s="26"/>
      <c r="K67" s="43" t="str">
        <f t="shared" si="0"/>
        <v/>
      </c>
      <c r="L67" s="45" t="str">
        <f>IF(F67="","",VLOOKUP(Journal!F67,Kontenplan!$E$9:$F$278,2))</f>
        <v/>
      </c>
      <c r="M67" s="44" t="str">
        <f>IF(G67="","",VLOOKUP(Journal!G67,Kontenplan!$E$9:$F$278,2))</f>
        <v/>
      </c>
      <c r="N67" s="28" t="str">
        <f>IF(AND(G67="",I67="",J67=""),"",IF(AND(I67&gt;0,OR(F67="",G67="")),"Bitte gültige Kontonummer/n eingeben",IF(OR(AND(F67&gt;0,F67&lt;1000),F67&gt;9999),"Sollkontonummer muss vierstellig sein",IF(VLOOKUP(F67,Kontenplan!$E$9:$E$277,1)&lt;&gt;F67,"Sollkonto existiert nicht",IF(D67=0,"Bitte Beleg-Nr. prüfen",IF(OR(AND(G67&gt;0,G67&lt;1000),G67&gt;9999),"Habenkontonummer muss vierstellig sein",IF(VLOOKUP(G67,Kontenplan!$E$9:$F$277,1)&lt;&gt;G67,"Habenkonto exisitert nicht","")))))))</f>
        <v/>
      </c>
      <c r="O67" s="28" t="str">
        <f t="shared" si="1"/>
        <v/>
      </c>
      <c r="P67" s="28"/>
      <c r="Q67" s="28"/>
      <c r="R67" s="28"/>
      <c r="S67" s="28"/>
      <c r="T67" s="28"/>
      <c r="U67" s="28"/>
      <c r="V67" s="28"/>
      <c r="X67" s="28"/>
      <c r="Y67" s="28"/>
    </row>
    <row r="68" spans="1:25" x14ac:dyDescent="0.2">
      <c r="A68" t="e">
        <f>IF(OR(F68=#REF!,G68=#REF!),ROUND(A67+1,0),A67+0.0001)</f>
        <v>#REF!</v>
      </c>
      <c r="B68" s="20" t="e">
        <f>IF(AND(E68&gt;=$B$2,E68&lt;=$B$3,OR(F68=#REF!,G68=#REF!)),ROUND(B67+1,0),B67+0.0001)</f>
        <v>#REF!</v>
      </c>
      <c r="C68" s="20" t="e">
        <f>IF(H68=#REF!,ROUND(C67+1,0),C67+0.0001)</f>
        <v>#REF!</v>
      </c>
      <c r="D68" s="21"/>
      <c r="E68" s="22"/>
      <c r="F68" s="23"/>
      <c r="G68" s="24"/>
      <c r="H68" s="51"/>
      <c r="I68" s="25"/>
      <c r="J68" s="26"/>
      <c r="K68" s="43" t="str">
        <f t="shared" si="0"/>
        <v/>
      </c>
      <c r="L68" s="45" t="str">
        <f>IF(F68="","",VLOOKUP(Journal!F68,Kontenplan!$E$9:$F$278,2))</f>
        <v/>
      </c>
      <c r="M68" s="44" t="str">
        <f>IF(G68="","",VLOOKUP(Journal!G68,Kontenplan!$E$9:$F$278,2))</f>
        <v/>
      </c>
      <c r="N68" s="28" t="str">
        <f>IF(AND(G68="",I68="",J68=""),"",IF(AND(I68&gt;0,OR(F68="",G68="")),"Bitte gültige Kontonummer/n eingeben",IF(OR(AND(F68&gt;0,F68&lt;1000),F68&gt;9999),"Sollkontonummer muss vierstellig sein",IF(VLOOKUP(F68,Kontenplan!$E$9:$E$277,1)&lt;&gt;F68,"Sollkonto existiert nicht",IF(D68=0,"Bitte Beleg-Nr. prüfen",IF(OR(AND(G68&gt;0,G68&lt;1000),G68&gt;9999),"Habenkontonummer muss vierstellig sein",IF(VLOOKUP(G68,Kontenplan!$E$9:$F$277,1)&lt;&gt;G68,"Habenkonto exisitert nicht","")))))))</f>
        <v/>
      </c>
      <c r="O68" s="28" t="str">
        <f t="shared" si="1"/>
        <v/>
      </c>
      <c r="P68" s="28"/>
      <c r="Q68" s="28"/>
      <c r="R68" s="28"/>
      <c r="S68" s="28"/>
      <c r="T68" s="28"/>
      <c r="U68" s="28"/>
      <c r="V68" s="28"/>
      <c r="X68" s="28"/>
      <c r="Y68" s="28"/>
    </row>
    <row r="69" spans="1:25" x14ac:dyDescent="0.2">
      <c r="A69" t="e">
        <f>IF(OR(F69=#REF!,G69=#REF!),ROUND(A68+1,0),A68+0.0001)</f>
        <v>#REF!</v>
      </c>
      <c r="B69" s="20" t="e">
        <f>IF(AND(E69&gt;=$B$2,E69&lt;=$B$3,OR(F69=#REF!,G69=#REF!)),ROUND(B68+1,0),B68+0.0001)</f>
        <v>#REF!</v>
      </c>
      <c r="C69" s="20" t="e">
        <f>IF(H69=#REF!,ROUND(C68+1,0),C68+0.0001)</f>
        <v>#REF!</v>
      </c>
      <c r="D69" s="21"/>
      <c r="E69" s="22"/>
      <c r="F69" s="23"/>
      <c r="G69" s="24"/>
      <c r="H69" s="51"/>
      <c r="I69" s="25"/>
      <c r="J69" s="26"/>
      <c r="K69" s="43" t="str">
        <f t="shared" si="0"/>
        <v/>
      </c>
      <c r="L69" s="45" t="str">
        <f>IF(F69="","",VLOOKUP(Journal!F69,Kontenplan!$E$9:$F$278,2))</f>
        <v/>
      </c>
      <c r="M69" s="44" t="str">
        <f>IF(G69="","",VLOOKUP(Journal!G69,Kontenplan!$E$9:$F$278,2))</f>
        <v/>
      </c>
      <c r="N69" s="28" t="str">
        <f>IF(AND(G69="",I69="",J69=""),"",IF(AND(I69&gt;0,OR(F69="",G69="")),"Bitte gültige Kontonummer/n eingeben",IF(OR(AND(F69&gt;0,F69&lt;1000),F69&gt;9999),"Sollkontonummer muss vierstellig sein",IF(VLOOKUP(F69,Kontenplan!$E$9:$E$277,1)&lt;&gt;F69,"Sollkonto existiert nicht",IF(D69=0,"Bitte Beleg-Nr. prüfen",IF(OR(AND(G69&gt;0,G69&lt;1000),G69&gt;9999),"Habenkontonummer muss vierstellig sein",IF(VLOOKUP(G69,Kontenplan!$E$9:$F$277,1)&lt;&gt;G69,"Habenkonto exisitert nicht","")))))))</f>
        <v/>
      </c>
      <c r="O69" s="28" t="str">
        <f t="shared" si="1"/>
        <v/>
      </c>
      <c r="P69" s="28"/>
      <c r="Q69" s="28"/>
      <c r="R69" s="28"/>
      <c r="S69" s="28"/>
      <c r="T69" s="28"/>
      <c r="U69" s="28"/>
      <c r="V69" s="28"/>
      <c r="X69" s="28"/>
      <c r="Y69" s="28"/>
    </row>
    <row r="70" spans="1:25" x14ac:dyDescent="0.2">
      <c r="A70" t="e">
        <f>IF(OR(F70=#REF!,G70=#REF!),ROUND(A69+1,0),A69+0.0001)</f>
        <v>#REF!</v>
      </c>
      <c r="B70" s="20" t="e">
        <f>IF(AND(E70&gt;=$B$2,E70&lt;=$B$3,OR(F70=#REF!,G70=#REF!)),ROUND(B69+1,0),B69+0.0001)</f>
        <v>#REF!</v>
      </c>
      <c r="C70" s="20" t="e">
        <f>IF(H70=#REF!,ROUND(C69+1,0),C69+0.0001)</f>
        <v>#REF!</v>
      </c>
      <c r="D70" s="21"/>
      <c r="E70" s="22"/>
      <c r="F70" s="23"/>
      <c r="G70" s="24"/>
      <c r="H70" s="51"/>
      <c r="I70" s="25"/>
      <c r="J70" s="26"/>
      <c r="K70" s="43" t="str">
        <f t="shared" si="0"/>
        <v/>
      </c>
      <c r="L70" s="45" t="str">
        <f>IF(F70="","",VLOOKUP(Journal!F70,Kontenplan!$E$9:$F$278,2))</f>
        <v/>
      </c>
      <c r="M70" s="44" t="str">
        <f>IF(G70="","",VLOOKUP(Journal!G70,Kontenplan!$E$9:$F$278,2))</f>
        <v/>
      </c>
      <c r="N70" s="28" t="str">
        <f>IF(AND(G70="",I70="",J70=""),"",IF(AND(I70&gt;0,OR(F70="",G70="")),"Bitte gültige Kontonummer/n eingeben",IF(OR(AND(F70&gt;0,F70&lt;1000),F70&gt;9999),"Sollkontonummer muss vierstellig sein",IF(VLOOKUP(F70,Kontenplan!$E$9:$E$277,1)&lt;&gt;F70,"Sollkonto existiert nicht",IF(D70=0,"Bitte Beleg-Nr. prüfen",IF(OR(AND(G70&gt;0,G70&lt;1000),G70&gt;9999),"Habenkontonummer muss vierstellig sein",IF(VLOOKUP(G70,Kontenplan!$E$9:$F$277,1)&lt;&gt;G70,"Habenkonto exisitert nicht","")))))))</f>
        <v/>
      </c>
      <c r="O70" s="28" t="str">
        <f t="shared" si="1"/>
        <v/>
      </c>
      <c r="P70" s="28"/>
      <c r="Q70" s="28"/>
      <c r="R70" s="28"/>
      <c r="S70" s="28"/>
      <c r="T70" s="28"/>
      <c r="U70" s="28"/>
      <c r="V70" s="28"/>
      <c r="X70" s="28"/>
      <c r="Y70" s="28"/>
    </row>
    <row r="71" spans="1:25" x14ac:dyDescent="0.2">
      <c r="A71" t="e">
        <f>IF(OR(F71=#REF!,G71=#REF!),ROUND(A70+1,0),A70+0.0001)</f>
        <v>#REF!</v>
      </c>
      <c r="B71" s="20" t="e">
        <f>IF(AND(E71&gt;=$B$2,E71&lt;=$B$3,OR(F71=#REF!,G71=#REF!)),ROUND(B70+1,0),B70+0.0001)</f>
        <v>#REF!</v>
      </c>
      <c r="C71" s="20" t="e">
        <f>IF(H71=#REF!,ROUND(C70+1,0),C70+0.0001)</f>
        <v>#REF!</v>
      </c>
      <c r="D71" s="21"/>
      <c r="E71" s="22"/>
      <c r="F71" s="23"/>
      <c r="G71" s="24"/>
      <c r="H71" s="51"/>
      <c r="I71" s="25"/>
      <c r="J71" s="26"/>
      <c r="K71" s="43" t="str">
        <f t="shared" ref="K71:K134" si="2">IF(N71&lt;&gt;"",N71,IF(O71&lt;&gt;"",O71,""))</f>
        <v/>
      </c>
      <c r="L71" s="45" t="str">
        <f>IF(F71="","",VLOOKUP(Journal!F71,Kontenplan!$E$9:$F$278,2))</f>
        <v/>
      </c>
      <c r="M71" s="44" t="str">
        <f>IF(G71="","",VLOOKUP(Journal!G71,Kontenplan!$E$9:$F$278,2))</f>
        <v/>
      </c>
      <c r="N71" s="28" t="str">
        <f>IF(AND(G71="",I71="",J71=""),"",IF(AND(I71&gt;0,OR(F71="",G71="")),"Bitte gültige Kontonummer/n eingeben",IF(OR(AND(F71&gt;0,F71&lt;1000),F71&gt;9999),"Sollkontonummer muss vierstellig sein",IF(VLOOKUP(F71,Kontenplan!$E$9:$E$277,1)&lt;&gt;F71,"Sollkonto existiert nicht",IF(D71=0,"Bitte Beleg-Nr. prüfen",IF(OR(AND(G71&gt;0,G71&lt;1000),G71&gt;9999),"Habenkontonummer muss vierstellig sein",IF(VLOOKUP(G71,Kontenplan!$E$9:$F$277,1)&lt;&gt;G71,"Habenkonto exisitert nicht","")))))))</f>
        <v/>
      </c>
      <c r="O71" s="28" t="str">
        <f t="shared" si="1"/>
        <v/>
      </c>
      <c r="P71" s="28"/>
      <c r="Q71" s="28"/>
      <c r="R71" s="28"/>
      <c r="S71" s="28"/>
      <c r="T71" s="28"/>
      <c r="U71" s="28"/>
      <c r="V71" s="28"/>
      <c r="X71" s="28"/>
      <c r="Y71" s="28"/>
    </row>
    <row r="72" spans="1:25" x14ac:dyDescent="0.2">
      <c r="A72" t="e">
        <f>IF(OR(F72=#REF!,G72=#REF!),ROUND(A71+1,0),A71+0.0001)</f>
        <v>#REF!</v>
      </c>
      <c r="B72" s="20" t="e">
        <f>IF(AND(E72&gt;=$B$2,E72&lt;=$B$3,OR(F72=#REF!,G72=#REF!)),ROUND(B71+1,0),B71+0.0001)</f>
        <v>#REF!</v>
      </c>
      <c r="C72" s="20" t="e">
        <f>IF(H72=#REF!,ROUND(C71+1,0),C71+0.0001)</f>
        <v>#REF!</v>
      </c>
      <c r="D72" s="21"/>
      <c r="E72" s="22"/>
      <c r="F72" s="23"/>
      <c r="G72" s="24"/>
      <c r="H72" s="51"/>
      <c r="I72" s="25"/>
      <c r="J72" s="26"/>
      <c r="K72" s="43" t="str">
        <f t="shared" si="2"/>
        <v/>
      </c>
      <c r="L72" s="45" t="str">
        <f>IF(F72="","",VLOOKUP(Journal!F72,Kontenplan!$E$9:$F$278,2))</f>
        <v/>
      </c>
      <c r="M72" s="44" t="str">
        <f>IF(G72="","",VLOOKUP(Journal!G72,Kontenplan!$E$9:$F$278,2))</f>
        <v/>
      </c>
      <c r="N72" s="28" t="str">
        <f>IF(AND(G72="",I72="",J72=""),"",IF(AND(I72&gt;0,OR(F72="",G72="")),"Bitte gültige Kontonummer/n eingeben",IF(OR(AND(F72&gt;0,F72&lt;1000),F72&gt;9999),"Sollkontonummer muss vierstellig sein",IF(VLOOKUP(F72,Kontenplan!$E$9:$E$277,1)&lt;&gt;F72,"Sollkonto existiert nicht",IF(D72=0,"Bitte Beleg-Nr. prüfen",IF(OR(AND(G72&gt;0,G72&lt;1000),G72&gt;9999),"Habenkontonummer muss vierstellig sein",IF(VLOOKUP(G72,Kontenplan!$E$9:$F$277,1)&lt;&gt;G72,"Habenkonto exisitert nicht","")))))))</f>
        <v/>
      </c>
      <c r="O72" s="28" t="str">
        <f t="shared" ref="O72:O135" si="3">IF(AND(F72&lt;&gt;"",F72=G72),"Soll- und Habenkontonummern sind identisch",IF(AND(D73&lt;&gt;"",G72&gt;0,F72&gt;0,OR(I72="",I72&lt;=0)),"Bitte Betrag prüfen",IF(AND(J72="",D73&gt;0),"Kein Text ist ok, aber nicht empfehlenswert",IF(OR(AND(E72="",G72&gt;0),AND(E72&lt;MAX(E65:E71)-20,G72&gt;0)),"Datum möglicherweise falsch",""))))</f>
        <v/>
      </c>
      <c r="P72" s="28"/>
      <c r="Q72" s="28"/>
      <c r="R72" s="28"/>
      <c r="S72" s="28"/>
      <c r="T72" s="28"/>
      <c r="U72" s="28"/>
      <c r="V72" s="28"/>
      <c r="X72" s="28"/>
      <c r="Y72" s="28"/>
    </row>
    <row r="73" spans="1:25" x14ac:dyDescent="0.2">
      <c r="A73" t="e">
        <f>IF(OR(F73=#REF!,G73=#REF!),ROUND(A72+1,0),A72+0.0001)</f>
        <v>#REF!</v>
      </c>
      <c r="B73" s="20" t="e">
        <f>IF(AND(E73&gt;=$B$2,E73&lt;=$B$3,OR(F73=#REF!,G73=#REF!)),ROUND(B72+1,0),B72+0.0001)</f>
        <v>#REF!</v>
      </c>
      <c r="C73" s="20" t="e">
        <f>IF(H73=#REF!,ROUND(C72+1,0),C72+0.0001)</f>
        <v>#REF!</v>
      </c>
      <c r="D73" s="21"/>
      <c r="E73" s="22"/>
      <c r="F73" s="23"/>
      <c r="G73" s="24"/>
      <c r="H73" s="51"/>
      <c r="I73" s="25"/>
      <c r="J73" s="26"/>
      <c r="K73" s="43" t="str">
        <f t="shared" si="2"/>
        <v/>
      </c>
      <c r="L73" s="45" t="str">
        <f>IF(F73="","",VLOOKUP(Journal!F73,Kontenplan!$E$9:$F$278,2))</f>
        <v/>
      </c>
      <c r="M73" s="44" t="str">
        <f>IF(G73="","",VLOOKUP(Journal!G73,Kontenplan!$E$9:$F$278,2))</f>
        <v/>
      </c>
      <c r="N73" s="28" t="str">
        <f>IF(AND(G73="",I73="",J73=""),"",IF(AND(I73&gt;0,OR(F73="",G73="")),"Bitte gültige Kontonummer/n eingeben",IF(OR(AND(F73&gt;0,F73&lt;1000),F73&gt;9999),"Sollkontonummer muss vierstellig sein",IF(VLOOKUP(F73,Kontenplan!$E$9:$E$277,1)&lt;&gt;F73,"Sollkonto existiert nicht",IF(D73=0,"Bitte Beleg-Nr. prüfen",IF(OR(AND(G73&gt;0,G73&lt;1000),G73&gt;9999),"Habenkontonummer muss vierstellig sein",IF(VLOOKUP(G73,Kontenplan!$E$9:$F$277,1)&lt;&gt;G73,"Habenkonto exisitert nicht","")))))))</f>
        <v/>
      </c>
      <c r="O73" s="28" t="str">
        <f t="shared" si="3"/>
        <v/>
      </c>
      <c r="P73" s="28"/>
      <c r="Q73" s="28"/>
      <c r="R73" s="28"/>
      <c r="S73" s="28"/>
      <c r="T73" s="28"/>
      <c r="U73" s="28"/>
      <c r="V73" s="28"/>
      <c r="X73" s="28"/>
      <c r="Y73" s="28"/>
    </row>
    <row r="74" spans="1:25" x14ac:dyDescent="0.2">
      <c r="A74" t="e">
        <f>IF(OR(F74=#REF!,G74=#REF!),ROUND(A73+1,0),A73+0.0001)</f>
        <v>#REF!</v>
      </c>
      <c r="B74" s="20" t="e">
        <f>IF(AND(E74&gt;=$B$2,E74&lt;=$B$3,OR(F74=#REF!,G74=#REF!)),ROUND(B73+1,0),B73+0.0001)</f>
        <v>#REF!</v>
      </c>
      <c r="C74" s="20" t="e">
        <f>IF(H74=#REF!,ROUND(C73+1,0),C73+0.0001)</f>
        <v>#REF!</v>
      </c>
      <c r="D74" s="21"/>
      <c r="E74" s="22"/>
      <c r="F74" s="23"/>
      <c r="G74" s="24"/>
      <c r="H74" s="51"/>
      <c r="I74" s="25"/>
      <c r="J74" s="26"/>
      <c r="K74" s="43" t="str">
        <f t="shared" si="2"/>
        <v/>
      </c>
      <c r="L74" s="45" t="str">
        <f>IF(F74="","",VLOOKUP(Journal!F74,Kontenplan!$E$9:$F$278,2))</f>
        <v/>
      </c>
      <c r="M74" s="44" t="str">
        <f>IF(G74="","",VLOOKUP(Journal!G74,Kontenplan!$E$9:$F$278,2))</f>
        <v/>
      </c>
      <c r="N74" s="28" t="str">
        <f>IF(AND(G74="",I74="",J74=""),"",IF(AND(I74&gt;0,OR(F74="",G74="")),"Bitte gültige Kontonummer/n eingeben",IF(OR(AND(F74&gt;0,F74&lt;1000),F74&gt;9999),"Sollkontonummer muss vierstellig sein",IF(VLOOKUP(F74,Kontenplan!$E$9:$E$277,1)&lt;&gt;F74,"Sollkonto existiert nicht",IF(D74=0,"Bitte Beleg-Nr. prüfen",IF(OR(AND(G74&gt;0,G74&lt;1000),G74&gt;9999),"Habenkontonummer muss vierstellig sein",IF(VLOOKUP(G74,Kontenplan!$E$9:$F$277,1)&lt;&gt;G74,"Habenkonto exisitert nicht","")))))))</f>
        <v/>
      </c>
      <c r="O74" s="28" t="str">
        <f t="shared" si="3"/>
        <v/>
      </c>
      <c r="P74" s="28"/>
      <c r="Q74" s="28"/>
      <c r="R74" s="28"/>
      <c r="S74" s="28"/>
      <c r="T74" s="28"/>
      <c r="U74" s="28"/>
      <c r="V74" s="28"/>
      <c r="X74" s="28"/>
      <c r="Y74" s="28"/>
    </row>
    <row r="75" spans="1:25" x14ac:dyDescent="0.2">
      <c r="A75" t="e">
        <f>IF(OR(F75=#REF!,G75=#REF!),ROUND(A74+1,0),A74+0.0001)</f>
        <v>#REF!</v>
      </c>
      <c r="B75" s="20" t="e">
        <f>IF(AND(E75&gt;=$B$2,E75&lt;=$B$3,OR(F75=#REF!,G75=#REF!)),ROUND(B74+1,0),B74+0.0001)</f>
        <v>#REF!</v>
      </c>
      <c r="C75" s="20" t="e">
        <f>IF(H75=#REF!,ROUND(C74+1,0),C74+0.0001)</f>
        <v>#REF!</v>
      </c>
      <c r="D75" s="21"/>
      <c r="E75" s="22"/>
      <c r="F75" s="23"/>
      <c r="G75" s="24"/>
      <c r="H75" s="51"/>
      <c r="I75" s="25"/>
      <c r="J75" s="26"/>
      <c r="K75" s="43" t="str">
        <f t="shared" si="2"/>
        <v/>
      </c>
      <c r="L75" s="45" t="str">
        <f>IF(F75="","",VLOOKUP(Journal!F75,Kontenplan!$E$9:$F$278,2))</f>
        <v/>
      </c>
      <c r="M75" s="44" t="str">
        <f>IF(G75="","",VLOOKUP(Journal!G75,Kontenplan!$E$9:$F$278,2))</f>
        <v/>
      </c>
      <c r="N75" s="28" t="str">
        <f>IF(AND(G75="",I75="",J75=""),"",IF(AND(I75&gt;0,OR(F75="",G75="")),"Bitte gültige Kontonummer/n eingeben",IF(OR(AND(F75&gt;0,F75&lt;1000),F75&gt;9999),"Sollkontonummer muss vierstellig sein",IF(VLOOKUP(F75,Kontenplan!$E$9:$E$277,1)&lt;&gt;F75,"Sollkonto existiert nicht",IF(D75=0,"Bitte Beleg-Nr. prüfen",IF(OR(AND(G75&gt;0,G75&lt;1000),G75&gt;9999),"Habenkontonummer muss vierstellig sein",IF(VLOOKUP(G75,Kontenplan!$E$9:$F$277,1)&lt;&gt;G75,"Habenkonto exisitert nicht","")))))))</f>
        <v/>
      </c>
      <c r="O75" s="28" t="str">
        <f t="shared" si="3"/>
        <v/>
      </c>
      <c r="P75" s="28"/>
      <c r="Q75" s="28"/>
      <c r="R75" s="28"/>
      <c r="S75" s="28"/>
      <c r="T75" s="28"/>
      <c r="U75" s="28"/>
      <c r="V75" s="28"/>
      <c r="X75" s="28"/>
      <c r="Y75" s="28"/>
    </row>
    <row r="76" spans="1:25" x14ac:dyDescent="0.2">
      <c r="A76" t="e">
        <f>IF(OR(F76=#REF!,G76=#REF!),ROUND(A75+1,0),A75+0.0001)</f>
        <v>#REF!</v>
      </c>
      <c r="B76" s="20" t="e">
        <f>IF(AND(E76&gt;=$B$2,E76&lt;=$B$3,OR(F76=#REF!,G76=#REF!)),ROUND(B75+1,0),B75+0.0001)</f>
        <v>#REF!</v>
      </c>
      <c r="C76" s="20" t="e">
        <f>IF(H76=#REF!,ROUND(C75+1,0),C75+0.0001)</f>
        <v>#REF!</v>
      </c>
      <c r="D76" s="21"/>
      <c r="E76" s="22"/>
      <c r="F76" s="23"/>
      <c r="G76" s="24"/>
      <c r="H76" s="51"/>
      <c r="I76" s="25"/>
      <c r="J76" s="26"/>
      <c r="K76" s="43" t="str">
        <f t="shared" si="2"/>
        <v/>
      </c>
      <c r="L76" s="45" t="str">
        <f>IF(F76="","",VLOOKUP(Journal!F76,Kontenplan!$E$9:$F$278,2))</f>
        <v/>
      </c>
      <c r="M76" s="44" t="str">
        <f>IF(G76="","",VLOOKUP(Journal!G76,Kontenplan!$E$9:$F$278,2))</f>
        <v/>
      </c>
      <c r="N76" s="28" t="str">
        <f>IF(AND(G76="",I76="",J76=""),"",IF(AND(I76&gt;0,OR(F76="",G76="")),"Bitte gültige Kontonummer/n eingeben",IF(OR(AND(F76&gt;0,F76&lt;1000),F76&gt;9999),"Sollkontonummer muss vierstellig sein",IF(VLOOKUP(F76,Kontenplan!$E$9:$E$277,1)&lt;&gt;F76,"Sollkonto existiert nicht",IF(D76=0,"Bitte Beleg-Nr. prüfen",IF(OR(AND(G76&gt;0,G76&lt;1000),G76&gt;9999),"Habenkontonummer muss vierstellig sein",IF(VLOOKUP(G76,Kontenplan!$E$9:$F$277,1)&lt;&gt;G76,"Habenkonto exisitert nicht","")))))))</f>
        <v/>
      </c>
      <c r="O76" s="28" t="str">
        <f t="shared" si="3"/>
        <v/>
      </c>
      <c r="P76" s="28"/>
      <c r="Q76" s="28"/>
      <c r="R76" s="28"/>
      <c r="S76" s="28"/>
      <c r="T76" s="28"/>
      <c r="U76" s="28"/>
      <c r="V76" s="28"/>
      <c r="X76" s="28"/>
      <c r="Y76" s="28"/>
    </row>
    <row r="77" spans="1:25" x14ac:dyDescent="0.2">
      <c r="A77" t="e">
        <f>IF(OR(F77=#REF!,G77=#REF!),ROUND(A76+1,0),A76+0.0001)</f>
        <v>#REF!</v>
      </c>
      <c r="B77" s="20" t="e">
        <f>IF(AND(E77&gt;=$B$2,E77&lt;=$B$3,OR(F77=#REF!,G77=#REF!)),ROUND(B76+1,0),B76+0.0001)</f>
        <v>#REF!</v>
      </c>
      <c r="C77" s="20" t="e">
        <f>IF(H77=#REF!,ROUND(C76+1,0),C76+0.0001)</f>
        <v>#REF!</v>
      </c>
      <c r="D77" s="21"/>
      <c r="E77" s="22"/>
      <c r="F77" s="23"/>
      <c r="G77" s="24"/>
      <c r="H77" s="51"/>
      <c r="I77" s="25"/>
      <c r="J77" s="26"/>
      <c r="K77" s="43" t="str">
        <f t="shared" si="2"/>
        <v/>
      </c>
      <c r="L77" s="45" t="str">
        <f>IF(F77="","",VLOOKUP(Journal!F77,Kontenplan!$E$9:$F$278,2))</f>
        <v/>
      </c>
      <c r="M77" s="44" t="str">
        <f>IF(G77="","",VLOOKUP(Journal!G77,Kontenplan!$E$9:$F$278,2))</f>
        <v/>
      </c>
      <c r="N77" s="28" t="str">
        <f>IF(AND(G77="",I77="",J77=""),"",IF(AND(I77&gt;0,OR(F77="",G77="")),"Bitte gültige Kontonummer/n eingeben",IF(OR(AND(F77&gt;0,F77&lt;1000),F77&gt;9999),"Sollkontonummer muss vierstellig sein",IF(VLOOKUP(F77,Kontenplan!$E$9:$E$277,1)&lt;&gt;F77,"Sollkonto existiert nicht",IF(D77=0,"Bitte Beleg-Nr. prüfen",IF(OR(AND(G77&gt;0,G77&lt;1000),G77&gt;9999),"Habenkontonummer muss vierstellig sein",IF(VLOOKUP(G77,Kontenplan!$E$9:$F$277,1)&lt;&gt;G77,"Habenkonto exisitert nicht","")))))))</f>
        <v/>
      </c>
      <c r="O77" s="28" t="str">
        <f t="shared" si="3"/>
        <v/>
      </c>
      <c r="P77" s="28"/>
      <c r="Q77" s="28"/>
      <c r="R77" s="28"/>
      <c r="S77" s="28"/>
      <c r="T77" s="28"/>
      <c r="U77" s="28"/>
      <c r="V77" s="28"/>
      <c r="X77" s="28"/>
      <c r="Y77" s="28"/>
    </row>
    <row r="78" spans="1:25" x14ac:dyDescent="0.2">
      <c r="A78" t="e">
        <f>IF(OR(F78=#REF!,G78=#REF!),ROUND(A77+1,0),A77+0.0001)</f>
        <v>#REF!</v>
      </c>
      <c r="B78" s="20" t="e">
        <f>IF(AND(E78&gt;=$B$2,E78&lt;=$B$3,OR(F78=#REF!,G78=#REF!)),ROUND(B77+1,0),B77+0.0001)</f>
        <v>#REF!</v>
      </c>
      <c r="C78" s="20" t="e">
        <f>IF(H78=#REF!,ROUND(C77+1,0),C77+0.0001)</f>
        <v>#REF!</v>
      </c>
      <c r="D78" s="21"/>
      <c r="E78" s="22"/>
      <c r="F78" s="23"/>
      <c r="G78" s="24"/>
      <c r="H78" s="51"/>
      <c r="I78" s="25"/>
      <c r="J78" s="26"/>
      <c r="K78" s="43" t="str">
        <f t="shared" si="2"/>
        <v/>
      </c>
      <c r="L78" s="45" t="str">
        <f>IF(F78="","",VLOOKUP(Journal!F78,Kontenplan!$E$9:$F$278,2))</f>
        <v/>
      </c>
      <c r="M78" s="44" t="str">
        <f>IF(G78="","",VLOOKUP(Journal!G78,Kontenplan!$E$9:$F$278,2))</f>
        <v/>
      </c>
      <c r="N78" s="28" t="str">
        <f>IF(AND(G78="",I78="",J78=""),"",IF(AND(I78&gt;0,OR(F78="",G78="")),"Bitte gültige Kontonummer/n eingeben",IF(OR(AND(F78&gt;0,F78&lt;1000),F78&gt;9999),"Sollkontonummer muss vierstellig sein",IF(VLOOKUP(F78,Kontenplan!$E$9:$E$277,1)&lt;&gt;F78,"Sollkonto existiert nicht",IF(D78=0,"Bitte Beleg-Nr. prüfen",IF(OR(AND(G78&gt;0,G78&lt;1000),G78&gt;9999),"Habenkontonummer muss vierstellig sein",IF(VLOOKUP(G78,Kontenplan!$E$9:$F$277,1)&lt;&gt;G78,"Habenkonto exisitert nicht","")))))))</f>
        <v/>
      </c>
      <c r="O78" s="28" t="str">
        <f t="shared" si="3"/>
        <v/>
      </c>
      <c r="P78" s="28"/>
      <c r="Q78" s="28"/>
      <c r="R78" s="28"/>
      <c r="S78" s="28"/>
      <c r="T78" s="28"/>
      <c r="U78" s="28"/>
      <c r="V78" s="28"/>
      <c r="X78" s="28"/>
      <c r="Y78" s="28"/>
    </row>
    <row r="79" spans="1:25" x14ac:dyDescent="0.2">
      <c r="A79" t="e">
        <f>IF(OR(F79=#REF!,G79=#REF!),ROUND(A78+1,0),A78+0.0001)</f>
        <v>#REF!</v>
      </c>
      <c r="B79" s="20" t="e">
        <f>IF(AND(E79&gt;=$B$2,E79&lt;=$B$3,OR(F79=#REF!,G79=#REF!)),ROUND(B78+1,0),B78+0.0001)</f>
        <v>#REF!</v>
      </c>
      <c r="C79" s="20" t="e">
        <f>IF(H79=#REF!,ROUND(C78+1,0),C78+0.0001)</f>
        <v>#REF!</v>
      </c>
      <c r="D79" s="21"/>
      <c r="E79" s="22"/>
      <c r="F79" s="23"/>
      <c r="G79" s="24"/>
      <c r="H79" s="51"/>
      <c r="I79" s="25"/>
      <c r="J79" s="26"/>
      <c r="K79" s="43" t="str">
        <f t="shared" si="2"/>
        <v/>
      </c>
      <c r="L79" s="45" t="str">
        <f>IF(F79="","",VLOOKUP(Journal!F79,Kontenplan!$E$9:$F$278,2))</f>
        <v/>
      </c>
      <c r="M79" s="44" t="str">
        <f>IF(G79="","",VLOOKUP(Journal!G79,Kontenplan!$E$9:$F$278,2))</f>
        <v/>
      </c>
      <c r="N79" s="28" t="str">
        <f>IF(AND(G79="",I79="",J79=""),"",IF(AND(I79&gt;0,OR(F79="",G79="")),"Bitte gültige Kontonummer/n eingeben",IF(OR(AND(F79&gt;0,F79&lt;1000),F79&gt;9999),"Sollkontonummer muss vierstellig sein",IF(VLOOKUP(F79,Kontenplan!$E$9:$E$277,1)&lt;&gt;F79,"Sollkonto existiert nicht",IF(D79=0,"Bitte Beleg-Nr. prüfen",IF(OR(AND(G79&gt;0,G79&lt;1000),G79&gt;9999),"Habenkontonummer muss vierstellig sein",IF(VLOOKUP(G79,Kontenplan!$E$9:$F$277,1)&lt;&gt;G79,"Habenkonto exisitert nicht","")))))))</f>
        <v/>
      </c>
      <c r="O79" s="28" t="str">
        <f t="shared" si="3"/>
        <v/>
      </c>
      <c r="P79" s="28"/>
      <c r="Q79" s="28"/>
      <c r="R79" s="28"/>
      <c r="S79" s="28"/>
      <c r="T79" s="28"/>
      <c r="U79" s="28"/>
      <c r="V79" s="28"/>
      <c r="X79" s="28"/>
      <c r="Y79" s="28"/>
    </row>
    <row r="80" spans="1:25" x14ac:dyDescent="0.2">
      <c r="A80" t="e">
        <f>IF(OR(F80=#REF!,G80=#REF!),ROUND(A79+1,0),A79+0.0001)</f>
        <v>#REF!</v>
      </c>
      <c r="B80" s="20" t="e">
        <f>IF(AND(E80&gt;=$B$2,E80&lt;=$B$3,OR(F80=#REF!,G80=#REF!)),ROUND(B79+1,0),B79+0.0001)</f>
        <v>#REF!</v>
      </c>
      <c r="C80" s="20" t="e">
        <f>IF(H80=#REF!,ROUND(C79+1,0),C79+0.0001)</f>
        <v>#REF!</v>
      </c>
      <c r="D80" s="21"/>
      <c r="E80" s="22"/>
      <c r="F80" s="23"/>
      <c r="G80" s="24"/>
      <c r="H80" s="51"/>
      <c r="I80" s="25"/>
      <c r="J80" s="26"/>
      <c r="K80" s="43" t="str">
        <f t="shared" si="2"/>
        <v/>
      </c>
      <c r="L80" s="45" t="str">
        <f>IF(F80="","",VLOOKUP(Journal!F80,Kontenplan!$E$9:$F$278,2))</f>
        <v/>
      </c>
      <c r="M80" s="44" t="str">
        <f>IF(G80="","",VLOOKUP(Journal!G80,Kontenplan!$E$9:$F$278,2))</f>
        <v/>
      </c>
      <c r="N80" s="28" t="str">
        <f>IF(AND(G80="",I80="",J80=""),"",IF(AND(I80&gt;0,OR(F80="",G80="")),"Bitte gültige Kontonummer/n eingeben",IF(OR(AND(F80&gt;0,F80&lt;1000),F80&gt;9999),"Sollkontonummer muss vierstellig sein",IF(VLOOKUP(F80,Kontenplan!$E$9:$E$277,1)&lt;&gt;F80,"Sollkonto existiert nicht",IF(D80=0,"Bitte Beleg-Nr. prüfen",IF(OR(AND(G80&gt;0,G80&lt;1000),G80&gt;9999),"Habenkontonummer muss vierstellig sein",IF(VLOOKUP(G80,Kontenplan!$E$9:$F$277,1)&lt;&gt;G80,"Habenkonto exisitert nicht","")))))))</f>
        <v/>
      </c>
      <c r="O80" s="28" t="str">
        <f t="shared" si="3"/>
        <v/>
      </c>
      <c r="P80" s="28"/>
      <c r="Q80" s="28"/>
      <c r="R80" s="28"/>
      <c r="S80" s="28"/>
      <c r="T80" s="28"/>
      <c r="U80" s="28"/>
      <c r="V80" s="28"/>
      <c r="X80" s="28"/>
      <c r="Y80" s="28"/>
    </row>
    <row r="81" spans="1:25" x14ac:dyDescent="0.2">
      <c r="A81" t="e">
        <f>IF(OR(F81=#REF!,G81=#REF!),ROUND(A80+1,0),A80+0.0001)</f>
        <v>#REF!</v>
      </c>
      <c r="B81" s="20" t="e">
        <f>IF(AND(E81&gt;=$B$2,E81&lt;=$B$3,OR(F81=#REF!,G81=#REF!)),ROUND(B80+1,0),B80+0.0001)</f>
        <v>#REF!</v>
      </c>
      <c r="C81" s="20" t="e">
        <f>IF(H81=#REF!,ROUND(C80+1,0),C80+0.0001)</f>
        <v>#REF!</v>
      </c>
      <c r="D81" s="21"/>
      <c r="E81" s="22"/>
      <c r="F81" s="23"/>
      <c r="G81" s="24"/>
      <c r="H81" s="51"/>
      <c r="I81" s="25"/>
      <c r="J81" s="26"/>
      <c r="K81" s="43" t="str">
        <f t="shared" si="2"/>
        <v/>
      </c>
      <c r="L81" s="45" t="str">
        <f>IF(F81="","",VLOOKUP(Journal!F81,Kontenplan!$E$9:$F$278,2))</f>
        <v/>
      </c>
      <c r="M81" s="44" t="str">
        <f>IF(G81="","",VLOOKUP(Journal!G81,Kontenplan!$E$9:$F$278,2))</f>
        <v/>
      </c>
      <c r="N81" s="28" t="str">
        <f>IF(AND(G81="",I81="",J81=""),"",IF(AND(I81&gt;0,OR(F81="",G81="")),"Bitte gültige Kontonummer/n eingeben",IF(OR(AND(F81&gt;0,F81&lt;1000),F81&gt;9999),"Sollkontonummer muss vierstellig sein",IF(VLOOKUP(F81,Kontenplan!$E$9:$E$277,1)&lt;&gt;F81,"Sollkonto existiert nicht",IF(D81=0,"Bitte Beleg-Nr. prüfen",IF(OR(AND(G81&gt;0,G81&lt;1000),G81&gt;9999),"Habenkontonummer muss vierstellig sein",IF(VLOOKUP(G81,Kontenplan!$E$9:$F$277,1)&lt;&gt;G81,"Habenkonto exisitert nicht","")))))))</f>
        <v/>
      </c>
      <c r="O81" s="28" t="str">
        <f t="shared" si="3"/>
        <v/>
      </c>
      <c r="P81" s="28"/>
      <c r="Q81" s="28"/>
      <c r="R81" s="28"/>
      <c r="S81" s="28"/>
      <c r="T81" s="28"/>
      <c r="U81" s="28"/>
      <c r="V81" s="28"/>
      <c r="X81" s="28"/>
      <c r="Y81" s="28"/>
    </row>
    <row r="82" spans="1:25" x14ac:dyDescent="0.2">
      <c r="A82" t="e">
        <f>IF(OR(F82=#REF!,G82=#REF!),ROUND(A81+1,0),A81+0.0001)</f>
        <v>#REF!</v>
      </c>
      <c r="B82" s="20" t="e">
        <f>IF(AND(E82&gt;=$B$2,E82&lt;=$B$3,OR(F82=#REF!,G82=#REF!)),ROUND(B81+1,0),B81+0.0001)</f>
        <v>#REF!</v>
      </c>
      <c r="C82" s="20" t="e">
        <f>IF(H82=#REF!,ROUND(C81+1,0),C81+0.0001)</f>
        <v>#REF!</v>
      </c>
      <c r="D82" s="21"/>
      <c r="E82" s="34"/>
      <c r="F82" s="29"/>
      <c r="G82" s="30"/>
      <c r="H82" s="52"/>
      <c r="I82" s="25"/>
      <c r="J82" s="26"/>
      <c r="K82" s="43" t="str">
        <f t="shared" si="2"/>
        <v/>
      </c>
      <c r="L82" s="45" t="str">
        <f>IF(F82="","",VLOOKUP(Journal!F82,Kontenplan!$E$9:$F$278,2))</f>
        <v/>
      </c>
      <c r="M82" s="44" t="str">
        <f>IF(G82="","",VLOOKUP(Journal!G82,Kontenplan!$E$9:$F$278,2))</f>
        <v/>
      </c>
      <c r="N82" s="28" t="str">
        <f>IF(AND(G82="",I82="",J82=""),"",IF(AND(I82&gt;0,OR(F82="",G82="")),"Bitte gültige Kontonummer/n eingeben",IF(OR(AND(F82&gt;0,F82&lt;1000),F82&gt;9999),"Sollkontonummer muss vierstellig sein",IF(VLOOKUP(F82,Kontenplan!$E$9:$E$277,1)&lt;&gt;F82,"Sollkonto existiert nicht",IF(D82=0,"Bitte Beleg-Nr. prüfen",IF(OR(AND(G82&gt;0,G82&lt;1000),G82&gt;9999),"Habenkontonummer muss vierstellig sein",IF(VLOOKUP(G82,Kontenplan!$E$9:$F$277,1)&lt;&gt;G82,"Habenkonto exisitert nicht","")))))))</f>
        <v/>
      </c>
      <c r="O82" s="28" t="str">
        <f t="shared" si="3"/>
        <v/>
      </c>
      <c r="P82" s="28"/>
      <c r="Q82" s="28"/>
      <c r="R82" s="28"/>
      <c r="S82" s="28"/>
      <c r="T82" s="28"/>
      <c r="U82" s="28"/>
      <c r="V82" s="28"/>
      <c r="X82" s="28"/>
      <c r="Y82" s="28"/>
    </row>
    <row r="83" spans="1:25" x14ac:dyDescent="0.2">
      <c r="A83" t="e">
        <f>IF(OR(F83=#REF!,G83=#REF!),ROUND(A82+1,0),A82+0.0001)</f>
        <v>#REF!</v>
      </c>
      <c r="B83" s="20" t="e">
        <f>IF(AND(E83&gt;=$B$2,E83&lt;=$B$3,OR(F83=#REF!,G83=#REF!)),ROUND(B82+1,0),B82+0.0001)</f>
        <v>#REF!</v>
      </c>
      <c r="C83" s="20" t="e">
        <f>IF(H83=#REF!,ROUND(C82+1,0),C82+0.0001)</f>
        <v>#REF!</v>
      </c>
      <c r="D83" s="21"/>
      <c r="E83" s="22"/>
      <c r="F83" s="23"/>
      <c r="G83" s="24"/>
      <c r="H83" s="51"/>
      <c r="I83" s="25"/>
      <c r="J83" s="26"/>
      <c r="K83" s="43" t="str">
        <f t="shared" si="2"/>
        <v/>
      </c>
      <c r="L83" s="45" t="str">
        <f>IF(F83="","",VLOOKUP(Journal!F83,Kontenplan!$E$9:$F$278,2))</f>
        <v/>
      </c>
      <c r="M83" s="44" t="str">
        <f>IF(G83="","",VLOOKUP(Journal!G83,Kontenplan!$E$9:$F$278,2))</f>
        <v/>
      </c>
      <c r="N83" s="28" t="str">
        <f>IF(AND(G83="",I83="",J83=""),"",IF(AND(I83&gt;0,OR(F83="",G83="")),"Bitte gültige Kontonummer/n eingeben",IF(OR(AND(F83&gt;0,F83&lt;1000),F83&gt;9999),"Sollkontonummer muss vierstellig sein",IF(VLOOKUP(F83,Kontenplan!$E$9:$E$277,1)&lt;&gt;F83,"Sollkonto existiert nicht",IF(D83=0,"Bitte Beleg-Nr. prüfen",IF(OR(AND(G83&gt;0,G83&lt;1000),G83&gt;9999),"Habenkontonummer muss vierstellig sein",IF(VLOOKUP(G83,Kontenplan!$E$9:$F$277,1)&lt;&gt;G83,"Habenkonto exisitert nicht","")))))))</f>
        <v/>
      </c>
      <c r="O83" s="28" t="str">
        <f t="shared" si="3"/>
        <v/>
      </c>
      <c r="P83" s="28"/>
      <c r="Q83" s="28"/>
      <c r="R83" s="28"/>
      <c r="S83" s="28"/>
      <c r="T83" s="28"/>
      <c r="U83" s="28"/>
      <c r="V83" s="28"/>
      <c r="X83" s="28"/>
      <c r="Y83" s="28"/>
    </row>
    <row r="84" spans="1:25" x14ac:dyDescent="0.2">
      <c r="A84" t="e">
        <f>IF(OR(F84=#REF!,G84=#REF!),ROUND(A83+1,0),A83+0.0001)</f>
        <v>#REF!</v>
      </c>
      <c r="B84" s="20" t="e">
        <f>IF(AND(E84&gt;=$B$2,E84&lt;=$B$3,OR(F84=#REF!,G84=#REF!)),ROUND(B83+1,0),B83+0.0001)</f>
        <v>#REF!</v>
      </c>
      <c r="C84" s="20" t="e">
        <f>IF(H84=#REF!,ROUND(C83+1,0),C83+0.0001)</f>
        <v>#REF!</v>
      </c>
      <c r="D84" s="21"/>
      <c r="E84" s="22"/>
      <c r="F84" s="23"/>
      <c r="G84" s="24"/>
      <c r="H84" s="51"/>
      <c r="I84" s="25"/>
      <c r="J84" s="26"/>
      <c r="K84" s="43" t="str">
        <f t="shared" si="2"/>
        <v/>
      </c>
      <c r="L84" s="45" t="str">
        <f>IF(F84="","",VLOOKUP(Journal!F84,Kontenplan!$E$9:$F$278,2))</f>
        <v/>
      </c>
      <c r="M84" s="44" t="str">
        <f>IF(G84="","",VLOOKUP(Journal!G84,Kontenplan!$E$9:$F$278,2))</f>
        <v/>
      </c>
      <c r="N84" s="28" t="str">
        <f>IF(AND(G84="",I84="",J84=""),"",IF(AND(I84&gt;0,OR(F84="",G84="")),"Bitte gültige Kontonummer/n eingeben",IF(OR(AND(F84&gt;0,F84&lt;1000),F84&gt;9999),"Sollkontonummer muss vierstellig sein",IF(VLOOKUP(F84,Kontenplan!$E$9:$E$277,1)&lt;&gt;F84,"Sollkonto existiert nicht",IF(D84=0,"Bitte Beleg-Nr. prüfen",IF(OR(AND(G84&gt;0,G84&lt;1000),G84&gt;9999),"Habenkontonummer muss vierstellig sein",IF(VLOOKUP(G84,Kontenplan!$E$9:$F$277,1)&lt;&gt;G84,"Habenkonto exisitert nicht","")))))))</f>
        <v/>
      </c>
      <c r="O84" s="28" t="str">
        <f t="shared" si="3"/>
        <v/>
      </c>
      <c r="P84" s="28"/>
      <c r="Q84" s="28"/>
      <c r="R84" s="28"/>
      <c r="S84" s="28"/>
      <c r="T84" s="28"/>
      <c r="U84" s="28"/>
      <c r="V84" s="28"/>
      <c r="X84" s="28"/>
      <c r="Y84" s="28"/>
    </row>
    <row r="85" spans="1:25" x14ac:dyDescent="0.2">
      <c r="A85" t="e">
        <f>IF(OR(F85=#REF!,G85=#REF!),ROUND(A84+1,0),A84+0.0001)</f>
        <v>#REF!</v>
      </c>
      <c r="B85" s="20" t="e">
        <f>IF(AND(E85&gt;=$B$2,E85&lt;=$B$3,OR(F85=#REF!,G85=#REF!)),ROUND(B84+1,0),B84+0.0001)</f>
        <v>#REF!</v>
      </c>
      <c r="C85" s="20" t="e">
        <f>IF(H85=#REF!,ROUND(C84+1,0),C84+0.0001)</f>
        <v>#REF!</v>
      </c>
      <c r="D85" s="21"/>
      <c r="E85" s="22"/>
      <c r="F85" s="23"/>
      <c r="G85" s="24"/>
      <c r="H85" s="51"/>
      <c r="I85" s="25"/>
      <c r="J85" s="26"/>
      <c r="K85" s="43" t="str">
        <f t="shared" si="2"/>
        <v/>
      </c>
      <c r="L85" s="45" t="str">
        <f>IF(F85="","",VLOOKUP(Journal!F85,Kontenplan!$E$9:$F$278,2))</f>
        <v/>
      </c>
      <c r="M85" s="44" t="str">
        <f>IF(G85="","",VLOOKUP(Journal!G85,Kontenplan!$E$9:$F$278,2))</f>
        <v/>
      </c>
      <c r="N85" s="28" t="str">
        <f>IF(AND(G85="",I85="",J85=""),"",IF(AND(I85&gt;0,OR(F85="",G85="")),"Bitte gültige Kontonummer/n eingeben",IF(OR(AND(F85&gt;0,F85&lt;1000),F85&gt;9999),"Sollkontonummer muss vierstellig sein",IF(VLOOKUP(F85,Kontenplan!$E$9:$E$277,1)&lt;&gt;F85,"Sollkonto existiert nicht",IF(D85=0,"Bitte Beleg-Nr. prüfen",IF(OR(AND(G85&gt;0,G85&lt;1000),G85&gt;9999),"Habenkontonummer muss vierstellig sein",IF(VLOOKUP(G85,Kontenplan!$E$9:$F$277,1)&lt;&gt;G85,"Habenkonto exisitert nicht","")))))))</f>
        <v/>
      </c>
      <c r="O85" s="28" t="str">
        <f t="shared" si="3"/>
        <v/>
      </c>
      <c r="P85" s="28"/>
      <c r="Q85" s="28"/>
      <c r="R85" s="28"/>
      <c r="S85" s="28"/>
      <c r="T85" s="28"/>
      <c r="U85" s="28"/>
      <c r="V85" s="28"/>
      <c r="X85" s="28"/>
      <c r="Y85" s="28"/>
    </row>
    <row r="86" spans="1:25" x14ac:dyDescent="0.2">
      <c r="A86" t="e">
        <f>IF(OR(F86=#REF!,G86=#REF!),ROUND(A85+1,0),A85+0.0001)</f>
        <v>#REF!</v>
      </c>
      <c r="B86" s="20" t="e">
        <f>IF(AND(E86&gt;=$B$2,E86&lt;=$B$3,OR(F86=#REF!,G86=#REF!)),ROUND(B85+1,0),B85+0.0001)</f>
        <v>#REF!</v>
      </c>
      <c r="C86" s="20" t="e">
        <f>IF(H86=#REF!,ROUND(C85+1,0),C85+0.0001)</f>
        <v>#REF!</v>
      </c>
      <c r="D86" s="33"/>
      <c r="E86" s="22"/>
      <c r="F86" s="23"/>
      <c r="G86" s="24"/>
      <c r="H86" s="51"/>
      <c r="I86" s="25"/>
      <c r="J86" s="26"/>
      <c r="K86" s="43" t="str">
        <f t="shared" si="2"/>
        <v/>
      </c>
      <c r="L86" s="45" t="str">
        <f>IF(F86="","",VLOOKUP(Journal!F86,Kontenplan!$E$9:$F$278,2))</f>
        <v/>
      </c>
      <c r="M86" s="44" t="str">
        <f>IF(G86="","",VLOOKUP(Journal!G86,Kontenplan!$E$9:$F$278,2))</f>
        <v/>
      </c>
      <c r="N86" s="28" t="str">
        <f>IF(AND(G86="",I86="",J86=""),"",IF(AND(I86&gt;0,OR(F86="",G86="")),"Bitte gültige Kontonummer/n eingeben",IF(OR(AND(F86&gt;0,F86&lt;1000),F86&gt;9999),"Sollkontonummer muss vierstellig sein",IF(VLOOKUP(F86,Kontenplan!$E$9:$E$277,1)&lt;&gt;F86,"Sollkonto existiert nicht",IF(D86=0,"Bitte Beleg-Nr. prüfen",IF(OR(AND(G86&gt;0,G86&lt;1000),G86&gt;9999),"Habenkontonummer muss vierstellig sein",IF(VLOOKUP(G86,Kontenplan!$E$9:$F$277,1)&lt;&gt;G86,"Habenkonto exisitert nicht","")))))))</f>
        <v/>
      </c>
      <c r="O86" s="28" t="str">
        <f t="shared" si="3"/>
        <v/>
      </c>
      <c r="P86" s="28"/>
      <c r="Q86" s="28"/>
      <c r="R86" s="28"/>
      <c r="S86" s="28"/>
      <c r="T86" s="28"/>
      <c r="U86" s="28"/>
      <c r="V86" s="28"/>
      <c r="X86" s="28"/>
      <c r="Y86" s="28"/>
    </row>
    <row r="87" spans="1:25" x14ac:dyDescent="0.2">
      <c r="A87" t="e">
        <f>IF(OR(F87=#REF!,G87=#REF!),ROUND(A86+1,0),A86+0.0001)</f>
        <v>#REF!</v>
      </c>
      <c r="B87" s="20" t="e">
        <f>IF(AND(E87&gt;=$B$2,E87&lt;=$B$3,OR(F87=#REF!,G87=#REF!)),ROUND(B86+1,0),B86+0.0001)</f>
        <v>#REF!</v>
      </c>
      <c r="C87" s="20" t="e">
        <f>IF(H87=#REF!,ROUND(C86+1,0),C86+0.0001)</f>
        <v>#REF!</v>
      </c>
      <c r="D87" s="21"/>
      <c r="E87" s="22"/>
      <c r="F87" s="23"/>
      <c r="G87" s="24"/>
      <c r="H87" s="51"/>
      <c r="I87" s="25"/>
      <c r="J87" s="26"/>
      <c r="K87" s="43" t="str">
        <f t="shared" si="2"/>
        <v/>
      </c>
      <c r="L87" s="45" t="str">
        <f>IF(F87="","",VLOOKUP(Journal!F87,Kontenplan!$E$9:$F$278,2))</f>
        <v/>
      </c>
      <c r="M87" s="44" t="str">
        <f>IF(G87="","",VLOOKUP(Journal!G87,Kontenplan!$E$9:$F$278,2))</f>
        <v/>
      </c>
      <c r="N87" s="28" t="str">
        <f>IF(AND(G87="",I87="",J87=""),"",IF(AND(I87&gt;0,OR(F87="",G87="")),"Bitte gültige Kontonummer/n eingeben",IF(OR(AND(F87&gt;0,F87&lt;1000),F87&gt;9999),"Sollkontonummer muss vierstellig sein",IF(VLOOKUP(F87,Kontenplan!$E$9:$E$277,1)&lt;&gt;F87,"Sollkonto existiert nicht",IF(D87=0,"Bitte Beleg-Nr. prüfen",IF(OR(AND(G87&gt;0,G87&lt;1000),G87&gt;9999),"Habenkontonummer muss vierstellig sein",IF(VLOOKUP(G87,Kontenplan!$E$9:$F$277,1)&lt;&gt;G87,"Habenkonto exisitert nicht","")))))))</f>
        <v/>
      </c>
      <c r="O87" s="28" t="str">
        <f t="shared" si="3"/>
        <v/>
      </c>
      <c r="P87" s="28"/>
      <c r="Q87" s="28"/>
      <c r="R87" s="28"/>
      <c r="S87" s="28"/>
      <c r="T87" s="28"/>
      <c r="U87" s="28"/>
      <c r="V87" s="28"/>
      <c r="X87" s="28"/>
      <c r="Y87" s="28"/>
    </row>
    <row r="88" spans="1:25" x14ac:dyDescent="0.2">
      <c r="A88" t="e">
        <f>IF(OR(F88=#REF!,G88=#REF!),ROUND(A87+1,0),A87+0.0001)</f>
        <v>#REF!</v>
      </c>
      <c r="B88" s="20" t="e">
        <f>IF(AND(E88&gt;=$B$2,E88&lt;=$B$3,OR(F88=#REF!,G88=#REF!)),ROUND(B87+1,0),B87+0.0001)</f>
        <v>#REF!</v>
      </c>
      <c r="C88" s="20" t="e">
        <f>IF(H88=#REF!,ROUND(C87+1,0),C87+0.0001)</f>
        <v>#REF!</v>
      </c>
      <c r="D88" s="21"/>
      <c r="E88" s="22"/>
      <c r="F88" s="23"/>
      <c r="G88" s="24"/>
      <c r="H88" s="51"/>
      <c r="I88" s="25"/>
      <c r="J88" s="26"/>
      <c r="K88" s="43" t="str">
        <f t="shared" si="2"/>
        <v/>
      </c>
      <c r="L88" s="45" t="str">
        <f>IF(F88="","",VLOOKUP(Journal!F88,Kontenplan!$E$9:$F$278,2))</f>
        <v/>
      </c>
      <c r="M88" s="44" t="str">
        <f>IF(G88="","",VLOOKUP(Journal!G88,Kontenplan!$E$9:$F$278,2))</f>
        <v/>
      </c>
      <c r="N88" s="28" t="str">
        <f>IF(AND(G88="",I88="",J88=""),"",IF(AND(I88&gt;0,OR(F88="",G88="")),"Bitte gültige Kontonummer/n eingeben",IF(OR(AND(F88&gt;0,F88&lt;1000),F88&gt;9999),"Sollkontonummer muss vierstellig sein",IF(VLOOKUP(F88,Kontenplan!$E$9:$E$277,1)&lt;&gt;F88,"Sollkonto existiert nicht",IF(D88=0,"Bitte Beleg-Nr. prüfen",IF(OR(AND(G88&gt;0,G88&lt;1000),G88&gt;9999),"Habenkontonummer muss vierstellig sein",IF(VLOOKUP(G88,Kontenplan!$E$9:$F$277,1)&lt;&gt;G88,"Habenkonto exisitert nicht","")))))))</f>
        <v/>
      </c>
      <c r="O88" s="28" t="str">
        <f t="shared" si="3"/>
        <v/>
      </c>
      <c r="P88" s="28"/>
      <c r="Q88" s="28"/>
      <c r="R88" s="28"/>
      <c r="S88" s="28"/>
      <c r="T88" s="28"/>
      <c r="U88" s="28"/>
      <c r="V88" s="28"/>
      <c r="X88" s="28"/>
      <c r="Y88" s="28"/>
    </row>
    <row r="89" spans="1:25" x14ac:dyDescent="0.2">
      <c r="A89" t="e">
        <f>IF(OR(F89=#REF!,G89=#REF!),ROUND(A88+1,0),A88+0.0001)</f>
        <v>#REF!</v>
      </c>
      <c r="B89" s="20" t="e">
        <f>IF(AND(E89&gt;=$B$2,E89&lt;=$B$3,OR(F89=#REF!,G89=#REF!)),ROUND(B88+1,0),B88+0.0001)</f>
        <v>#REF!</v>
      </c>
      <c r="C89" s="20" t="e">
        <f>IF(H89=#REF!,ROUND(C88+1,0),C88+0.0001)</f>
        <v>#REF!</v>
      </c>
      <c r="D89" s="21"/>
      <c r="E89" s="22"/>
      <c r="F89" s="23"/>
      <c r="G89" s="24"/>
      <c r="H89" s="51"/>
      <c r="I89" s="25"/>
      <c r="J89" s="26"/>
      <c r="K89" s="43" t="str">
        <f t="shared" si="2"/>
        <v/>
      </c>
      <c r="L89" s="45" t="str">
        <f>IF(F89="","",VLOOKUP(Journal!F89,Kontenplan!$E$9:$F$278,2))</f>
        <v/>
      </c>
      <c r="M89" s="44" t="str">
        <f>IF(G89="","",VLOOKUP(Journal!G89,Kontenplan!$E$9:$F$278,2))</f>
        <v/>
      </c>
      <c r="N89" s="28" t="str">
        <f>IF(AND(G89="",I89="",J89=""),"",IF(AND(I89&gt;0,OR(F89="",G89="")),"Bitte gültige Kontonummer/n eingeben",IF(OR(AND(F89&gt;0,F89&lt;1000),F89&gt;9999),"Sollkontonummer muss vierstellig sein",IF(VLOOKUP(F89,Kontenplan!$E$9:$E$277,1)&lt;&gt;F89,"Sollkonto existiert nicht",IF(D89=0,"Bitte Beleg-Nr. prüfen",IF(OR(AND(G89&gt;0,G89&lt;1000),G89&gt;9999),"Habenkontonummer muss vierstellig sein",IF(VLOOKUP(G89,Kontenplan!$E$9:$F$277,1)&lt;&gt;G89,"Habenkonto exisitert nicht","")))))))</f>
        <v/>
      </c>
      <c r="O89" s="28" t="str">
        <f t="shared" si="3"/>
        <v/>
      </c>
      <c r="P89" s="28"/>
      <c r="Q89" s="28"/>
      <c r="R89" s="28"/>
      <c r="S89" s="28"/>
      <c r="T89" s="28"/>
      <c r="U89" s="28"/>
      <c r="V89" s="28"/>
      <c r="X89" s="28"/>
      <c r="Y89" s="28"/>
    </row>
    <row r="90" spans="1:25" x14ac:dyDescent="0.2">
      <c r="A90" t="e">
        <f>IF(OR(F90=#REF!,G90=#REF!),ROUND(A89+1,0),A89+0.0001)</f>
        <v>#REF!</v>
      </c>
      <c r="B90" s="20" t="e">
        <f>IF(AND(E90&gt;=$B$2,E90&lt;=$B$3,OR(F90=#REF!,G90=#REF!)),ROUND(B89+1,0),B89+0.0001)</f>
        <v>#REF!</v>
      </c>
      <c r="C90" s="20" t="e">
        <f>IF(H90=#REF!,ROUND(C89+1,0),C89+0.0001)</f>
        <v>#REF!</v>
      </c>
      <c r="D90" s="21"/>
      <c r="E90" s="22"/>
      <c r="F90" s="23"/>
      <c r="G90" s="24"/>
      <c r="H90" s="51"/>
      <c r="I90" s="25"/>
      <c r="J90" s="26"/>
      <c r="K90" s="43" t="str">
        <f>IF(N90&lt;&gt;"",N90,IF(O90&lt;&gt;"",O90,""))</f>
        <v/>
      </c>
      <c r="L90" s="45" t="str">
        <f>IF(F90="","",VLOOKUP(Journal!F90,Kontenplan!$E$9:$F$278,2))</f>
        <v/>
      </c>
      <c r="M90" s="44" t="str">
        <f>IF(G90="","",VLOOKUP(Journal!G90,Kontenplan!$E$9:$F$278,2))</f>
        <v/>
      </c>
      <c r="N90" s="28" t="str">
        <f>IF(AND(G90="",I90="",J90=""),"",IF(AND(I90&gt;0,OR(F90="",G90="")),"Bitte gültige Kontonummer/n eingeben",IF(OR(AND(F90&gt;0,F90&lt;1000),F90&gt;9999),"Sollkontonummer muss vierstellig sein",IF(VLOOKUP(F90,Kontenplan!$E$9:$E$277,1)&lt;&gt;F90,"Sollkonto existiert nicht",IF(D90=0,"Bitte Beleg-Nr. prüfen",IF(OR(AND(G90&gt;0,G90&lt;1000),G90&gt;9999),"Habenkontonummer muss vierstellig sein",IF(VLOOKUP(G90,Kontenplan!$E$9:$F$277,1)&lt;&gt;G90,"Habenkonto exisitert nicht","")))))))</f>
        <v/>
      </c>
      <c r="O90" s="28" t="str">
        <f t="shared" si="3"/>
        <v/>
      </c>
      <c r="P90" s="28"/>
      <c r="Q90" s="28"/>
      <c r="R90" s="28"/>
      <c r="S90" s="28"/>
      <c r="T90" s="28"/>
      <c r="U90" s="28"/>
      <c r="V90" s="28"/>
      <c r="X90" s="28"/>
      <c r="Y90" s="28"/>
    </row>
    <row r="91" spans="1:25" x14ac:dyDescent="0.2">
      <c r="A91" t="e">
        <f>IF(OR(F91=#REF!,G91=#REF!),ROUND(A90+1,0),A90+0.0001)</f>
        <v>#REF!</v>
      </c>
      <c r="B91" s="20" t="e">
        <f>IF(AND(E91&gt;=$B$2,E91&lt;=$B$3,OR(F91=#REF!,G91=#REF!)),ROUND(B90+1,0),B90+0.0001)</f>
        <v>#REF!</v>
      </c>
      <c r="C91" s="20" t="e">
        <f>IF(H91=#REF!,ROUND(C90+1,0),C90+0.0001)</f>
        <v>#REF!</v>
      </c>
      <c r="D91" s="21"/>
      <c r="E91" s="22"/>
      <c r="F91" s="23"/>
      <c r="G91" s="24"/>
      <c r="H91" s="51"/>
      <c r="I91" s="25"/>
      <c r="J91" s="26"/>
      <c r="K91" s="43" t="str">
        <f t="shared" si="2"/>
        <v/>
      </c>
      <c r="L91" s="45" t="str">
        <f>IF(F91="","",VLOOKUP(Journal!F91,Kontenplan!$E$9:$F$278,2))</f>
        <v/>
      </c>
      <c r="M91" s="44" t="str">
        <f>IF(G91="","",VLOOKUP(Journal!G91,Kontenplan!$E$9:$F$278,2))</f>
        <v/>
      </c>
      <c r="N91" s="28" t="str">
        <f>IF(AND(G91="",I91="",J91=""),"",IF(AND(I91&gt;0,OR(F91="",G91="")),"Bitte gültige Kontonummer/n eingeben",IF(OR(AND(F91&gt;0,F91&lt;1000),F91&gt;9999),"Sollkontonummer muss vierstellig sein",IF(VLOOKUP(F91,Kontenplan!$E$9:$E$277,1)&lt;&gt;F91,"Sollkonto existiert nicht",IF(D91=0,"Bitte Beleg-Nr. prüfen",IF(OR(AND(G91&gt;0,G91&lt;1000),G91&gt;9999),"Habenkontonummer muss vierstellig sein",IF(VLOOKUP(G91,Kontenplan!$E$9:$F$277,1)&lt;&gt;G91,"Habenkonto exisitert nicht","")))))))</f>
        <v/>
      </c>
      <c r="O91" s="28" t="str">
        <f t="shared" si="3"/>
        <v/>
      </c>
      <c r="P91" s="28"/>
      <c r="Q91" s="28"/>
      <c r="R91" s="28"/>
      <c r="S91" s="28"/>
      <c r="T91" s="28"/>
      <c r="U91" s="28"/>
      <c r="V91" s="28"/>
      <c r="X91" s="28"/>
      <c r="Y91" s="28"/>
    </row>
    <row r="92" spans="1:25" x14ac:dyDescent="0.2">
      <c r="A92" t="e">
        <f>IF(OR(F92=#REF!,G92=#REF!),ROUND(A91+1,0),A91+0.0001)</f>
        <v>#REF!</v>
      </c>
      <c r="B92" s="20" t="e">
        <f>IF(AND(E92&gt;=$B$2,E92&lt;=$B$3,OR(F92=#REF!,G92=#REF!)),ROUND(B91+1,0),B91+0.0001)</f>
        <v>#REF!</v>
      </c>
      <c r="C92" s="20" t="e">
        <f>IF(H92=#REF!,ROUND(C91+1,0),C91+0.0001)</f>
        <v>#REF!</v>
      </c>
      <c r="D92" s="21"/>
      <c r="E92" s="22"/>
      <c r="F92" s="23"/>
      <c r="G92" s="24"/>
      <c r="H92" s="51"/>
      <c r="I92" s="25"/>
      <c r="J92" s="26"/>
      <c r="K92" s="43" t="str">
        <f t="shared" si="2"/>
        <v/>
      </c>
      <c r="L92" s="45" t="str">
        <f>IF(F92="","",VLOOKUP(Journal!F92,Kontenplan!$E$9:$F$278,2))</f>
        <v/>
      </c>
      <c r="M92" s="44" t="str">
        <f>IF(G92="","",VLOOKUP(Journal!G92,Kontenplan!$E$9:$F$278,2))</f>
        <v/>
      </c>
      <c r="N92" s="28" t="str">
        <f>IF(AND(G92="",I92="",J92=""),"",IF(AND(I92&gt;0,OR(F92="",G92="")),"Bitte gültige Kontonummer/n eingeben",IF(OR(AND(F92&gt;0,F92&lt;1000),F92&gt;9999),"Sollkontonummer muss vierstellig sein",IF(VLOOKUP(F92,Kontenplan!$E$9:$E$277,1)&lt;&gt;F92,"Sollkonto existiert nicht",IF(D92=0,"Bitte Beleg-Nr. prüfen",IF(OR(AND(G92&gt;0,G92&lt;1000),G92&gt;9999),"Habenkontonummer muss vierstellig sein",IF(VLOOKUP(G92,Kontenplan!$E$9:$F$277,1)&lt;&gt;G92,"Habenkonto exisitert nicht","")))))))</f>
        <v/>
      </c>
      <c r="O92" s="28" t="str">
        <f t="shared" si="3"/>
        <v/>
      </c>
      <c r="P92" s="28"/>
      <c r="Q92" s="28"/>
      <c r="R92" s="28"/>
      <c r="S92" s="28"/>
      <c r="T92" s="28"/>
      <c r="U92" s="28"/>
      <c r="V92" s="28"/>
      <c r="X92" s="28"/>
      <c r="Y92" s="28"/>
    </row>
    <row r="93" spans="1:25" x14ac:dyDescent="0.2">
      <c r="A93" t="e">
        <f>IF(OR(F93=#REF!,G93=#REF!),ROUND(A92+1,0),A92+0.0001)</f>
        <v>#REF!</v>
      </c>
      <c r="B93" s="20" t="e">
        <f>IF(AND(E93&gt;=$B$2,E93&lt;=$B$3,OR(F93=#REF!,G93=#REF!)),ROUND(B92+1,0),B92+0.0001)</f>
        <v>#REF!</v>
      </c>
      <c r="C93" s="20" t="e">
        <f>IF(H93=#REF!,ROUND(C92+1,0),C92+0.0001)</f>
        <v>#REF!</v>
      </c>
      <c r="D93" s="21"/>
      <c r="E93" s="22"/>
      <c r="F93" s="23"/>
      <c r="G93" s="24"/>
      <c r="H93" s="51"/>
      <c r="I93" s="25"/>
      <c r="J93" s="26"/>
      <c r="K93" s="43" t="str">
        <f t="shared" si="2"/>
        <v/>
      </c>
      <c r="L93" s="45" t="str">
        <f>IF(F93="","",VLOOKUP(Journal!F93,Kontenplan!$E$9:$F$278,2))</f>
        <v/>
      </c>
      <c r="M93" s="44" t="str">
        <f>IF(G93="","",VLOOKUP(Journal!G93,Kontenplan!$E$9:$F$278,2))</f>
        <v/>
      </c>
      <c r="N93" s="28" t="str">
        <f>IF(AND(G93="",I93="",J93=""),"",IF(AND(I93&gt;0,OR(F93="",G93="")),"Bitte gültige Kontonummer/n eingeben",IF(OR(AND(F93&gt;0,F93&lt;1000),F93&gt;9999),"Sollkontonummer muss vierstellig sein",IF(VLOOKUP(F93,Kontenplan!$E$9:$E$277,1)&lt;&gt;F93,"Sollkonto existiert nicht",IF(D93=0,"Bitte Beleg-Nr. prüfen",IF(OR(AND(G93&gt;0,G93&lt;1000),G93&gt;9999),"Habenkontonummer muss vierstellig sein",IF(VLOOKUP(G93,Kontenplan!$E$9:$F$277,1)&lt;&gt;G93,"Habenkonto exisitert nicht","")))))))</f>
        <v/>
      </c>
      <c r="O93" s="28" t="str">
        <f t="shared" si="3"/>
        <v/>
      </c>
      <c r="P93" s="28"/>
      <c r="Q93" s="28"/>
      <c r="R93" s="28"/>
      <c r="S93" s="28"/>
      <c r="T93" s="28"/>
      <c r="U93" s="28"/>
      <c r="V93" s="28"/>
      <c r="X93" s="28"/>
      <c r="Y93" s="28"/>
    </row>
    <row r="94" spans="1:25" x14ac:dyDescent="0.2">
      <c r="A94" t="e">
        <f>IF(OR(F94=#REF!,G94=#REF!),ROUND(A93+1,0),A93+0.0001)</f>
        <v>#REF!</v>
      </c>
      <c r="B94" s="20" t="e">
        <f>IF(AND(E94&gt;=$B$2,E94&lt;=$B$3,OR(F94=#REF!,G94=#REF!)),ROUND(B93+1,0),B93+0.0001)</f>
        <v>#REF!</v>
      </c>
      <c r="C94" s="20" t="e">
        <f>IF(H94=#REF!,ROUND(C93+1,0),C93+0.0001)</f>
        <v>#REF!</v>
      </c>
      <c r="D94" s="21"/>
      <c r="E94" s="22"/>
      <c r="F94" s="23"/>
      <c r="G94" s="24"/>
      <c r="H94" s="51"/>
      <c r="I94" s="25"/>
      <c r="J94" s="26"/>
      <c r="K94" s="43" t="str">
        <f t="shared" si="2"/>
        <v/>
      </c>
      <c r="L94" s="45" t="str">
        <f>IF(F94="","",VLOOKUP(Journal!F94,Kontenplan!$E$9:$F$278,2))</f>
        <v/>
      </c>
      <c r="M94" s="44" t="str">
        <f>IF(G94="","",VLOOKUP(Journal!G94,Kontenplan!$E$9:$F$278,2))</f>
        <v/>
      </c>
      <c r="N94" s="28" t="str">
        <f>IF(AND(G94="",I94="",J94=""),"",IF(AND(I94&gt;0,OR(F94="",G94="")),"Bitte gültige Kontonummer/n eingeben",IF(OR(AND(F94&gt;0,F94&lt;1000),F94&gt;9999),"Sollkontonummer muss vierstellig sein",IF(VLOOKUP(F94,Kontenplan!$E$9:$E$277,1)&lt;&gt;F94,"Sollkonto existiert nicht",IF(D94=0,"Bitte Beleg-Nr. prüfen",IF(OR(AND(G94&gt;0,G94&lt;1000),G94&gt;9999),"Habenkontonummer muss vierstellig sein",IF(VLOOKUP(G94,Kontenplan!$E$9:$F$277,1)&lt;&gt;G94,"Habenkonto exisitert nicht","")))))))</f>
        <v/>
      </c>
      <c r="O94" s="28" t="str">
        <f t="shared" si="3"/>
        <v/>
      </c>
      <c r="P94" s="28"/>
      <c r="Q94" s="28"/>
      <c r="R94" s="28"/>
      <c r="S94" s="28"/>
      <c r="T94" s="28"/>
      <c r="U94" s="28"/>
      <c r="V94" s="28"/>
      <c r="X94" s="28"/>
      <c r="Y94" s="28"/>
    </row>
    <row r="95" spans="1:25" x14ac:dyDescent="0.2">
      <c r="A95" t="e">
        <f>IF(OR(F95=#REF!,G95=#REF!),ROUND(A94+1,0),A94+0.0001)</f>
        <v>#REF!</v>
      </c>
      <c r="B95" s="20" t="e">
        <f>IF(AND(E95&gt;=$B$2,E95&lt;=$B$3,OR(F95=#REF!,G95=#REF!)),ROUND(B94+1,0),B94+0.0001)</f>
        <v>#REF!</v>
      </c>
      <c r="C95" s="20" t="e">
        <f>IF(H95=#REF!,ROUND(C94+1,0),C94+0.0001)</f>
        <v>#REF!</v>
      </c>
      <c r="D95" s="21"/>
      <c r="E95" s="22"/>
      <c r="F95" s="23"/>
      <c r="G95" s="24"/>
      <c r="H95" s="51"/>
      <c r="I95" s="25"/>
      <c r="J95" s="26"/>
      <c r="K95" s="43" t="str">
        <f t="shared" si="2"/>
        <v/>
      </c>
      <c r="L95" s="45" t="str">
        <f>IF(F95="","",VLOOKUP(Journal!F95,Kontenplan!$E$9:$F$278,2))</f>
        <v/>
      </c>
      <c r="M95" s="44" t="str">
        <f>IF(G95="","",VLOOKUP(Journal!G95,Kontenplan!$E$9:$F$278,2))</f>
        <v/>
      </c>
      <c r="N95" s="28" t="str">
        <f>IF(AND(G95="",I95="",J95=""),"",IF(AND(I95&gt;0,OR(F95="",G95="")),"Bitte gültige Kontonummer/n eingeben",IF(OR(AND(F95&gt;0,F95&lt;1000),F95&gt;9999),"Sollkontonummer muss vierstellig sein",IF(VLOOKUP(F95,Kontenplan!$E$9:$E$277,1)&lt;&gt;F95,"Sollkonto existiert nicht",IF(D95=0,"Bitte Beleg-Nr. prüfen",IF(OR(AND(G95&gt;0,G95&lt;1000),G95&gt;9999),"Habenkontonummer muss vierstellig sein",IF(VLOOKUP(G95,Kontenplan!$E$9:$F$277,1)&lt;&gt;G95,"Habenkonto exisitert nicht","")))))))</f>
        <v/>
      </c>
      <c r="O95" s="28" t="str">
        <f t="shared" si="3"/>
        <v/>
      </c>
      <c r="P95" s="28"/>
      <c r="Q95" s="28"/>
      <c r="R95" s="28"/>
      <c r="S95" s="28"/>
      <c r="T95" s="28"/>
      <c r="U95" s="28"/>
      <c r="V95" s="28"/>
      <c r="X95" s="28"/>
      <c r="Y95" s="28"/>
    </row>
    <row r="96" spans="1:25" x14ac:dyDescent="0.2">
      <c r="A96" t="e">
        <f>IF(OR(F96=#REF!,G96=#REF!),ROUND(A95+1,0),A95+0.0001)</f>
        <v>#REF!</v>
      </c>
      <c r="B96" s="20" t="e">
        <f>IF(AND(E96&gt;=$B$2,E96&lt;=$B$3,OR(F96=#REF!,G96=#REF!)),ROUND(B95+1,0),B95+0.0001)</f>
        <v>#REF!</v>
      </c>
      <c r="C96" s="20" t="e">
        <f>IF(H96=#REF!,ROUND(C95+1,0),C95+0.0001)</f>
        <v>#REF!</v>
      </c>
      <c r="D96" s="21"/>
      <c r="E96" s="22"/>
      <c r="F96" s="23"/>
      <c r="G96" s="24"/>
      <c r="H96" s="51"/>
      <c r="I96" s="25"/>
      <c r="J96" s="26"/>
      <c r="K96" s="43" t="str">
        <f t="shared" si="2"/>
        <v/>
      </c>
      <c r="L96" s="45" t="str">
        <f>IF(F96="","",VLOOKUP(Journal!F96,Kontenplan!$E$9:$F$278,2))</f>
        <v/>
      </c>
      <c r="M96" s="44" t="str">
        <f>IF(G96="","",VLOOKUP(Journal!G96,Kontenplan!$E$9:$F$278,2))</f>
        <v/>
      </c>
      <c r="N96" s="28" t="str">
        <f>IF(AND(G96="",I96="",J96=""),"",IF(AND(I96&gt;0,OR(F96="",G96="")),"Bitte gültige Kontonummer/n eingeben",IF(OR(AND(F96&gt;0,F96&lt;1000),F96&gt;9999),"Sollkontonummer muss vierstellig sein",IF(VLOOKUP(F96,Kontenplan!$E$9:$E$277,1)&lt;&gt;F96,"Sollkonto existiert nicht",IF(D96=0,"Bitte Beleg-Nr. prüfen",IF(OR(AND(G96&gt;0,G96&lt;1000),G96&gt;9999),"Habenkontonummer muss vierstellig sein",IF(VLOOKUP(G96,Kontenplan!$E$9:$F$277,1)&lt;&gt;G96,"Habenkonto exisitert nicht","")))))))</f>
        <v/>
      </c>
      <c r="O96" s="28" t="str">
        <f t="shared" si="3"/>
        <v/>
      </c>
      <c r="P96" s="28"/>
      <c r="Q96" s="28"/>
      <c r="R96" s="28"/>
      <c r="S96" s="28"/>
      <c r="T96" s="28"/>
      <c r="U96" s="28"/>
      <c r="V96" s="28"/>
      <c r="X96" s="28"/>
      <c r="Y96" s="28"/>
    </row>
    <row r="97" spans="1:25" x14ac:dyDescent="0.2">
      <c r="A97" t="e">
        <f>IF(OR(F97=#REF!,G97=#REF!),ROUND(A96+1,0),A96+0.0001)</f>
        <v>#REF!</v>
      </c>
      <c r="B97" s="20" t="e">
        <f>IF(AND(E97&gt;=$B$2,E97&lt;=$B$3,OR(F97=#REF!,G97=#REF!)),ROUND(B96+1,0),B96+0.0001)</f>
        <v>#REF!</v>
      </c>
      <c r="C97" s="20" t="e">
        <f>IF(H97=#REF!,ROUND(C96+1,0),C96+0.0001)</f>
        <v>#REF!</v>
      </c>
      <c r="D97" s="21"/>
      <c r="E97" s="22"/>
      <c r="F97" s="23"/>
      <c r="G97" s="24"/>
      <c r="H97" s="51"/>
      <c r="I97" s="25"/>
      <c r="J97" s="26"/>
      <c r="K97" s="43" t="str">
        <f t="shared" si="2"/>
        <v/>
      </c>
      <c r="L97" s="45" t="str">
        <f>IF(F97="","",VLOOKUP(Journal!F97,Kontenplan!$E$9:$F$278,2))</f>
        <v/>
      </c>
      <c r="M97" s="44" t="str">
        <f>IF(G97="","",VLOOKUP(Journal!G97,Kontenplan!$E$9:$F$278,2))</f>
        <v/>
      </c>
      <c r="N97" s="28" t="str">
        <f>IF(AND(G97="",I97="",J97=""),"",IF(AND(I97&gt;0,OR(F97="",G97="")),"Bitte gültige Kontonummer/n eingeben",IF(OR(AND(F97&gt;0,F97&lt;1000),F97&gt;9999),"Sollkontonummer muss vierstellig sein",IF(VLOOKUP(F97,Kontenplan!$E$9:$E$277,1)&lt;&gt;F97,"Sollkonto existiert nicht",IF(D97=0,"Bitte Beleg-Nr. prüfen",IF(OR(AND(G97&gt;0,G97&lt;1000),G97&gt;9999),"Habenkontonummer muss vierstellig sein",IF(VLOOKUP(G97,Kontenplan!$E$9:$F$277,1)&lt;&gt;G97,"Habenkonto exisitert nicht","")))))))</f>
        <v/>
      </c>
      <c r="O97" s="28" t="str">
        <f t="shared" si="3"/>
        <v/>
      </c>
      <c r="P97" s="28"/>
      <c r="Q97" s="28"/>
      <c r="R97" s="28"/>
      <c r="S97" s="28"/>
      <c r="T97" s="28"/>
      <c r="U97" s="28"/>
      <c r="V97" s="28"/>
      <c r="X97" s="28"/>
      <c r="Y97" s="28"/>
    </row>
    <row r="98" spans="1:25" x14ac:dyDescent="0.2">
      <c r="A98" t="e">
        <f>IF(OR(F98=#REF!,G98=#REF!),ROUND(A97+1,0),A97+0.0001)</f>
        <v>#REF!</v>
      </c>
      <c r="B98" s="20" t="e">
        <f>IF(AND(E98&gt;=$B$2,E98&lt;=$B$3,OR(F98=#REF!,G98=#REF!)),ROUND(B97+1,0),B97+0.0001)</f>
        <v>#REF!</v>
      </c>
      <c r="C98" s="20" t="e">
        <f>IF(H98=#REF!,ROUND(C97+1,0),C97+0.0001)</f>
        <v>#REF!</v>
      </c>
      <c r="D98" s="21"/>
      <c r="E98" s="22"/>
      <c r="F98" s="23"/>
      <c r="G98" s="24"/>
      <c r="H98" s="51"/>
      <c r="I98" s="25"/>
      <c r="J98" s="26"/>
      <c r="K98" s="43" t="str">
        <f t="shared" si="2"/>
        <v/>
      </c>
      <c r="L98" s="45" t="str">
        <f>IF(F98="","",VLOOKUP(Journal!F98,Kontenplan!$E$9:$F$278,2))</f>
        <v/>
      </c>
      <c r="M98" s="44" t="str">
        <f>IF(G98="","",VLOOKUP(Journal!G98,Kontenplan!$E$9:$F$278,2))</f>
        <v/>
      </c>
      <c r="N98" s="28" t="str">
        <f>IF(AND(G98="",I98="",J98=""),"",IF(AND(I98&gt;0,OR(F98="",G98="")),"Bitte gültige Kontonummer/n eingeben",IF(OR(AND(F98&gt;0,F98&lt;1000),F98&gt;9999),"Sollkontonummer muss vierstellig sein",IF(VLOOKUP(F98,Kontenplan!$E$9:$E$277,1)&lt;&gt;F98,"Sollkonto existiert nicht",IF(D98=0,"Bitte Beleg-Nr. prüfen",IF(OR(AND(G98&gt;0,G98&lt;1000),G98&gt;9999),"Habenkontonummer muss vierstellig sein",IF(VLOOKUP(G98,Kontenplan!$E$9:$F$277,1)&lt;&gt;G98,"Habenkonto exisitert nicht","")))))))</f>
        <v/>
      </c>
      <c r="O98" s="28" t="str">
        <f t="shared" si="3"/>
        <v/>
      </c>
      <c r="P98" s="28"/>
      <c r="Q98" s="28"/>
      <c r="R98" s="28"/>
      <c r="S98" s="28"/>
      <c r="T98" s="28"/>
      <c r="U98" s="28"/>
      <c r="V98" s="28"/>
      <c r="X98" s="28"/>
      <c r="Y98" s="28"/>
    </row>
    <row r="99" spans="1:25" x14ac:dyDescent="0.2">
      <c r="A99" t="e">
        <f>IF(OR(F99=#REF!,G99=#REF!),ROUND(A98+1,0),A98+0.0001)</f>
        <v>#REF!</v>
      </c>
      <c r="B99" s="20" t="e">
        <f>IF(AND(E99&gt;=$B$2,E99&lt;=$B$3,OR(F99=#REF!,G99=#REF!)),ROUND(B98+1,0),B98+0.0001)</f>
        <v>#REF!</v>
      </c>
      <c r="C99" s="20" t="e">
        <f>IF(H99=#REF!,ROUND(C98+1,0),C98+0.0001)</f>
        <v>#REF!</v>
      </c>
      <c r="D99" s="21"/>
      <c r="E99" s="22"/>
      <c r="F99" s="23"/>
      <c r="G99" s="24"/>
      <c r="H99" s="51"/>
      <c r="I99" s="25"/>
      <c r="J99" s="26"/>
      <c r="K99" s="43" t="str">
        <f t="shared" si="2"/>
        <v/>
      </c>
      <c r="L99" s="45" t="str">
        <f>IF(F99="","",VLOOKUP(Journal!F99,Kontenplan!$E$9:$F$278,2))</f>
        <v/>
      </c>
      <c r="M99" s="44" t="str">
        <f>IF(G99="","",VLOOKUP(Journal!G99,Kontenplan!$E$9:$F$278,2))</f>
        <v/>
      </c>
      <c r="N99" s="28" t="str">
        <f>IF(AND(G99="",I99="",J99=""),"",IF(AND(I99&gt;0,OR(F99="",G99="")),"Bitte gültige Kontonummer/n eingeben",IF(OR(AND(F99&gt;0,F99&lt;1000),F99&gt;9999),"Sollkontonummer muss vierstellig sein",IF(VLOOKUP(F99,Kontenplan!$E$9:$E$277,1)&lt;&gt;F99,"Sollkonto existiert nicht",IF(D99=0,"Bitte Beleg-Nr. prüfen",IF(OR(AND(G99&gt;0,G99&lt;1000),G99&gt;9999),"Habenkontonummer muss vierstellig sein",IF(VLOOKUP(G99,Kontenplan!$E$9:$F$277,1)&lt;&gt;G99,"Habenkonto exisitert nicht","")))))))</f>
        <v/>
      </c>
      <c r="O99" s="28" t="str">
        <f t="shared" si="3"/>
        <v/>
      </c>
      <c r="P99" s="28"/>
      <c r="Q99" s="28"/>
      <c r="R99" s="28"/>
      <c r="S99" s="28"/>
      <c r="T99" s="28"/>
      <c r="U99" s="28"/>
      <c r="V99" s="28"/>
      <c r="X99" s="28"/>
      <c r="Y99" s="28"/>
    </row>
    <row r="100" spans="1:25" x14ac:dyDescent="0.2">
      <c r="A100" t="e">
        <f>IF(OR(F100=#REF!,G100=#REF!),ROUND(A99+1,0),A99+0.0001)</f>
        <v>#REF!</v>
      </c>
      <c r="B100" s="20" t="e">
        <f>IF(AND(E100&gt;=$B$2,E100&lt;=$B$3,OR(F100=#REF!,G100=#REF!)),ROUND(B99+1,0),B99+0.0001)</f>
        <v>#REF!</v>
      </c>
      <c r="C100" s="20" t="e">
        <f>IF(H100=#REF!,ROUND(C99+1,0),C99+0.0001)</f>
        <v>#REF!</v>
      </c>
      <c r="D100" s="21"/>
      <c r="E100" s="22"/>
      <c r="F100" s="23"/>
      <c r="G100" s="24"/>
      <c r="H100" s="51"/>
      <c r="I100" s="25"/>
      <c r="J100" s="26"/>
      <c r="K100" s="43" t="str">
        <f t="shared" si="2"/>
        <v/>
      </c>
      <c r="L100" s="45" t="str">
        <f>IF(F100="","",VLOOKUP(Journal!F100,Kontenplan!$E$9:$F$278,2))</f>
        <v/>
      </c>
      <c r="M100" s="44" t="str">
        <f>IF(G100="","",VLOOKUP(Journal!G100,Kontenplan!$E$9:$F$278,2))</f>
        <v/>
      </c>
      <c r="N100" s="28" t="str">
        <f>IF(AND(G100="",I100="",J100=""),"",IF(AND(I100&gt;0,OR(F100="",G100="")),"Bitte gültige Kontonummer/n eingeben",IF(OR(AND(F100&gt;0,F100&lt;1000),F100&gt;9999),"Sollkontonummer muss vierstellig sein",IF(VLOOKUP(F100,Kontenplan!$E$9:$E$277,1)&lt;&gt;F100,"Sollkonto existiert nicht",IF(D100=0,"Bitte Beleg-Nr. prüfen",IF(OR(AND(G100&gt;0,G100&lt;1000),G100&gt;9999),"Habenkontonummer muss vierstellig sein",IF(VLOOKUP(G100,Kontenplan!$E$9:$F$277,1)&lt;&gt;G100,"Habenkonto exisitert nicht","")))))))</f>
        <v/>
      </c>
      <c r="O100" s="28" t="str">
        <f t="shared" si="3"/>
        <v/>
      </c>
      <c r="P100" s="28"/>
      <c r="Q100" s="28"/>
      <c r="R100" s="28"/>
      <c r="S100" s="28"/>
      <c r="T100" s="28"/>
      <c r="U100" s="28"/>
      <c r="V100" s="28"/>
      <c r="X100" s="28"/>
      <c r="Y100" s="28"/>
    </row>
    <row r="101" spans="1:25" x14ac:dyDescent="0.2">
      <c r="A101" t="e">
        <f>IF(OR(F101=#REF!,G101=#REF!),ROUND(A100+1,0),A100+0.0001)</f>
        <v>#REF!</v>
      </c>
      <c r="B101" s="20" t="e">
        <f>IF(AND(E101&gt;=$B$2,E101&lt;=$B$3,OR(F101=#REF!,G101=#REF!)),ROUND(B100+1,0),B100+0.0001)</f>
        <v>#REF!</v>
      </c>
      <c r="C101" s="20" t="e">
        <f>IF(H101=#REF!,ROUND(C100+1,0),C100+0.0001)</f>
        <v>#REF!</v>
      </c>
      <c r="D101" s="21"/>
      <c r="E101" s="22"/>
      <c r="F101" s="23"/>
      <c r="G101" s="24"/>
      <c r="H101" s="51"/>
      <c r="I101" s="25"/>
      <c r="J101" s="26"/>
      <c r="K101" s="43" t="str">
        <f t="shared" si="2"/>
        <v/>
      </c>
      <c r="L101" s="45" t="str">
        <f>IF(F101="","",VLOOKUP(Journal!F101,Kontenplan!$E$9:$F$278,2))</f>
        <v/>
      </c>
      <c r="M101" s="44" t="str">
        <f>IF(G101="","",VLOOKUP(Journal!G101,Kontenplan!$E$9:$F$278,2))</f>
        <v/>
      </c>
      <c r="N101" s="28" t="str">
        <f>IF(AND(G101="",I101="",J101=""),"",IF(AND(I101&gt;0,OR(F101="",G101="")),"Bitte gültige Kontonummer/n eingeben",IF(OR(AND(F101&gt;0,F101&lt;1000),F101&gt;9999),"Sollkontonummer muss vierstellig sein",IF(VLOOKUP(F101,Kontenplan!$E$9:$E$277,1)&lt;&gt;F101,"Sollkonto existiert nicht",IF(D101=0,"Bitte Beleg-Nr. prüfen",IF(OR(AND(G101&gt;0,G101&lt;1000),G101&gt;9999),"Habenkontonummer muss vierstellig sein",IF(VLOOKUP(G101,Kontenplan!$E$9:$F$277,1)&lt;&gt;G101,"Habenkonto exisitert nicht","")))))))</f>
        <v/>
      </c>
      <c r="O101" s="28" t="str">
        <f t="shared" si="3"/>
        <v/>
      </c>
      <c r="P101" s="28"/>
      <c r="Q101" s="28"/>
      <c r="R101" s="28"/>
      <c r="S101" s="28"/>
      <c r="T101" s="28"/>
      <c r="U101" s="28"/>
      <c r="V101" s="28"/>
      <c r="X101" s="28"/>
      <c r="Y101" s="28"/>
    </row>
    <row r="102" spans="1:25" x14ac:dyDescent="0.2">
      <c r="A102" t="e">
        <f>IF(OR(F102=#REF!,G102=#REF!),ROUND(A101+1,0),A101+0.0001)</f>
        <v>#REF!</v>
      </c>
      <c r="B102" s="20" t="e">
        <f>IF(AND(E102&gt;=$B$2,E102&lt;=$B$3,OR(F102=#REF!,G102=#REF!)),ROUND(B101+1,0),B101+0.0001)</f>
        <v>#REF!</v>
      </c>
      <c r="C102" s="20" t="e">
        <f>IF(H102=#REF!,ROUND(C101+1,0),C101+0.0001)</f>
        <v>#REF!</v>
      </c>
      <c r="D102" s="21"/>
      <c r="E102" s="22"/>
      <c r="F102" s="23"/>
      <c r="G102" s="24"/>
      <c r="H102" s="51"/>
      <c r="I102" s="25"/>
      <c r="J102" s="26"/>
      <c r="K102" s="43" t="str">
        <f t="shared" si="2"/>
        <v/>
      </c>
      <c r="L102" s="45" t="str">
        <f>IF(F102="","",VLOOKUP(Journal!F102,Kontenplan!$E$9:$F$278,2))</f>
        <v/>
      </c>
      <c r="M102" s="44" t="str">
        <f>IF(G102="","",VLOOKUP(Journal!G102,Kontenplan!$E$9:$F$278,2))</f>
        <v/>
      </c>
      <c r="N102" s="28" t="str">
        <f>IF(AND(G102="",I102="",J102=""),"",IF(AND(I102&gt;0,OR(F102="",G102="")),"Bitte gültige Kontonummer/n eingeben",IF(OR(AND(F102&gt;0,F102&lt;1000),F102&gt;9999),"Sollkontonummer muss vierstellig sein",IF(VLOOKUP(F102,Kontenplan!$E$9:$E$277,1)&lt;&gt;F102,"Sollkonto existiert nicht",IF(D102=0,"Bitte Beleg-Nr. prüfen",IF(OR(AND(G102&gt;0,G102&lt;1000),G102&gt;9999),"Habenkontonummer muss vierstellig sein",IF(VLOOKUP(G102,Kontenplan!$E$9:$F$277,1)&lt;&gt;G102,"Habenkonto exisitert nicht","")))))))</f>
        <v/>
      </c>
      <c r="O102" s="28" t="str">
        <f t="shared" si="3"/>
        <v/>
      </c>
      <c r="P102" s="28"/>
      <c r="Q102" s="28"/>
      <c r="R102" s="28"/>
      <c r="S102" s="28"/>
      <c r="T102" s="28"/>
      <c r="U102" s="28"/>
      <c r="V102" s="28"/>
      <c r="X102" s="28"/>
      <c r="Y102" s="28"/>
    </row>
    <row r="103" spans="1:25" x14ac:dyDescent="0.2">
      <c r="A103" t="e">
        <f>IF(OR(F103=#REF!,G103=#REF!),ROUND(A102+1,0),A102+0.0001)</f>
        <v>#REF!</v>
      </c>
      <c r="B103" s="20" t="e">
        <f>IF(AND(E103&gt;=$B$2,E103&lt;=$B$3,OR(F103=#REF!,G103=#REF!)),ROUND(B102+1,0),B102+0.0001)</f>
        <v>#REF!</v>
      </c>
      <c r="C103" s="20" t="e">
        <f>IF(H103=#REF!,ROUND(C102+1,0),C102+0.0001)</f>
        <v>#REF!</v>
      </c>
      <c r="D103" s="21"/>
      <c r="E103" s="22"/>
      <c r="F103" s="23"/>
      <c r="G103" s="24"/>
      <c r="H103" s="51"/>
      <c r="I103" s="25"/>
      <c r="J103" s="26"/>
      <c r="K103" s="43" t="str">
        <f t="shared" si="2"/>
        <v/>
      </c>
      <c r="L103" s="45" t="str">
        <f>IF(F103="","",VLOOKUP(Journal!F103,Kontenplan!$E$9:$F$278,2))</f>
        <v/>
      </c>
      <c r="M103" s="44" t="str">
        <f>IF(G103="","",VLOOKUP(Journal!G103,Kontenplan!$E$9:$F$278,2))</f>
        <v/>
      </c>
      <c r="N103" s="28" t="str">
        <f>IF(AND(G103="",I103="",J103=""),"",IF(AND(I103&gt;0,OR(F103="",G103="")),"Bitte gültige Kontonummer/n eingeben",IF(OR(AND(F103&gt;0,F103&lt;1000),F103&gt;9999),"Sollkontonummer muss vierstellig sein",IF(VLOOKUP(F103,Kontenplan!$E$9:$E$277,1)&lt;&gt;F103,"Sollkonto existiert nicht",IF(D103=0,"Bitte Beleg-Nr. prüfen",IF(OR(AND(G103&gt;0,G103&lt;1000),G103&gt;9999),"Habenkontonummer muss vierstellig sein",IF(VLOOKUP(G103,Kontenplan!$E$9:$F$277,1)&lt;&gt;G103,"Habenkonto exisitert nicht","")))))))</f>
        <v/>
      </c>
      <c r="O103" s="28" t="str">
        <f t="shared" si="3"/>
        <v/>
      </c>
      <c r="P103" s="28"/>
      <c r="Q103" s="28"/>
      <c r="R103" s="28"/>
      <c r="S103" s="28"/>
      <c r="T103" s="28"/>
      <c r="U103" s="28"/>
      <c r="V103" s="28"/>
      <c r="X103" s="28"/>
      <c r="Y103" s="28"/>
    </row>
    <row r="104" spans="1:25" x14ac:dyDescent="0.2">
      <c r="A104" t="e">
        <f>IF(OR(F104=#REF!,G104=#REF!),ROUND(A103+1,0),A103+0.0001)</f>
        <v>#REF!</v>
      </c>
      <c r="B104" s="20" t="e">
        <f>IF(AND(E104&gt;=$B$2,E104&lt;=$B$3,OR(F104=#REF!,G104=#REF!)),ROUND(B103+1,0),B103+0.0001)</f>
        <v>#REF!</v>
      </c>
      <c r="C104" s="20" t="e">
        <f>IF(H104=#REF!,ROUND(C103+1,0),C103+0.0001)</f>
        <v>#REF!</v>
      </c>
      <c r="D104" s="21"/>
      <c r="E104" s="22"/>
      <c r="F104" s="23"/>
      <c r="G104" s="24"/>
      <c r="H104" s="51"/>
      <c r="I104" s="25"/>
      <c r="J104" s="26"/>
      <c r="K104" s="43" t="str">
        <f t="shared" si="2"/>
        <v/>
      </c>
      <c r="L104" s="45" t="str">
        <f>IF(F104="","",VLOOKUP(Journal!F104,Kontenplan!$E$9:$F$278,2))</f>
        <v/>
      </c>
      <c r="M104" s="44" t="str">
        <f>IF(G104="","",VLOOKUP(Journal!G104,Kontenplan!$E$9:$F$278,2))</f>
        <v/>
      </c>
      <c r="N104" s="28" t="str">
        <f>IF(AND(G104="",I104="",J104=""),"",IF(AND(I104&gt;0,OR(F104="",G104="")),"Bitte gültige Kontonummer/n eingeben",IF(OR(AND(F104&gt;0,F104&lt;1000),F104&gt;9999),"Sollkontonummer muss vierstellig sein",IF(VLOOKUP(F104,Kontenplan!$E$9:$E$277,1)&lt;&gt;F104,"Sollkonto existiert nicht",IF(D104=0,"Bitte Beleg-Nr. prüfen",IF(OR(AND(G104&gt;0,G104&lt;1000),G104&gt;9999),"Habenkontonummer muss vierstellig sein",IF(VLOOKUP(G104,Kontenplan!$E$9:$F$277,1)&lt;&gt;G104,"Habenkonto exisitert nicht","")))))))</f>
        <v/>
      </c>
      <c r="O104" s="28" t="str">
        <f t="shared" si="3"/>
        <v/>
      </c>
      <c r="P104" s="28"/>
      <c r="Q104" s="28"/>
      <c r="R104" s="28"/>
      <c r="S104" s="28"/>
      <c r="T104" s="28"/>
      <c r="U104" s="28"/>
      <c r="V104" s="28"/>
      <c r="X104" s="28"/>
      <c r="Y104" s="28"/>
    </row>
    <row r="105" spans="1:25" x14ac:dyDescent="0.2">
      <c r="A105" t="e">
        <f>IF(OR(F105=#REF!,G105=#REF!),ROUND(A104+1,0),A104+0.0001)</f>
        <v>#REF!</v>
      </c>
      <c r="B105" s="20" t="e">
        <f>IF(AND(E105&gt;=$B$2,E105&lt;=$B$3,OR(F105=#REF!,G105=#REF!)),ROUND(B104+1,0),B104+0.0001)</f>
        <v>#REF!</v>
      </c>
      <c r="C105" s="20" t="e">
        <f>IF(H105=#REF!,ROUND(C104+1,0),C104+0.0001)</f>
        <v>#REF!</v>
      </c>
      <c r="D105" s="21"/>
      <c r="E105" s="22"/>
      <c r="F105" s="23"/>
      <c r="G105" s="24"/>
      <c r="H105" s="51"/>
      <c r="I105" s="25"/>
      <c r="J105" s="26"/>
      <c r="K105" s="43" t="str">
        <f t="shared" si="2"/>
        <v/>
      </c>
      <c r="L105" s="45" t="str">
        <f>IF(F105="","",VLOOKUP(Journal!F105,Kontenplan!$E$9:$F$278,2))</f>
        <v/>
      </c>
      <c r="M105" s="44" t="str">
        <f>IF(G105="","",VLOOKUP(Journal!G105,Kontenplan!$E$9:$F$278,2))</f>
        <v/>
      </c>
      <c r="N105" s="28" t="str">
        <f>IF(AND(G105="",I105="",J105=""),"",IF(AND(I105&gt;0,OR(F105="",G105="")),"Bitte gültige Kontonummer/n eingeben",IF(OR(AND(F105&gt;0,F105&lt;1000),F105&gt;9999),"Sollkontonummer muss vierstellig sein",IF(VLOOKUP(F105,Kontenplan!$E$9:$E$277,1)&lt;&gt;F105,"Sollkonto existiert nicht",IF(D105=0,"Bitte Beleg-Nr. prüfen",IF(OR(AND(G105&gt;0,G105&lt;1000),G105&gt;9999),"Habenkontonummer muss vierstellig sein",IF(VLOOKUP(G105,Kontenplan!$E$9:$F$277,1)&lt;&gt;G105,"Habenkonto exisitert nicht","")))))))</f>
        <v/>
      </c>
      <c r="O105" s="28" t="str">
        <f t="shared" si="3"/>
        <v/>
      </c>
      <c r="P105" s="28"/>
      <c r="Q105" s="28"/>
      <c r="R105" s="28"/>
      <c r="S105" s="28"/>
      <c r="T105" s="28"/>
      <c r="U105" s="28"/>
      <c r="V105" s="28"/>
      <c r="X105" s="28"/>
      <c r="Y105" s="28"/>
    </row>
    <row r="106" spans="1:25" x14ac:dyDescent="0.2">
      <c r="A106" t="e">
        <f>IF(OR(F106=#REF!,G106=#REF!),ROUND(A105+1,0),A105+0.0001)</f>
        <v>#REF!</v>
      </c>
      <c r="B106" s="20" t="e">
        <f>IF(AND(E106&gt;=$B$2,E106&lt;=$B$3,OR(F106=#REF!,G106=#REF!)),ROUND(B105+1,0),B105+0.0001)</f>
        <v>#REF!</v>
      </c>
      <c r="C106" s="20" t="e">
        <f>IF(H106=#REF!,ROUND(C105+1,0),C105+0.0001)</f>
        <v>#REF!</v>
      </c>
      <c r="D106" s="21"/>
      <c r="E106" s="22"/>
      <c r="F106" s="23"/>
      <c r="G106" s="24"/>
      <c r="H106" s="51"/>
      <c r="I106" s="25"/>
      <c r="J106" s="26"/>
      <c r="K106" s="43" t="str">
        <f t="shared" si="2"/>
        <v/>
      </c>
      <c r="L106" s="45" t="str">
        <f>IF(F106="","",VLOOKUP(Journal!F106,Kontenplan!$E$9:$F$278,2))</f>
        <v/>
      </c>
      <c r="M106" s="44" t="str">
        <f>IF(G106="","",VLOOKUP(Journal!G106,Kontenplan!$E$9:$F$278,2))</f>
        <v/>
      </c>
      <c r="N106" s="28" t="str">
        <f>IF(AND(G106="",I106="",J106=""),"",IF(AND(I106&gt;0,OR(F106="",G106="")),"Bitte gültige Kontonummer/n eingeben",IF(OR(AND(F106&gt;0,F106&lt;1000),F106&gt;9999),"Sollkontonummer muss vierstellig sein",IF(VLOOKUP(F106,Kontenplan!$E$9:$E$277,1)&lt;&gt;F106,"Sollkonto existiert nicht",IF(D106=0,"Bitte Beleg-Nr. prüfen",IF(OR(AND(G106&gt;0,G106&lt;1000),G106&gt;9999),"Habenkontonummer muss vierstellig sein",IF(VLOOKUP(G106,Kontenplan!$E$9:$F$277,1)&lt;&gt;G106,"Habenkonto exisitert nicht","")))))))</f>
        <v/>
      </c>
      <c r="O106" s="28" t="str">
        <f t="shared" si="3"/>
        <v/>
      </c>
      <c r="P106" s="28"/>
      <c r="Q106" s="28"/>
      <c r="R106" s="28"/>
      <c r="S106" s="28"/>
      <c r="T106" s="28"/>
      <c r="U106" s="28"/>
      <c r="V106" s="28"/>
      <c r="X106" s="28"/>
      <c r="Y106" s="28"/>
    </row>
    <row r="107" spans="1:25" x14ac:dyDescent="0.2">
      <c r="A107" t="e">
        <f>IF(OR(F107=#REF!,G107=#REF!),ROUND(A106+1,0),A106+0.0001)</f>
        <v>#REF!</v>
      </c>
      <c r="B107" s="20" t="e">
        <f>IF(AND(E107&gt;=$B$2,E107&lt;=$B$3,OR(F107=#REF!,G107=#REF!)),ROUND(B106+1,0),B106+0.0001)</f>
        <v>#REF!</v>
      </c>
      <c r="C107" s="20" t="e">
        <f>IF(H107=#REF!,ROUND(C106+1,0),C106+0.0001)</f>
        <v>#REF!</v>
      </c>
      <c r="D107" s="21"/>
      <c r="E107" s="22"/>
      <c r="F107" s="23"/>
      <c r="G107" s="24"/>
      <c r="H107" s="51"/>
      <c r="I107" s="25"/>
      <c r="J107" s="26"/>
      <c r="K107" s="43" t="str">
        <f t="shared" si="2"/>
        <v/>
      </c>
      <c r="L107" s="45" t="str">
        <f>IF(F107="","",VLOOKUP(Journal!F107,Kontenplan!$E$9:$F$278,2))</f>
        <v/>
      </c>
      <c r="M107" s="44" t="str">
        <f>IF(G107="","",VLOOKUP(Journal!G107,Kontenplan!$E$9:$F$278,2))</f>
        <v/>
      </c>
      <c r="N107" s="28" t="str">
        <f>IF(AND(G107="",I107="",J107=""),"",IF(AND(I107&gt;0,OR(F107="",G107="")),"Bitte gültige Kontonummer/n eingeben",IF(OR(AND(F107&gt;0,F107&lt;1000),F107&gt;9999),"Sollkontonummer muss vierstellig sein",IF(VLOOKUP(F107,Kontenplan!$E$9:$E$277,1)&lt;&gt;F107,"Sollkonto existiert nicht",IF(D107=0,"Bitte Beleg-Nr. prüfen",IF(OR(AND(G107&gt;0,G107&lt;1000),G107&gt;9999),"Habenkontonummer muss vierstellig sein",IF(VLOOKUP(G107,Kontenplan!$E$9:$F$277,1)&lt;&gt;G107,"Habenkonto exisitert nicht","")))))))</f>
        <v/>
      </c>
      <c r="O107" s="28" t="str">
        <f t="shared" si="3"/>
        <v/>
      </c>
      <c r="P107" s="28"/>
      <c r="Q107" s="28"/>
      <c r="R107" s="28"/>
      <c r="S107" s="28"/>
      <c r="T107" s="28"/>
      <c r="U107" s="28"/>
      <c r="V107" s="28"/>
      <c r="X107" s="28"/>
      <c r="Y107" s="28"/>
    </row>
    <row r="108" spans="1:25" x14ac:dyDescent="0.2">
      <c r="A108" t="e">
        <f>IF(OR(F108=#REF!,G108=#REF!),ROUND(A107+1,0),A107+0.0001)</f>
        <v>#REF!</v>
      </c>
      <c r="B108" s="20" t="e">
        <f>IF(AND(E108&gt;=$B$2,E108&lt;=$B$3,OR(F108=#REF!,G108=#REF!)),ROUND(B107+1,0),B107+0.0001)</f>
        <v>#REF!</v>
      </c>
      <c r="C108" s="20" t="e">
        <f>IF(H108=#REF!,ROUND(C107+1,0),C107+0.0001)</f>
        <v>#REF!</v>
      </c>
      <c r="D108" s="21"/>
      <c r="E108" s="22"/>
      <c r="F108" s="23"/>
      <c r="G108" s="24"/>
      <c r="H108" s="51"/>
      <c r="I108" s="25"/>
      <c r="J108" s="26"/>
      <c r="K108" s="43" t="str">
        <f t="shared" si="2"/>
        <v/>
      </c>
      <c r="L108" s="45" t="str">
        <f>IF(F108="","",VLOOKUP(Journal!F108,Kontenplan!$E$9:$F$278,2))</f>
        <v/>
      </c>
      <c r="M108" s="44" t="str">
        <f>IF(G108="","",VLOOKUP(Journal!G108,Kontenplan!$E$9:$F$278,2))</f>
        <v/>
      </c>
      <c r="N108" s="28" t="str">
        <f>IF(AND(G108="",I108="",J108=""),"",IF(AND(I108&gt;0,OR(F108="",G108="")),"Bitte gültige Kontonummer/n eingeben",IF(OR(AND(F108&gt;0,F108&lt;1000),F108&gt;9999),"Sollkontonummer muss vierstellig sein",IF(VLOOKUP(F108,Kontenplan!$E$9:$E$277,1)&lt;&gt;F108,"Sollkonto existiert nicht",IF(D108=0,"Bitte Beleg-Nr. prüfen",IF(OR(AND(G108&gt;0,G108&lt;1000),G108&gt;9999),"Habenkontonummer muss vierstellig sein",IF(VLOOKUP(G108,Kontenplan!$E$9:$F$277,1)&lt;&gt;G108,"Habenkonto exisitert nicht","")))))))</f>
        <v/>
      </c>
      <c r="O108" s="28" t="str">
        <f t="shared" si="3"/>
        <v/>
      </c>
      <c r="P108" s="28"/>
      <c r="Q108" s="28"/>
      <c r="R108" s="28"/>
      <c r="S108" s="28"/>
      <c r="T108" s="28"/>
      <c r="U108" s="28"/>
      <c r="V108" s="28"/>
      <c r="X108" s="28"/>
      <c r="Y108" s="28"/>
    </row>
    <row r="109" spans="1:25" x14ac:dyDescent="0.2">
      <c r="A109" t="e">
        <f>IF(OR(F109=#REF!,G109=#REF!),ROUND(A108+1,0),A108+0.0001)</f>
        <v>#REF!</v>
      </c>
      <c r="B109" s="20" t="e">
        <f>IF(AND(E109&gt;=$B$2,E109&lt;=$B$3,OR(F109=#REF!,G109=#REF!)),ROUND(B108+1,0),B108+0.0001)</f>
        <v>#REF!</v>
      </c>
      <c r="C109" s="20" t="e">
        <f>IF(H109=#REF!,ROUND(C108+1,0),C108+0.0001)</f>
        <v>#REF!</v>
      </c>
      <c r="D109" s="21"/>
      <c r="E109" s="22"/>
      <c r="F109" s="23"/>
      <c r="G109" s="24"/>
      <c r="H109" s="51"/>
      <c r="I109" s="25"/>
      <c r="J109" s="26"/>
      <c r="K109" s="43" t="str">
        <f t="shared" si="2"/>
        <v/>
      </c>
      <c r="L109" s="45" t="str">
        <f>IF(F109="","",VLOOKUP(Journal!F109,Kontenplan!$E$9:$F$278,2))</f>
        <v/>
      </c>
      <c r="M109" s="44" t="str">
        <f>IF(G109="","",VLOOKUP(Journal!G109,Kontenplan!$E$9:$F$278,2))</f>
        <v/>
      </c>
      <c r="N109" s="28" t="str">
        <f>IF(AND(G109="",I109="",J109=""),"",IF(AND(I109&gt;0,OR(F109="",G109="")),"Bitte gültige Kontonummer/n eingeben",IF(OR(AND(F109&gt;0,F109&lt;1000),F109&gt;9999),"Sollkontonummer muss vierstellig sein",IF(VLOOKUP(F109,Kontenplan!$E$9:$E$277,1)&lt;&gt;F109,"Sollkonto existiert nicht",IF(D109=0,"Bitte Beleg-Nr. prüfen",IF(OR(AND(G109&gt;0,G109&lt;1000),G109&gt;9999),"Habenkontonummer muss vierstellig sein",IF(VLOOKUP(G109,Kontenplan!$E$9:$F$277,1)&lt;&gt;G109,"Habenkonto exisitert nicht","")))))))</f>
        <v/>
      </c>
      <c r="O109" s="28" t="str">
        <f t="shared" si="3"/>
        <v/>
      </c>
      <c r="P109" s="28"/>
      <c r="Q109" s="28"/>
      <c r="R109" s="28"/>
      <c r="S109" s="28"/>
      <c r="T109" s="28"/>
      <c r="U109" s="28"/>
      <c r="V109" s="28"/>
      <c r="X109" s="28"/>
      <c r="Y109" s="28"/>
    </row>
    <row r="110" spans="1:25" x14ac:dyDescent="0.2">
      <c r="A110" t="e">
        <f>IF(OR(F110=#REF!,G110=#REF!),ROUND(A109+1,0),A109+0.0001)</f>
        <v>#REF!</v>
      </c>
      <c r="B110" s="20" t="e">
        <f>IF(AND(E110&gt;=$B$2,E110&lt;=$B$3,OR(F110=#REF!,G110=#REF!)),ROUND(B109+1,0),B109+0.0001)</f>
        <v>#REF!</v>
      </c>
      <c r="C110" s="20" t="e">
        <f>IF(H110=#REF!,ROUND(C109+1,0),C109+0.0001)</f>
        <v>#REF!</v>
      </c>
      <c r="D110" s="21"/>
      <c r="E110" s="22"/>
      <c r="F110" s="23"/>
      <c r="G110" s="24"/>
      <c r="H110" s="51"/>
      <c r="I110" s="25"/>
      <c r="J110" s="26"/>
      <c r="K110" s="43" t="str">
        <f t="shared" si="2"/>
        <v/>
      </c>
      <c r="L110" s="45" t="str">
        <f>IF(F110="","",VLOOKUP(Journal!F110,Kontenplan!$E$9:$F$278,2))</f>
        <v/>
      </c>
      <c r="M110" s="44" t="str">
        <f>IF(G110="","",VLOOKUP(Journal!G110,Kontenplan!$E$9:$F$278,2))</f>
        <v/>
      </c>
      <c r="N110" s="28" t="str">
        <f>IF(AND(G110="",I110="",J110=""),"",IF(AND(I110&gt;0,OR(F110="",G110="")),"Bitte gültige Kontonummer/n eingeben",IF(OR(AND(F110&gt;0,F110&lt;1000),F110&gt;9999),"Sollkontonummer muss vierstellig sein",IF(VLOOKUP(F110,Kontenplan!$E$9:$E$277,1)&lt;&gt;F110,"Sollkonto existiert nicht",IF(D110=0,"Bitte Beleg-Nr. prüfen",IF(OR(AND(G110&gt;0,G110&lt;1000),G110&gt;9999),"Habenkontonummer muss vierstellig sein",IF(VLOOKUP(G110,Kontenplan!$E$9:$F$277,1)&lt;&gt;G110,"Habenkonto exisitert nicht","")))))))</f>
        <v/>
      </c>
      <c r="O110" s="28" t="str">
        <f t="shared" si="3"/>
        <v/>
      </c>
      <c r="P110" s="28"/>
      <c r="Q110" s="28"/>
      <c r="R110" s="28"/>
      <c r="S110" s="28"/>
      <c r="T110" s="28"/>
      <c r="U110" s="28"/>
      <c r="V110" s="28"/>
      <c r="X110" s="28"/>
      <c r="Y110" s="28"/>
    </row>
    <row r="111" spans="1:25" x14ac:dyDescent="0.2">
      <c r="A111" t="e">
        <f>IF(OR(F111=#REF!,G111=#REF!),ROUND(A110+1,0),A110+0.0001)</f>
        <v>#REF!</v>
      </c>
      <c r="B111" s="20" t="e">
        <f>IF(AND(E111&gt;=$B$2,E111&lt;=$B$3,OR(F111=#REF!,G111=#REF!)),ROUND(B110+1,0),B110+0.0001)</f>
        <v>#REF!</v>
      </c>
      <c r="C111" s="20" t="e">
        <f>IF(H111=#REF!,ROUND(C110+1,0),C110+0.0001)</f>
        <v>#REF!</v>
      </c>
      <c r="D111" s="21"/>
      <c r="E111" s="22"/>
      <c r="F111" s="23"/>
      <c r="G111" s="24"/>
      <c r="H111" s="51"/>
      <c r="I111" s="25"/>
      <c r="J111" s="26"/>
      <c r="K111" s="43" t="str">
        <f t="shared" si="2"/>
        <v/>
      </c>
      <c r="L111" s="45" t="str">
        <f>IF(F111="","",VLOOKUP(Journal!F111,Kontenplan!$E$9:$F$278,2))</f>
        <v/>
      </c>
      <c r="M111" s="44" t="str">
        <f>IF(G111="","",VLOOKUP(Journal!G111,Kontenplan!$E$9:$F$278,2))</f>
        <v/>
      </c>
      <c r="N111" s="28" t="str">
        <f>IF(AND(G111="",I111="",J111=""),"",IF(AND(I111&gt;0,OR(F111="",G111="")),"Bitte gültige Kontonummer/n eingeben",IF(OR(AND(F111&gt;0,F111&lt;1000),F111&gt;9999),"Sollkontonummer muss vierstellig sein",IF(VLOOKUP(F111,Kontenplan!$E$9:$E$277,1)&lt;&gt;F111,"Sollkonto existiert nicht",IF(D111=0,"Bitte Beleg-Nr. prüfen",IF(OR(AND(G111&gt;0,G111&lt;1000),G111&gt;9999),"Habenkontonummer muss vierstellig sein",IF(VLOOKUP(G111,Kontenplan!$E$9:$F$277,1)&lt;&gt;G111,"Habenkonto exisitert nicht","")))))))</f>
        <v/>
      </c>
      <c r="O111" s="28" t="str">
        <f t="shared" si="3"/>
        <v/>
      </c>
      <c r="P111" s="28"/>
      <c r="Q111" s="28"/>
      <c r="R111" s="28"/>
      <c r="S111" s="28"/>
      <c r="T111" s="28"/>
      <c r="U111" s="28"/>
      <c r="V111" s="28"/>
      <c r="X111" s="28"/>
      <c r="Y111" s="28"/>
    </row>
    <row r="112" spans="1:25" x14ac:dyDescent="0.2">
      <c r="A112" t="e">
        <f>IF(OR(F112=#REF!,G112=#REF!),ROUND(A111+1,0),A111+0.0001)</f>
        <v>#REF!</v>
      </c>
      <c r="B112" s="20" t="e">
        <f>IF(AND(E112&gt;=$B$2,E112&lt;=$B$3,OR(F112=#REF!,G112=#REF!)),ROUND(B111+1,0),B111+0.0001)</f>
        <v>#REF!</v>
      </c>
      <c r="C112" s="20" t="e">
        <f>IF(H112=#REF!,ROUND(C111+1,0),C111+0.0001)</f>
        <v>#REF!</v>
      </c>
      <c r="D112" s="21"/>
      <c r="E112" s="22"/>
      <c r="F112" s="23"/>
      <c r="G112" s="24"/>
      <c r="H112" s="51"/>
      <c r="I112" s="25"/>
      <c r="J112" s="26"/>
      <c r="K112" s="43" t="str">
        <f t="shared" si="2"/>
        <v/>
      </c>
      <c r="L112" s="45" t="str">
        <f>IF(F112="","",VLOOKUP(Journal!F112,Kontenplan!$E$9:$F$278,2))</f>
        <v/>
      </c>
      <c r="M112" s="44" t="str">
        <f>IF(G112="","",VLOOKUP(Journal!G112,Kontenplan!$E$9:$F$278,2))</f>
        <v/>
      </c>
      <c r="N112" s="28" t="str">
        <f>IF(AND(G112="",I112="",J112=""),"",IF(AND(I112&gt;0,OR(F112="",G112="")),"Bitte gültige Kontonummer/n eingeben",IF(OR(AND(F112&gt;0,F112&lt;1000),F112&gt;9999),"Sollkontonummer muss vierstellig sein",IF(VLOOKUP(F112,Kontenplan!$E$9:$E$277,1)&lt;&gt;F112,"Sollkonto existiert nicht",IF(D112=0,"Bitte Beleg-Nr. prüfen",IF(OR(AND(G112&gt;0,G112&lt;1000),G112&gt;9999),"Habenkontonummer muss vierstellig sein",IF(VLOOKUP(G112,Kontenplan!$E$9:$F$277,1)&lt;&gt;G112,"Habenkonto exisitert nicht","")))))))</f>
        <v/>
      </c>
      <c r="O112" s="28" t="str">
        <f t="shared" si="3"/>
        <v/>
      </c>
      <c r="P112" s="28"/>
      <c r="Q112" s="28"/>
      <c r="R112" s="28"/>
      <c r="S112" s="28"/>
      <c r="T112" s="28"/>
      <c r="U112" s="28"/>
      <c r="V112" s="28"/>
      <c r="X112" s="28"/>
      <c r="Y112" s="28"/>
    </row>
    <row r="113" spans="1:25" x14ac:dyDescent="0.2">
      <c r="A113" t="e">
        <f>IF(OR(F113=#REF!,G113=#REF!),ROUND(A112+1,0),A112+0.0001)</f>
        <v>#REF!</v>
      </c>
      <c r="B113" s="20" t="e">
        <f>IF(AND(E113&gt;=$B$2,E113&lt;=$B$3,OR(F113=#REF!,G113=#REF!)),ROUND(B112+1,0),B112+0.0001)</f>
        <v>#REF!</v>
      </c>
      <c r="C113" s="20" t="e">
        <f>IF(H113=#REF!,ROUND(C112+1,0),C112+0.0001)</f>
        <v>#REF!</v>
      </c>
      <c r="D113" s="21"/>
      <c r="E113" s="22"/>
      <c r="F113" s="23"/>
      <c r="G113" s="24"/>
      <c r="H113" s="51"/>
      <c r="I113" s="25"/>
      <c r="J113" s="26"/>
      <c r="K113" s="43" t="str">
        <f t="shared" si="2"/>
        <v/>
      </c>
      <c r="L113" s="45" t="str">
        <f>IF(F113="","",VLOOKUP(Journal!F113,Kontenplan!$E$9:$F$278,2))</f>
        <v/>
      </c>
      <c r="M113" s="44" t="str">
        <f>IF(G113="","",VLOOKUP(Journal!G113,Kontenplan!$E$9:$F$278,2))</f>
        <v/>
      </c>
      <c r="N113" s="28" t="str">
        <f>IF(AND(G113="",I113="",J113=""),"",IF(AND(I113&gt;0,OR(F113="",G113="")),"Bitte gültige Kontonummer/n eingeben",IF(OR(AND(F113&gt;0,F113&lt;1000),F113&gt;9999),"Sollkontonummer muss vierstellig sein",IF(VLOOKUP(F113,Kontenplan!$E$9:$E$277,1)&lt;&gt;F113,"Sollkonto existiert nicht",IF(D113=0,"Bitte Beleg-Nr. prüfen",IF(OR(AND(G113&gt;0,G113&lt;1000),G113&gt;9999),"Habenkontonummer muss vierstellig sein",IF(VLOOKUP(G113,Kontenplan!$E$9:$F$277,1)&lt;&gt;G113,"Habenkonto exisitert nicht","")))))))</f>
        <v/>
      </c>
      <c r="O113" s="28" t="str">
        <f t="shared" si="3"/>
        <v/>
      </c>
      <c r="P113" s="28"/>
      <c r="Q113" s="28"/>
      <c r="R113" s="28"/>
      <c r="S113" s="28"/>
      <c r="T113" s="28"/>
      <c r="U113" s="28"/>
      <c r="V113" s="28"/>
      <c r="X113" s="28"/>
      <c r="Y113" s="28"/>
    </row>
    <row r="114" spans="1:25" x14ac:dyDescent="0.2">
      <c r="A114" t="e">
        <f>IF(OR(F114=#REF!,G114=#REF!),ROUND(A113+1,0),A113+0.0001)</f>
        <v>#REF!</v>
      </c>
      <c r="B114" s="20" t="e">
        <f>IF(AND(E114&gt;=$B$2,E114&lt;=$B$3,OR(F114=#REF!,G114=#REF!)),ROUND(B113+1,0),B113+0.0001)</f>
        <v>#REF!</v>
      </c>
      <c r="C114" s="20" t="e">
        <f>IF(H114=#REF!,ROUND(C113+1,0),C113+0.0001)</f>
        <v>#REF!</v>
      </c>
      <c r="D114" s="21"/>
      <c r="E114" s="22"/>
      <c r="F114" s="23"/>
      <c r="G114" s="24"/>
      <c r="H114" s="51"/>
      <c r="I114" s="25"/>
      <c r="J114" s="26"/>
      <c r="K114" s="43" t="str">
        <f t="shared" si="2"/>
        <v/>
      </c>
      <c r="L114" s="45" t="str">
        <f>IF(F114="","",VLOOKUP(Journal!F114,Kontenplan!$E$9:$F$278,2))</f>
        <v/>
      </c>
      <c r="M114" s="44" t="str">
        <f>IF(G114="","",VLOOKUP(Journal!G114,Kontenplan!$E$9:$F$278,2))</f>
        <v/>
      </c>
      <c r="N114" s="28" t="str">
        <f>IF(AND(G114="",I114="",J114=""),"",IF(AND(I114&gt;0,OR(F114="",G114="")),"Bitte gültige Kontonummer/n eingeben",IF(OR(AND(F114&gt;0,F114&lt;1000),F114&gt;9999),"Sollkontonummer muss vierstellig sein",IF(VLOOKUP(F114,Kontenplan!$E$9:$E$277,1)&lt;&gt;F114,"Sollkonto existiert nicht",IF(D114=0,"Bitte Beleg-Nr. prüfen",IF(OR(AND(G114&gt;0,G114&lt;1000),G114&gt;9999),"Habenkontonummer muss vierstellig sein",IF(VLOOKUP(G114,Kontenplan!$E$9:$F$277,1)&lt;&gt;G114,"Habenkonto exisitert nicht","")))))))</f>
        <v/>
      </c>
      <c r="O114" s="28" t="str">
        <f t="shared" si="3"/>
        <v/>
      </c>
      <c r="P114" s="28"/>
      <c r="Q114" s="28"/>
      <c r="R114" s="28"/>
      <c r="S114" s="28"/>
      <c r="T114" s="28"/>
      <c r="U114" s="28"/>
      <c r="V114" s="28"/>
      <c r="X114" s="28"/>
      <c r="Y114" s="28"/>
    </row>
    <row r="115" spans="1:25" x14ac:dyDescent="0.2">
      <c r="A115" t="e">
        <f>IF(OR(F115=#REF!,G115=#REF!),ROUND(A114+1,0),A114+0.0001)</f>
        <v>#REF!</v>
      </c>
      <c r="B115" s="20" t="e">
        <f>IF(AND(E115&gt;=$B$2,E115&lt;=$B$3,OR(F115=#REF!,G115=#REF!)),ROUND(B114+1,0),B114+0.0001)</f>
        <v>#REF!</v>
      </c>
      <c r="C115" s="20" t="e">
        <f>IF(H115=#REF!,ROUND(C114+1,0),C114+0.0001)</f>
        <v>#REF!</v>
      </c>
      <c r="D115" s="21"/>
      <c r="E115" s="22"/>
      <c r="F115" s="23"/>
      <c r="G115" s="24"/>
      <c r="H115" s="51"/>
      <c r="I115" s="25"/>
      <c r="J115" s="26"/>
      <c r="K115" s="43" t="str">
        <f t="shared" si="2"/>
        <v/>
      </c>
      <c r="L115" s="45" t="str">
        <f>IF(F115="","",VLOOKUP(Journal!F115,Kontenplan!$E$9:$F$278,2))</f>
        <v/>
      </c>
      <c r="M115" s="44" t="str">
        <f>IF(G115="","",VLOOKUP(Journal!G115,Kontenplan!$E$9:$F$278,2))</f>
        <v/>
      </c>
      <c r="N115" s="28" t="str">
        <f>IF(AND(G115="",I115="",J115=""),"",IF(AND(I115&gt;0,OR(F115="",G115="")),"Bitte gültige Kontonummer/n eingeben",IF(OR(AND(F115&gt;0,F115&lt;1000),F115&gt;9999),"Sollkontonummer muss vierstellig sein",IF(VLOOKUP(F115,Kontenplan!$E$9:$E$277,1)&lt;&gt;F115,"Sollkonto existiert nicht",IF(D115=0,"Bitte Beleg-Nr. prüfen",IF(OR(AND(G115&gt;0,G115&lt;1000),G115&gt;9999),"Habenkontonummer muss vierstellig sein",IF(VLOOKUP(G115,Kontenplan!$E$9:$F$277,1)&lt;&gt;G115,"Habenkonto exisitert nicht","")))))))</f>
        <v/>
      </c>
      <c r="O115" s="28" t="str">
        <f t="shared" si="3"/>
        <v/>
      </c>
      <c r="P115" s="28"/>
      <c r="Q115" s="28"/>
      <c r="R115" s="28"/>
      <c r="S115" s="28"/>
      <c r="T115" s="28"/>
      <c r="U115" s="28"/>
      <c r="V115" s="28"/>
      <c r="X115" s="28"/>
      <c r="Y115" s="28"/>
    </row>
    <row r="116" spans="1:25" x14ac:dyDescent="0.2">
      <c r="A116" t="e">
        <f>IF(OR(F116=#REF!,G116=#REF!),ROUND(A115+1,0),A115+0.0001)</f>
        <v>#REF!</v>
      </c>
      <c r="B116" s="20" t="e">
        <f>IF(AND(E116&gt;=$B$2,E116&lt;=$B$3,OR(F116=#REF!,G116=#REF!)),ROUND(B115+1,0),B115+0.0001)</f>
        <v>#REF!</v>
      </c>
      <c r="C116" s="20" t="e">
        <f>IF(H116=#REF!,ROUND(C115+1,0),C115+0.0001)</f>
        <v>#REF!</v>
      </c>
      <c r="D116" s="21"/>
      <c r="E116" s="22"/>
      <c r="F116" s="23"/>
      <c r="G116" s="24"/>
      <c r="H116" s="51"/>
      <c r="I116" s="25"/>
      <c r="J116" s="26"/>
      <c r="K116" s="43" t="str">
        <f t="shared" si="2"/>
        <v/>
      </c>
      <c r="L116" s="45" t="str">
        <f>IF(F116="","",VLOOKUP(Journal!F116,Kontenplan!$E$9:$F$278,2))</f>
        <v/>
      </c>
      <c r="M116" s="44" t="str">
        <f>IF(G116="","",VLOOKUP(Journal!G116,Kontenplan!$E$9:$F$278,2))</f>
        <v/>
      </c>
      <c r="N116" s="28" t="str">
        <f>IF(AND(G116="",I116="",J116=""),"",IF(AND(I116&gt;0,OR(F116="",G116="")),"Bitte gültige Kontonummer/n eingeben",IF(OR(AND(F116&gt;0,F116&lt;1000),F116&gt;9999),"Sollkontonummer muss vierstellig sein",IF(VLOOKUP(F116,Kontenplan!$E$9:$E$277,1)&lt;&gt;F116,"Sollkonto existiert nicht",IF(D116=0,"Bitte Beleg-Nr. prüfen",IF(OR(AND(G116&gt;0,G116&lt;1000),G116&gt;9999),"Habenkontonummer muss vierstellig sein",IF(VLOOKUP(G116,Kontenplan!$E$9:$F$277,1)&lt;&gt;G116,"Habenkonto exisitert nicht","")))))))</f>
        <v/>
      </c>
      <c r="O116" s="28" t="str">
        <f t="shared" si="3"/>
        <v/>
      </c>
      <c r="P116" s="28"/>
      <c r="Q116" s="28"/>
      <c r="R116" s="28"/>
      <c r="S116" s="28"/>
      <c r="T116" s="28"/>
      <c r="U116" s="28"/>
      <c r="V116" s="28"/>
      <c r="X116" s="28"/>
      <c r="Y116" s="28"/>
    </row>
    <row r="117" spans="1:25" x14ac:dyDescent="0.2">
      <c r="A117" t="e">
        <f>IF(OR(F117=#REF!,G117=#REF!),ROUND(A116+1,0),A116+0.0001)</f>
        <v>#REF!</v>
      </c>
      <c r="B117" s="20" t="e">
        <f>IF(AND(E117&gt;=$B$2,E117&lt;=$B$3,OR(F117=#REF!,G117=#REF!)),ROUND(B116+1,0),B116+0.0001)</f>
        <v>#REF!</v>
      </c>
      <c r="C117" s="20" t="e">
        <f>IF(H117=#REF!,ROUND(C116+1,0),C116+0.0001)</f>
        <v>#REF!</v>
      </c>
      <c r="D117" s="21"/>
      <c r="E117" s="22"/>
      <c r="F117" s="23"/>
      <c r="G117" s="24"/>
      <c r="H117" s="51"/>
      <c r="I117" s="25"/>
      <c r="J117" s="26"/>
      <c r="K117" s="43" t="str">
        <f t="shared" si="2"/>
        <v/>
      </c>
      <c r="L117" s="45" t="str">
        <f>IF(F117="","",VLOOKUP(Journal!F117,Kontenplan!$E$9:$F$278,2))</f>
        <v/>
      </c>
      <c r="M117" s="44" t="str">
        <f>IF(G117="","",VLOOKUP(Journal!G117,Kontenplan!$E$9:$F$278,2))</f>
        <v/>
      </c>
      <c r="N117" s="28" t="str">
        <f>IF(AND(G117="",I117="",J117=""),"",IF(AND(I117&gt;0,OR(F117="",G117="")),"Bitte gültige Kontonummer/n eingeben",IF(OR(AND(F117&gt;0,F117&lt;1000),F117&gt;9999),"Sollkontonummer muss vierstellig sein",IF(VLOOKUP(F117,Kontenplan!$E$9:$E$277,1)&lt;&gt;F117,"Sollkonto existiert nicht",IF(D117=0,"Bitte Beleg-Nr. prüfen",IF(OR(AND(G117&gt;0,G117&lt;1000),G117&gt;9999),"Habenkontonummer muss vierstellig sein",IF(VLOOKUP(G117,Kontenplan!$E$9:$F$277,1)&lt;&gt;G117,"Habenkonto exisitert nicht","")))))))</f>
        <v/>
      </c>
      <c r="O117" s="28" t="str">
        <f t="shared" si="3"/>
        <v/>
      </c>
      <c r="P117" s="28"/>
      <c r="Q117" s="28"/>
      <c r="R117" s="28"/>
      <c r="S117" s="28"/>
      <c r="T117" s="28"/>
      <c r="U117" s="28"/>
      <c r="V117" s="28"/>
      <c r="X117" s="28"/>
      <c r="Y117" s="28"/>
    </row>
    <row r="118" spans="1:25" x14ac:dyDescent="0.2">
      <c r="A118" t="e">
        <f>IF(OR(F118=#REF!,G118=#REF!),ROUND(A117+1,0),A117+0.0001)</f>
        <v>#REF!</v>
      </c>
      <c r="B118" s="20" t="e">
        <f>IF(AND(E118&gt;=$B$2,E118&lt;=$B$3,OR(F118=#REF!,G118=#REF!)),ROUND(B117+1,0),B117+0.0001)</f>
        <v>#REF!</v>
      </c>
      <c r="C118" s="20" t="e">
        <f>IF(H118=#REF!,ROUND(C117+1,0),C117+0.0001)</f>
        <v>#REF!</v>
      </c>
      <c r="D118" s="21"/>
      <c r="E118" s="22"/>
      <c r="F118" s="23"/>
      <c r="G118" s="24"/>
      <c r="H118" s="51"/>
      <c r="I118" s="25"/>
      <c r="J118" s="26"/>
      <c r="K118" s="43" t="str">
        <f t="shared" si="2"/>
        <v/>
      </c>
      <c r="L118" s="45" t="str">
        <f>IF(F118="","",VLOOKUP(Journal!F118,Kontenplan!$E$9:$F$278,2))</f>
        <v/>
      </c>
      <c r="M118" s="44" t="str">
        <f>IF(G118="","",VLOOKUP(Journal!G118,Kontenplan!$E$9:$F$278,2))</f>
        <v/>
      </c>
      <c r="N118" s="28" t="str">
        <f>IF(AND(G118="",I118="",J118=""),"",IF(AND(I118&gt;0,OR(F118="",G118="")),"Bitte gültige Kontonummer/n eingeben",IF(OR(AND(F118&gt;0,F118&lt;1000),F118&gt;9999),"Sollkontonummer muss vierstellig sein",IF(VLOOKUP(F118,Kontenplan!$E$9:$E$277,1)&lt;&gt;F118,"Sollkonto existiert nicht",IF(D118=0,"Bitte Beleg-Nr. prüfen",IF(OR(AND(G118&gt;0,G118&lt;1000),G118&gt;9999),"Habenkontonummer muss vierstellig sein",IF(VLOOKUP(G118,Kontenplan!$E$9:$F$277,1)&lt;&gt;G118,"Habenkonto exisitert nicht","")))))))</f>
        <v/>
      </c>
      <c r="O118" s="28" t="str">
        <f t="shared" si="3"/>
        <v/>
      </c>
      <c r="P118" s="28"/>
      <c r="Q118" s="28"/>
      <c r="R118" s="28"/>
      <c r="S118" s="28"/>
      <c r="T118" s="28"/>
      <c r="U118" s="28"/>
      <c r="V118" s="28"/>
      <c r="X118" s="28"/>
      <c r="Y118" s="28"/>
    </row>
    <row r="119" spans="1:25" x14ac:dyDescent="0.2">
      <c r="A119" t="e">
        <f>IF(OR(F119=#REF!,G119=#REF!),ROUND(A118+1,0),A118+0.0001)</f>
        <v>#REF!</v>
      </c>
      <c r="B119" s="20" t="e">
        <f>IF(AND(E119&gt;=$B$2,E119&lt;=$B$3,OR(F119=#REF!,G119=#REF!)),ROUND(B118+1,0),B118+0.0001)</f>
        <v>#REF!</v>
      </c>
      <c r="C119" s="20" t="e">
        <f>IF(H119=#REF!,ROUND(C118+1,0),C118+0.0001)</f>
        <v>#REF!</v>
      </c>
      <c r="D119" s="21"/>
      <c r="E119" s="22"/>
      <c r="F119" s="23"/>
      <c r="G119" s="24"/>
      <c r="H119" s="51"/>
      <c r="I119" s="25"/>
      <c r="J119" s="26"/>
      <c r="K119" s="43" t="str">
        <f t="shared" si="2"/>
        <v/>
      </c>
      <c r="L119" s="45" t="str">
        <f>IF(F119="","",VLOOKUP(Journal!F119,Kontenplan!$E$9:$F$278,2))</f>
        <v/>
      </c>
      <c r="M119" s="44" t="str">
        <f>IF(G119="","",VLOOKUP(Journal!G119,Kontenplan!$E$9:$F$278,2))</f>
        <v/>
      </c>
      <c r="N119" s="28" t="str">
        <f>IF(AND(G119="",I119="",J119=""),"",IF(AND(I119&gt;0,OR(F119="",G119="")),"Bitte gültige Kontonummer/n eingeben",IF(OR(AND(F119&gt;0,F119&lt;1000),F119&gt;9999),"Sollkontonummer muss vierstellig sein",IF(VLOOKUP(F119,Kontenplan!$E$9:$E$277,1)&lt;&gt;F119,"Sollkonto existiert nicht",IF(D119=0,"Bitte Beleg-Nr. prüfen",IF(OR(AND(G119&gt;0,G119&lt;1000),G119&gt;9999),"Habenkontonummer muss vierstellig sein",IF(VLOOKUP(G119,Kontenplan!$E$9:$F$277,1)&lt;&gt;G119,"Habenkonto exisitert nicht","")))))))</f>
        <v/>
      </c>
      <c r="O119" s="28" t="str">
        <f t="shared" si="3"/>
        <v/>
      </c>
      <c r="P119" s="28"/>
      <c r="Q119" s="28"/>
      <c r="R119" s="28"/>
      <c r="S119" s="28"/>
      <c r="T119" s="28"/>
      <c r="U119" s="28"/>
      <c r="V119" s="28"/>
      <c r="X119" s="28"/>
      <c r="Y119" s="28"/>
    </row>
    <row r="120" spans="1:25" x14ac:dyDescent="0.2">
      <c r="A120" t="e">
        <f>IF(OR(F120=#REF!,G120=#REF!),ROUND(A119+1,0),A119+0.0001)</f>
        <v>#REF!</v>
      </c>
      <c r="B120" s="20" t="e">
        <f>IF(AND(E120&gt;=$B$2,E120&lt;=$B$3,OR(F120=#REF!,G120=#REF!)),ROUND(B119+1,0),B119+0.0001)</f>
        <v>#REF!</v>
      </c>
      <c r="C120" s="20" t="e">
        <f>IF(H120=#REF!,ROUND(C119+1,0),C119+0.0001)</f>
        <v>#REF!</v>
      </c>
      <c r="D120" s="21"/>
      <c r="E120" s="22"/>
      <c r="F120" s="23"/>
      <c r="G120" s="24"/>
      <c r="H120" s="51"/>
      <c r="I120" s="25"/>
      <c r="J120" s="26"/>
      <c r="K120" s="43" t="str">
        <f t="shared" si="2"/>
        <v/>
      </c>
      <c r="L120" s="45" t="str">
        <f>IF(F120="","",VLOOKUP(Journal!F120,Kontenplan!$E$9:$F$278,2))</f>
        <v/>
      </c>
      <c r="M120" s="44" t="str">
        <f>IF(G120="","",VLOOKUP(Journal!G120,Kontenplan!$E$9:$F$278,2))</f>
        <v/>
      </c>
      <c r="N120" s="28" t="str">
        <f>IF(AND(G120="",I120="",J120=""),"",IF(AND(I120&gt;0,OR(F120="",G120="")),"Bitte gültige Kontonummer/n eingeben",IF(OR(AND(F120&gt;0,F120&lt;1000),F120&gt;9999),"Sollkontonummer muss vierstellig sein",IF(VLOOKUP(F120,Kontenplan!$E$9:$E$277,1)&lt;&gt;F120,"Sollkonto existiert nicht",IF(D120=0,"Bitte Beleg-Nr. prüfen",IF(OR(AND(G120&gt;0,G120&lt;1000),G120&gt;9999),"Habenkontonummer muss vierstellig sein",IF(VLOOKUP(G120,Kontenplan!$E$9:$F$277,1)&lt;&gt;G120,"Habenkonto exisitert nicht","")))))))</f>
        <v/>
      </c>
      <c r="O120" s="28" t="str">
        <f t="shared" si="3"/>
        <v/>
      </c>
      <c r="P120" s="28"/>
      <c r="Q120" s="28"/>
      <c r="R120" s="28"/>
      <c r="S120" s="28"/>
      <c r="T120" s="28"/>
      <c r="U120" s="28"/>
      <c r="V120" s="28"/>
      <c r="X120" s="28"/>
      <c r="Y120" s="28"/>
    </row>
    <row r="121" spans="1:25" x14ac:dyDescent="0.2">
      <c r="A121" t="e">
        <f>IF(OR(F121=#REF!,G121=#REF!),ROUND(A120+1,0),A120+0.0001)</f>
        <v>#REF!</v>
      </c>
      <c r="B121" s="20" t="e">
        <f>IF(AND(E121&gt;=$B$2,E121&lt;=$B$3,OR(F121=#REF!,G121=#REF!)),ROUND(B120+1,0),B120+0.0001)</f>
        <v>#REF!</v>
      </c>
      <c r="C121" s="20" t="e">
        <f>IF(H121=#REF!,ROUND(C120+1,0),C120+0.0001)</f>
        <v>#REF!</v>
      </c>
      <c r="D121" s="21"/>
      <c r="E121" s="22"/>
      <c r="F121" s="23"/>
      <c r="G121" s="24"/>
      <c r="H121" s="51"/>
      <c r="I121" s="25"/>
      <c r="J121" s="26"/>
      <c r="K121" s="43" t="str">
        <f t="shared" si="2"/>
        <v/>
      </c>
      <c r="L121" s="45" t="str">
        <f>IF(F121="","",VLOOKUP(Journal!F121,Kontenplan!$E$9:$F$278,2))</f>
        <v/>
      </c>
      <c r="M121" s="44" t="str">
        <f>IF(G121="","",VLOOKUP(Journal!G121,Kontenplan!$E$9:$F$278,2))</f>
        <v/>
      </c>
      <c r="N121" s="28" t="str">
        <f>IF(AND(G121="",I121="",J121=""),"",IF(AND(I121&gt;0,OR(F121="",G121="")),"Bitte gültige Kontonummer/n eingeben",IF(OR(AND(F121&gt;0,F121&lt;1000),F121&gt;9999),"Sollkontonummer muss vierstellig sein",IF(VLOOKUP(F121,Kontenplan!$E$9:$E$277,1)&lt;&gt;F121,"Sollkonto existiert nicht",IF(D121=0,"Bitte Beleg-Nr. prüfen",IF(OR(AND(G121&gt;0,G121&lt;1000),G121&gt;9999),"Habenkontonummer muss vierstellig sein",IF(VLOOKUP(G121,Kontenplan!$E$9:$F$277,1)&lt;&gt;G121,"Habenkonto exisitert nicht","")))))))</f>
        <v/>
      </c>
      <c r="O121" s="28" t="str">
        <f t="shared" si="3"/>
        <v/>
      </c>
      <c r="P121" s="28"/>
      <c r="Q121" s="28"/>
      <c r="R121" s="28"/>
      <c r="S121" s="28"/>
      <c r="T121" s="28"/>
      <c r="U121" s="28"/>
      <c r="V121" s="28"/>
      <c r="X121" s="28"/>
      <c r="Y121" s="28"/>
    </row>
    <row r="122" spans="1:25" x14ac:dyDescent="0.2">
      <c r="A122" t="e">
        <f>IF(OR(F122=#REF!,G122=#REF!),ROUND(A121+1,0),A121+0.0001)</f>
        <v>#REF!</v>
      </c>
      <c r="B122" s="20" t="e">
        <f>IF(AND(E122&gt;=$B$2,E122&lt;=$B$3,OR(F122=#REF!,G122=#REF!)),ROUND(B121+1,0),B121+0.0001)</f>
        <v>#REF!</v>
      </c>
      <c r="C122" s="20" t="e">
        <f>IF(H122=#REF!,ROUND(C121+1,0),C121+0.0001)</f>
        <v>#REF!</v>
      </c>
      <c r="D122" s="21"/>
      <c r="E122" s="22"/>
      <c r="F122" s="23"/>
      <c r="G122" s="24"/>
      <c r="H122" s="51"/>
      <c r="I122" s="25"/>
      <c r="J122" s="26"/>
      <c r="K122" s="43" t="str">
        <f t="shared" si="2"/>
        <v/>
      </c>
      <c r="L122" s="45" t="str">
        <f>IF(F122="","",VLOOKUP(Journal!F122,Kontenplan!$E$9:$F$278,2))</f>
        <v/>
      </c>
      <c r="M122" s="44" t="str">
        <f>IF(G122="","",VLOOKUP(Journal!G122,Kontenplan!$E$9:$F$278,2))</f>
        <v/>
      </c>
      <c r="N122" s="28" t="str">
        <f>IF(AND(G122="",I122="",J122=""),"",IF(AND(I122&gt;0,OR(F122="",G122="")),"Bitte gültige Kontonummer/n eingeben",IF(OR(AND(F122&gt;0,F122&lt;1000),F122&gt;9999),"Sollkontonummer muss vierstellig sein",IF(VLOOKUP(F122,Kontenplan!$E$9:$E$277,1)&lt;&gt;F122,"Sollkonto existiert nicht",IF(D122=0,"Bitte Beleg-Nr. prüfen",IF(OR(AND(G122&gt;0,G122&lt;1000),G122&gt;9999),"Habenkontonummer muss vierstellig sein",IF(VLOOKUP(G122,Kontenplan!$E$9:$F$277,1)&lt;&gt;G122,"Habenkonto exisitert nicht","")))))))</f>
        <v/>
      </c>
      <c r="O122" s="28" t="str">
        <f t="shared" si="3"/>
        <v/>
      </c>
      <c r="P122" s="28"/>
      <c r="Q122" s="28"/>
      <c r="R122" s="28"/>
      <c r="S122" s="28"/>
      <c r="T122" s="28"/>
      <c r="U122" s="28"/>
      <c r="V122" s="28"/>
      <c r="X122" s="28"/>
      <c r="Y122" s="28"/>
    </row>
    <row r="123" spans="1:25" x14ac:dyDescent="0.2">
      <c r="A123" t="e">
        <f>IF(OR(F123=#REF!,G123=#REF!),ROUND(A122+1,0),A122+0.0001)</f>
        <v>#REF!</v>
      </c>
      <c r="B123" s="20" t="e">
        <f>IF(AND(E123&gt;=$B$2,E123&lt;=$B$3,OR(F123=#REF!,G123=#REF!)),ROUND(B122+1,0),B122+0.0001)</f>
        <v>#REF!</v>
      </c>
      <c r="C123" s="20" t="e">
        <f>IF(H123=#REF!,ROUND(C122+1,0),C122+0.0001)</f>
        <v>#REF!</v>
      </c>
      <c r="D123" s="21"/>
      <c r="E123" s="22"/>
      <c r="F123" s="23"/>
      <c r="G123" s="24"/>
      <c r="H123" s="51"/>
      <c r="I123" s="25"/>
      <c r="J123" s="26"/>
      <c r="K123" s="43" t="str">
        <f t="shared" si="2"/>
        <v/>
      </c>
      <c r="L123" s="45" t="str">
        <f>IF(F123="","",VLOOKUP(Journal!F123,Kontenplan!$E$9:$F$278,2))</f>
        <v/>
      </c>
      <c r="M123" s="44" t="str">
        <f>IF(G123="","",VLOOKUP(Journal!G123,Kontenplan!$E$9:$F$278,2))</f>
        <v/>
      </c>
      <c r="N123" s="28" t="str">
        <f>IF(AND(G123="",I123="",J123=""),"",IF(AND(I123&gt;0,OR(F123="",G123="")),"Bitte gültige Kontonummer/n eingeben",IF(OR(AND(F123&gt;0,F123&lt;1000),F123&gt;9999),"Sollkontonummer muss vierstellig sein",IF(VLOOKUP(F123,Kontenplan!$E$9:$E$277,1)&lt;&gt;F123,"Sollkonto existiert nicht",IF(D123=0,"Bitte Beleg-Nr. prüfen",IF(OR(AND(G123&gt;0,G123&lt;1000),G123&gt;9999),"Habenkontonummer muss vierstellig sein",IF(VLOOKUP(G123,Kontenplan!$E$9:$F$277,1)&lt;&gt;G123,"Habenkonto exisitert nicht","")))))))</f>
        <v/>
      </c>
      <c r="O123" s="28" t="str">
        <f t="shared" si="3"/>
        <v/>
      </c>
      <c r="P123" s="28"/>
      <c r="Q123" s="28"/>
      <c r="R123" s="28"/>
      <c r="S123" s="28"/>
      <c r="T123" s="28"/>
      <c r="U123" s="28"/>
      <c r="V123" s="28"/>
      <c r="X123" s="28"/>
      <c r="Y123" s="28"/>
    </row>
    <row r="124" spans="1:25" x14ac:dyDescent="0.2">
      <c r="A124" t="e">
        <f>IF(OR(F124=#REF!,G124=#REF!),ROUND(A123+1,0),A123+0.0001)</f>
        <v>#REF!</v>
      </c>
      <c r="B124" s="20" t="e">
        <f>IF(AND(E124&gt;=$B$2,E124&lt;=$B$3,OR(F124=#REF!,G124=#REF!)),ROUND(B123+1,0),B123+0.0001)</f>
        <v>#REF!</v>
      </c>
      <c r="C124" s="20" t="e">
        <f>IF(H124=#REF!,ROUND(C123+1,0),C123+0.0001)</f>
        <v>#REF!</v>
      </c>
      <c r="D124" s="21"/>
      <c r="E124" s="22"/>
      <c r="F124" s="23"/>
      <c r="G124" s="24"/>
      <c r="H124" s="51"/>
      <c r="I124" s="25"/>
      <c r="J124" s="26"/>
      <c r="K124" s="43" t="str">
        <f t="shared" si="2"/>
        <v/>
      </c>
      <c r="L124" s="45" t="str">
        <f>IF(F124="","",VLOOKUP(Journal!F124,Kontenplan!$E$9:$F$278,2))</f>
        <v/>
      </c>
      <c r="M124" s="44" t="str">
        <f>IF(G124="","",VLOOKUP(Journal!G124,Kontenplan!$E$9:$F$278,2))</f>
        <v/>
      </c>
      <c r="N124" s="28" t="str">
        <f>IF(AND(G124="",I124="",J124=""),"",IF(AND(I124&gt;0,OR(F124="",G124="")),"Bitte gültige Kontonummer/n eingeben",IF(OR(AND(F124&gt;0,F124&lt;1000),F124&gt;9999),"Sollkontonummer muss vierstellig sein",IF(VLOOKUP(F124,Kontenplan!$E$9:$E$277,1)&lt;&gt;F124,"Sollkonto existiert nicht",IF(D124=0,"Bitte Beleg-Nr. prüfen",IF(OR(AND(G124&gt;0,G124&lt;1000),G124&gt;9999),"Habenkontonummer muss vierstellig sein",IF(VLOOKUP(G124,Kontenplan!$E$9:$F$277,1)&lt;&gt;G124,"Habenkonto exisitert nicht","")))))))</f>
        <v/>
      </c>
      <c r="O124" s="28" t="str">
        <f t="shared" si="3"/>
        <v/>
      </c>
      <c r="P124" s="28"/>
      <c r="Q124" s="28"/>
      <c r="R124" s="28"/>
      <c r="S124" s="28"/>
      <c r="T124" s="28"/>
      <c r="U124" s="28"/>
      <c r="V124" s="28"/>
      <c r="X124" s="28"/>
      <c r="Y124" s="28"/>
    </row>
    <row r="125" spans="1:25" x14ac:dyDescent="0.2">
      <c r="A125" t="e">
        <f>IF(OR(F125=#REF!,G125=#REF!),ROUND(A124+1,0),A124+0.0001)</f>
        <v>#REF!</v>
      </c>
      <c r="B125" s="20" t="e">
        <f>IF(AND(E125&gt;=$B$2,E125&lt;=$B$3,OR(F125=#REF!,G125=#REF!)),ROUND(B124+1,0),B124+0.0001)</f>
        <v>#REF!</v>
      </c>
      <c r="C125" s="20" t="e">
        <f>IF(H125=#REF!,ROUND(C124+1,0),C124+0.0001)</f>
        <v>#REF!</v>
      </c>
      <c r="D125" s="21"/>
      <c r="E125" s="22"/>
      <c r="F125" s="23"/>
      <c r="G125" s="24"/>
      <c r="H125" s="51"/>
      <c r="I125" s="25"/>
      <c r="J125" s="26"/>
      <c r="K125" s="43" t="str">
        <f t="shared" si="2"/>
        <v/>
      </c>
      <c r="L125" s="45" t="str">
        <f>IF(F125="","",VLOOKUP(Journal!F125,Kontenplan!$E$9:$F$278,2))</f>
        <v/>
      </c>
      <c r="M125" s="44" t="str">
        <f>IF(G125="","",VLOOKUP(Journal!G125,Kontenplan!$E$9:$F$278,2))</f>
        <v/>
      </c>
      <c r="N125" s="28" t="str">
        <f>IF(AND(G125="",I125="",J125=""),"",IF(AND(I125&gt;0,OR(F125="",G125="")),"Bitte gültige Kontonummer/n eingeben",IF(OR(AND(F125&gt;0,F125&lt;1000),F125&gt;9999),"Sollkontonummer muss vierstellig sein",IF(VLOOKUP(F125,Kontenplan!$E$9:$E$277,1)&lt;&gt;F125,"Sollkonto existiert nicht",IF(D125=0,"Bitte Beleg-Nr. prüfen",IF(OR(AND(G125&gt;0,G125&lt;1000),G125&gt;9999),"Habenkontonummer muss vierstellig sein",IF(VLOOKUP(G125,Kontenplan!$E$9:$F$277,1)&lt;&gt;G125,"Habenkonto exisitert nicht","")))))))</f>
        <v/>
      </c>
      <c r="O125" s="28" t="str">
        <f t="shared" si="3"/>
        <v/>
      </c>
      <c r="P125" s="28"/>
      <c r="Q125" s="28"/>
      <c r="R125" s="28"/>
      <c r="S125" s="28"/>
      <c r="T125" s="28"/>
      <c r="U125" s="28"/>
      <c r="V125" s="28"/>
      <c r="X125" s="28"/>
      <c r="Y125" s="28"/>
    </row>
    <row r="126" spans="1:25" x14ac:dyDescent="0.2">
      <c r="A126" t="e">
        <f>IF(OR(F126=#REF!,G126=#REF!),ROUND(A125+1,0),A125+0.0001)</f>
        <v>#REF!</v>
      </c>
      <c r="B126" s="20" t="e">
        <f>IF(AND(E126&gt;=$B$2,E126&lt;=$B$3,OR(F126=#REF!,G126=#REF!)),ROUND(B125+1,0),B125+0.0001)</f>
        <v>#REF!</v>
      </c>
      <c r="C126" s="20" t="e">
        <f>IF(H126=#REF!,ROUND(C125+1,0),C125+0.0001)</f>
        <v>#REF!</v>
      </c>
      <c r="D126" s="21"/>
      <c r="E126" s="22"/>
      <c r="F126" s="23"/>
      <c r="G126" s="24"/>
      <c r="H126" s="51"/>
      <c r="I126" s="25"/>
      <c r="J126" s="26"/>
      <c r="K126" s="43" t="str">
        <f t="shared" si="2"/>
        <v/>
      </c>
      <c r="L126" s="45" t="str">
        <f>IF(F126="","",VLOOKUP(Journal!F126,Kontenplan!$E$9:$F$278,2))</f>
        <v/>
      </c>
      <c r="M126" s="44" t="str">
        <f>IF(G126="","",VLOOKUP(Journal!G126,Kontenplan!$E$9:$F$278,2))</f>
        <v/>
      </c>
      <c r="N126" s="28" t="str">
        <f>IF(AND(G126="",I126="",J126=""),"",IF(AND(I126&gt;0,OR(F126="",G126="")),"Bitte gültige Kontonummer/n eingeben",IF(OR(AND(F126&gt;0,F126&lt;1000),F126&gt;9999),"Sollkontonummer muss vierstellig sein",IF(VLOOKUP(F126,Kontenplan!$E$9:$E$277,1)&lt;&gt;F126,"Sollkonto existiert nicht",IF(D126=0,"Bitte Beleg-Nr. prüfen",IF(OR(AND(G126&gt;0,G126&lt;1000),G126&gt;9999),"Habenkontonummer muss vierstellig sein",IF(VLOOKUP(G126,Kontenplan!$E$9:$F$277,1)&lt;&gt;G126,"Habenkonto exisitert nicht","")))))))</f>
        <v/>
      </c>
      <c r="O126" s="28" t="str">
        <f t="shared" si="3"/>
        <v/>
      </c>
      <c r="P126" s="28"/>
      <c r="Q126" s="28"/>
      <c r="R126" s="28"/>
      <c r="S126" s="28"/>
      <c r="T126" s="28"/>
      <c r="U126" s="28"/>
      <c r="V126" s="28"/>
      <c r="X126" s="28"/>
      <c r="Y126" s="28"/>
    </row>
    <row r="127" spans="1:25" x14ac:dyDescent="0.2">
      <c r="A127" t="e">
        <f>IF(OR(F127=#REF!,G127=#REF!),ROUND(A126+1,0),A126+0.0001)</f>
        <v>#REF!</v>
      </c>
      <c r="B127" s="20" t="e">
        <f>IF(AND(E127&gt;=$B$2,E127&lt;=$B$3,OR(F127=#REF!,G127=#REF!)),ROUND(B126+1,0),B126+0.0001)</f>
        <v>#REF!</v>
      </c>
      <c r="C127" s="20" t="e">
        <f>IF(H127=#REF!,ROUND(C126+1,0),C126+0.0001)</f>
        <v>#REF!</v>
      </c>
      <c r="D127" s="21"/>
      <c r="E127" s="22"/>
      <c r="F127" s="23"/>
      <c r="G127" s="24"/>
      <c r="H127" s="51"/>
      <c r="I127" s="25"/>
      <c r="J127" s="26"/>
      <c r="K127" s="43" t="str">
        <f t="shared" si="2"/>
        <v/>
      </c>
      <c r="L127" s="45" t="str">
        <f>IF(F127="","",VLOOKUP(Journal!F127,Kontenplan!$E$9:$F$278,2))</f>
        <v/>
      </c>
      <c r="M127" s="44" t="str">
        <f>IF(G127="","",VLOOKUP(Journal!G127,Kontenplan!$E$9:$F$278,2))</f>
        <v/>
      </c>
      <c r="N127" s="28" t="str">
        <f>IF(AND(G127="",I127="",J127=""),"",IF(AND(I127&gt;0,OR(F127="",G127="")),"Bitte gültige Kontonummer/n eingeben",IF(OR(AND(F127&gt;0,F127&lt;1000),F127&gt;9999),"Sollkontonummer muss vierstellig sein",IF(VLOOKUP(F127,Kontenplan!$E$9:$E$277,1)&lt;&gt;F127,"Sollkonto existiert nicht",IF(D127=0,"Bitte Beleg-Nr. prüfen",IF(OR(AND(G127&gt;0,G127&lt;1000),G127&gt;9999),"Habenkontonummer muss vierstellig sein",IF(VLOOKUP(G127,Kontenplan!$E$9:$F$277,1)&lt;&gt;G127,"Habenkonto exisitert nicht","")))))))</f>
        <v/>
      </c>
      <c r="O127" s="28" t="str">
        <f t="shared" si="3"/>
        <v/>
      </c>
      <c r="P127" s="28"/>
      <c r="Q127" s="28"/>
      <c r="R127" s="28"/>
      <c r="S127" s="28"/>
      <c r="T127" s="28"/>
      <c r="U127" s="28"/>
      <c r="V127" s="28"/>
      <c r="X127" s="28"/>
      <c r="Y127" s="28"/>
    </row>
    <row r="128" spans="1:25" x14ac:dyDescent="0.2">
      <c r="A128" t="e">
        <f>IF(OR(F128=#REF!,G128=#REF!),ROUND(A127+1,0),A127+0.0001)</f>
        <v>#REF!</v>
      </c>
      <c r="B128" s="20" t="e">
        <f>IF(AND(E128&gt;=$B$2,E128&lt;=$B$3,OR(F128=#REF!,G128=#REF!)),ROUND(B127+1,0),B127+0.0001)</f>
        <v>#REF!</v>
      </c>
      <c r="C128" s="20" t="e">
        <f>IF(H128=#REF!,ROUND(C127+1,0),C127+0.0001)</f>
        <v>#REF!</v>
      </c>
      <c r="D128" s="21"/>
      <c r="E128" s="22"/>
      <c r="F128" s="23"/>
      <c r="G128" s="24"/>
      <c r="H128" s="51"/>
      <c r="I128" s="25"/>
      <c r="J128" s="26"/>
      <c r="K128" s="43" t="str">
        <f t="shared" si="2"/>
        <v/>
      </c>
      <c r="L128" s="45" t="str">
        <f>IF(F128="","",VLOOKUP(Journal!F128,Kontenplan!$E$9:$F$278,2))</f>
        <v/>
      </c>
      <c r="M128" s="44" t="str">
        <f>IF(G128="","",VLOOKUP(Journal!G128,Kontenplan!$E$9:$F$278,2))</f>
        <v/>
      </c>
      <c r="N128" s="28" t="str">
        <f>IF(AND(G128="",I128="",J128=""),"",IF(AND(I128&gt;0,OR(F128="",G128="")),"Bitte gültige Kontonummer/n eingeben",IF(OR(AND(F128&gt;0,F128&lt;1000),F128&gt;9999),"Sollkontonummer muss vierstellig sein",IF(VLOOKUP(F128,Kontenplan!$E$9:$E$277,1)&lt;&gt;F128,"Sollkonto existiert nicht",IF(D128=0,"Bitte Beleg-Nr. prüfen",IF(OR(AND(G128&gt;0,G128&lt;1000),G128&gt;9999),"Habenkontonummer muss vierstellig sein",IF(VLOOKUP(G128,Kontenplan!$E$9:$F$277,1)&lt;&gt;G128,"Habenkonto exisitert nicht","")))))))</f>
        <v/>
      </c>
      <c r="O128" s="28" t="str">
        <f t="shared" si="3"/>
        <v/>
      </c>
      <c r="P128" s="28"/>
      <c r="Q128" s="28"/>
      <c r="R128" s="28"/>
      <c r="S128" s="28"/>
      <c r="T128" s="28"/>
      <c r="U128" s="28"/>
      <c r="V128" s="28"/>
      <c r="X128" s="28"/>
      <c r="Y128" s="28"/>
    </row>
    <row r="129" spans="1:25" x14ac:dyDescent="0.2">
      <c r="A129" t="e">
        <f>IF(OR(F129=#REF!,G129=#REF!),ROUND(A128+1,0),A128+0.0001)</f>
        <v>#REF!</v>
      </c>
      <c r="B129" s="20" t="e">
        <f>IF(AND(E129&gt;=$B$2,E129&lt;=$B$3,OR(F129=#REF!,G129=#REF!)),ROUND(B128+1,0),B128+0.0001)</f>
        <v>#REF!</v>
      </c>
      <c r="C129" s="20" t="e">
        <f>IF(H129=#REF!,ROUND(C128+1,0),C128+0.0001)</f>
        <v>#REF!</v>
      </c>
      <c r="D129" s="21"/>
      <c r="E129" s="22"/>
      <c r="F129" s="23"/>
      <c r="G129" s="24"/>
      <c r="H129" s="51"/>
      <c r="I129" s="25"/>
      <c r="J129" s="26"/>
      <c r="K129" s="43" t="str">
        <f t="shared" si="2"/>
        <v/>
      </c>
      <c r="L129" s="45" t="str">
        <f>IF(F129="","",VLOOKUP(Journal!F129,Kontenplan!$E$9:$F$278,2))</f>
        <v/>
      </c>
      <c r="M129" s="44" t="str">
        <f>IF(G129="","",VLOOKUP(Journal!G129,Kontenplan!$E$9:$F$278,2))</f>
        <v/>
      </c>
      <c r="N129" s="28" t="str">
        <f>IF(AND(G129="",I129="",J129=""),"",IF(AND(I129&gt;0,OR(F129="",G129="")),"Bitte gültige Kontonummer/n eingeben",IF(OR(AND(F129&gt;0,F129&lt;1000),F129&gt;9999),"Sollkontonummer muss vierstellig sein",IF(VLOOKUP(F129,Kontenplan!$E$9:$E$277,1)&lt;&gt;F129,"Sollkonto existiert nicht",IF(D129=0,"Bitte Beleg-Nr. prüfen",IF(OR(AND(G129&gt;0,G129&lt;1000),G129&gt;9999),"Habenkontonummer muss vierstellig sein",IF(VLOOKUP(G129,Kontenplan!$E$9:$F$277,1)&lt;&gt;G129,"Habenkonto exisitert nicht","")))))))</f>
        <v/>
      </c>
      <c r="O129" s="28" t="str">
        <f t="shared" si="3"/>
        <v/>
      </c>
      <c r="P129" s="28"/>
      <c r="Q129" s="28"/>
      <c r="R129" s="28"/>
      <c r="S129" s="28"/>
      <c r="T129" s="28"/>
      <c r="U129" s="28"/>
      <c r="V129" s="28"/>
      <c r="X129" s="28"/>
      <c r="Y129" s="28"/>
    </row>
    <row r="130" spans="1:25" x14ac:dyDescent="0.2">
      <c r="A130" t="e">
        <f>IF(OR(F130=#REF!,G130=#REF!),ROUND(A129+1,0),A129+0.0001)</f>
        <v>#REF!</v>
      </c>
      <c r="B130" s="20" t="e">
        <f>IF(AND(E130&gt;=$B$2,E130&lt;=$B$3,OR(F130=#REF!,G130=#REF!)),ROUND(B129+1,0),B129+0.0001)</f>
        <v>#REF!</v>
      </c>
      <c r="C130" s="20" t="e">
        <f>IF(H130=#REF!,ROUND(C129+1,0),C129+0.0001)</f>
        <v>#REF!</v>
      </c>
      <c r="D130" s="21"/>
      <c r="E130" s="22"/>
      <c r="F130" s="23"/>
      <c r="G130" s="24"/>
      <c r="H130" s="51"/>
      <c r="I130" s="25"/>
      <c r="J130" s="26"/>
      <c r="K130" s="43" t="str">
        <f t="shared" si="2"/>
        <v/>
      </c>
      <c r="L130" s="45" t="str">
        <f>IF(F130="","",VLOOKUP(Journal!F130,Kontenplan!$E$9:$F$278,2))</f>
        <v/>
      </c>
      <c r="M130" s="44" t="str">
        <f>IF(G130="","",VLOOKUP(Journal!G130,Kontenplan!$E$9:$F$278,2))</f>
        <v/>
      </c>
      <c r="N130" s="28" t="str">
        <f>IF(AND(G130="",I130="",J130=""),"",IF(AND(I130&gt;0,OR(F130="",G130="")),"Bitte gültige Kontonummer/n eingeben",IF(OR(AND(F130&gt;0,F130&lt;1000),F130&gt;9999),"Sollkontonummer muss vierstellig sein",IF(VLOOKUP(F130,Kontenplan!$E$9:$E$277,1)&lt;&gt;F130,"Sollkonto existiert nicht",IF(D130=0,"Bitte Beleg-Nr. prüfen",IF(OR(AND(G130&gt;0,G130&lt;1000),G130&gt;9999),"Habenkontonummer muss vierstellig sein",IF(VLOOKUP(G130,Kontenplan!$E$9:$F$277,1)&lt;&gt;G130,"Habenkonto exisitert nicht","")))))))</f>
        <v/>
      </c>
      <c r="O130" s="28" t="str">
        <f t="shared" si="3"/>
        <v/>
      </c>
      <c r="P130" s="28"/>
      <c r="Q130" s="28"/>
      <c r="R130" s="28"/>
      <c r="S130" s="28"/>
      <c r="T130" s="28"/>
      <c r="U130" s="28"/>
      <c r="V130" s="28"/>
      <c r="X130" s="28"/>
      <c r="Y130" s="28"/>
    </row>
    <row r="131" spans="1:25" x14ac:dyDescent="0.2">
      <c r="A131" t="e">
        <f>IF(OR(F131=#REF!,G131=#REF!),ROUND(A130+1,0),A130+0.0001)</f>
        <v>#REF!</v>
      </c>
      <c r="B131" s="20" t="e">
        <f>IF(AND(E131&gt;=$B$2,E131&lt;=$B$3,OR(F131=#REF!,G131=#REF!)),ROUND(B130+1,0),B130+0.0001)</f>
        <v>#REF!</v>
      </c>
      <c r="C131" s="20" t="e">
        <f>IF(H131=#REF!,ROUND(C130+1,0),C130+0.0001)</f>
        <v>#REF!</v>
      </c>
      <c r="D131" s="21"/>
      <c r="E131" s="22"/>
      <c r="F131" s="23"/>
      <c r="G131" s="24"/>
      <c r="H131" s="51"/>
      <c r="I131" s="25"/>
      <c r="J131" s="26"/>
      <c r="K131" s="43" t="str">
        <f t="shared" si="2"/>
        <v/>
      </c>
      <c r="L131" s="45" t="str">
        <f>IF(F131="","",VLOOKUP(Journal!F131,Kontenplan!$E$9:$F$278,2))</f>
        <v/>
      </c>
      <c r="M131" s="44" t="str">
        <f>IF(G131="","",VLOOKUP(Journal!G131,Kontenplan!$E$9:$F$278,2))</f>
        <v/>
      </c>
      <c r="N131" s="28" t="str">
        <f>IF(AND(G131="",I131="",J131=""),"",IF(AND(I131&gt;0,OR(F131="",G131="")),"Bitte gültige Kontonummer/n eingeben",IF(OR(AND(F131&gt;0,F131&lt;1000),F131&gt;9999),"Sollkontonummer muss vierstellig sein",IF(VLOOKUP(F131,Kontenplan!$E$9:$E$277,1)&lt;&gt;F131,"Sollkonto existiert nicht",IF(D131=0,"Bitte Beleg-Nr. prüfen",IF(OR(AND(G131&gt;0,G131&lt;1000),G131&gt;9999),"Habenkontonummer muss vierstellig sein",IF(VLOOKUP(G131,Kontenplan!$E$9:$F$277,1)&lt;&gt;G131,"Habenkonto exisitert nicht","")))))))</f>
        <v/>
      </c>
      <c r="O131" s="28" t="str">
        <f t="shared" si="3"/>
        <v/>
      </c>
      <c r="P131" s="28"/>
      <c r="Q131" s="28"/>
      <c r="R131" s="28"/>
      <c r="S131" s="28"/>
      <c r="T131" s="28"/>
      <c r="U131" s="28"/>
      <c r="V131" s="28"/>
      <c r="X131" s="28"/>
      <c r="Y131" s="28"/>
    </row>
    <row r="132" spans="1:25" x14ac:dyDescent="0.2">
      <c r="A132" t="e">
        <f>IF(OR(F132=#REF!,G132=#REF!),ROUND(A131+1,0),A131+0.0001)</f>
        <v>#REF!</v>
      </c>
      <c r="B132" s="20" t="e">
        <f>IF(AND(E132&gt;=$B$2,E132&lt;=$B$3,OR(F132=#REF!,G132=#REF!)),ROUND(B131+1,0),B131+0.0001)</f>
        <v>#REF!</v>
      </c>
      <c r="C132" s="20" t="e">
        <f>IF(H132=#REF!,ROUND(C131+1,0),C131+0.0001)</f>
        <v>#REF!</v>
      </c>
      <c r="D132" s="21"/>
      <c r="E132" s="22"/>
      <c r="F132" s="23"/>
      <c r="G132" s="24"/>
      <c r="H132" s="51"/>
      <c r="I132" s="25"/>
      <c r="J132" s="26"/>
      <c r="K132" s="43" t="str">
        <f t="shared" si="2"/>
        <v/>
      </c>
      <c r="L132" s="45" t="str">
        <f>IF(F132="","",VLOOKUP(Journal!F132,Kontenplan!$E$9:$F$278,2))</f>
        <v/>
      </c>
      <c r="M132" s="44" t="str">
        <f>IF(G132="","",VLOOKUP(Journal!G132,Kontenplan!$E$9:$F$278,2))</f>
        <v/>
      </c>
      <c r="N132" s="28" t="str">
        <f>IF(AND(G132="",I132="",J132=""),"",IF(AND(I132&gt;0,OR(F132="",G132="")),"Bitte gültige Kontonummer/n eingeben",IF(OR(AND(F132&gt;0,F132&lt;1000),F132&gt;9999),"Sollkontonummer muss vierstellig sein",IF(VLOOKUP(F132,Kontenplan!$E$9:$E$277,1)&lt;&gt;F132,"Sollkonto existiert nicht",IF(D132=0,"Bitte Beleg-Nr. prüfen",IF(OR(AND(G132&gt;0,G132&lt;1000),G132&gt;9999),"Habenkontonummer muss vierstellig sein",IF(VLOOKUP(G132,Kontenplan!$E$9:$F$277,1)&lt;&gt;G132,"Habenkonto exisitert nicht","")))))))</f>
        <v/>
      </c>
      <c r="O132" s="28" t="str">
        <f t="shared" si="3"/>
        <v/>
      </c>
      <c r="P132" s="28"/>
      <c r="Q132" s="28"/>
      <c r="R132" s="28"/>
      <c r="S132" s="28"/>
      <c r="T132" s="28"/>
      <c r="U132" s="28"/>
      <c r="V132" s="28"/>
      <c r="X132" s="28"/>
      <c r="Y132" s="28"/>
    </row>
    <row r="133" spans="1:25" x14ac:dyDescent="0.2">
      <c r="A133" t="e">
        <f>IF(OR(F133=#REF!,G133=#REF!),ROUND(A132+1,0),A132+0.0001)</f>
        <v>#REF!</v>
      </c>
      <c r="B133" s="20" t="e">
        <f>IF(AND(E133&gt;=$B$2,E133&lt;=$B$3,OR(F133=#REF!,G133=#REF!)),ROUND(B132+1,0),B132+0.0001)</f>
        <v>#REF!</v>
      </c>
      <c r="C133" s="20" t="e">
        <f>IF(H133=#REF!,ROUND(C132+1,0),C132+0.0001)</f>
        <v>#REF!</v>
      </c>
      <c r="D133" s="21"/>
      <c r="E133" s="22"/>
      <c r="F133" s="23"/>
      <c r="G133" s="24"/>
      <c r="H133" s="51"/>
      <c r="I133" s="25"/>
      <c r="J133" s="26"/>
      <c r="K133" s="43" t="str">
        <f t="shared" si="2"/>
        <v/>
      </c>
      <c r="L133" s="45" t="str">
        <f>IF(F133="","",VLOOKUP(Journal!F133,Kontenplan!$E$9:$F$278,2))</f>
        <v/>
      </c>
      <c r="M133" s="44" t="str">
        <f>IF(G133="","",VLOOKUP(Journal!G133,Kontenplan!$E$9:$F$278,2))</f>
        <v/>
      </c>
      <c r="N133" s="28" t="str">
        <f>IF(AND(G133="",I133="",J133=""),"",IF(AND(I133&gt;0,OR(F133="",G133="")),"Bitte gültige Kontonummer/n eingeben",IF(OR(AND(F133&gt;0,F133&lt;1000),F133&gt;9999),"Sollkontonummer muss vierstellig sein",IF(VLOOKUP(F133,Kontenplan!$E$9:$E$277,1)&lt;&gt;F133,"Sollkonto existiert nicht",IF(D133=0,"Bitte Beleg-Nr. prüfen",IF(OR(AND(G133&gt;0,G133&lt;1000),G133&gt;9999),"Habenkontonummer muss vierstellig sein",IF(VLOOKUP(G133,Kontenplan!$E$9:$F$277,1)&lt;&gt;G133,"Habenkonto exisitert nicht","")))))))</f>
        <v/>
      </c>
      <c r="O133" s="28" t="str">
        <f t="shared" si="3"/>
        <v/>
      </c>
      <c r="P133" s="28"/>
      <c r="Q133" s="28"/>
      <c r="R133" s="28"/>
      <c r="S133" s="28"/>
      <c r="T133" s="28"/>
      <c r="U133" s="28"/>
      <c r="V133" s="28"/>
      <c r="X133" s="28"/>
      <c r="Y133" s="28"/>
    </row>
    <row r="134" spans="1:25" x14ac:dyDescent="0.2">
      <c r="A134" t="e">
        <f>IF(OR(F134=#REF!,G134=#REF!),ROUND(A133+1,0),A133+0.0001)</f>
        <v>#REF!</v>
      </c>
      <c r="B134" s="20" t="e">
        <f>IF(AND(E134&gt;=$B$2,E134&lt;=$B$3,OR(F134=#REF!,G134=#REF!)),ROUND(B133+1,0),B133+0.0001)</f>
        <v>#REF!</v>
      </c>
      <c r="C134" s="20" t="e">
        <f>IF(H134=#REF!,ROUND(C133+1,0),C133+0.0001)</f>
        <v>#REF!</v>
      </c>
      <c r="D134" s="21"/>
      <c r="E134" s="22"/>
      <c r="F134" s="23"/>
      <c r="G134" s="24"/>
      <c r="H134" s="51"/>
      <c r="I134" s="25"/>
      <c r="J134" s="26"/>
      <c r="K134" s="43" t="str">
        <f t="shared" si="2"/>
        <v/>
      </c>
      <c r="L134" s="45" t="str">
        <f>IF(F134="","",VLOOKUP(Journal!F134,Kontenplan!$E$9:$F$278,2))</f>
        <v/>
      </c>
      <c r="M134" s="44" t="str">
        <f>IF(G134="","",VLOOKUP(Journal!G134,Kontenplan!$E$9:$F$278,2))</f>
        <v/>
      </c>
      <c r="N134" s="28" t="str">
        <f>IF(AND(G134="",I134="",J134=""),"",IF(AND(I134&gt;0,OR(F134="",G134="")),"Bitte gültige Kontonummer/n eingeben",IF(OR(AND(F134&gt;0,F134&lt;1000),F134&gt;9999),"Sollkontonummer muss vierstellig sein",IF(VLOOKUP(F134,Kontenplan!$E$9:$E$277,1)&lt;&gt;F134,"Sollkonto existiert nicht",IF(D134=0,"Bitte Beleg-Nr. prüfen",IF(OR(AND(G134&gt;0,G134&lt;1000),G134&gt;9999),"Habenkontonummer muss vierstellig sein",IF(VLOOKUP(G134,Kontenplan!$E$9:$F$277,1)&lt;&gt;G134,"Habenkonto exisitert nicht","")))))))</f>
        <v/>
      </c>
      <c r="O134" s="28" t="str">
        <f t="shared" si="3"/>
        <v/>
      </c>
      <c r="P134" s="28"/>
      <c r="Q134" s="28"/>
      <c r="R134" s="28"/>
      <c r="S134" s="28"/>
      <c r="T134" s="28"/>
      <c r="U134" s="28"/>
      <c r="V134" s="28"/>
      <c r="X134" s="28"/>
      <c r="Y134" s="28"/>
    </row>
    <row r="135" spans="1:25" x14ac:dyDescent="0.2">
      <c r="A135" t="e">
        <f>IF(OR(F135=#REF!,G135=#REF!),ROUND(A134+1,0),A134+0.0001)</f>
        <v>#REF!</v>
      </c>
      <c r="B135" s="20" t="e">
        <f>IF(AND(E135&gt;=$B$2,E135&lt;=$B$3,OR(F135=#REF!,G135=#REF!)),ROUND(B134+1,0),B134+0.0001)</f>
        <v>#REF!</v>
      </c>
      <c r="C135" s="20" t="e">
        <f>IF(H135=#REF!,ROUND(C134+1,0),C134+0.0001)</f>
        <v>#REF!</v>
      </c>
      <c r="D135" s="21"/>
      <c r="E135" s="22"/>
      <c r="F135" s="23"/>
      <c r="G135" s="24"/>
      <c r="H135" s="51"/>
      <c r="I135" s="25"/>
      <c r="J135" s="26"/>
      <c r="K135" s="43" t="str">
        <f t="shared" ref="K135:K156" si="4">IF(N135&lt;&gt;"",N135,IF(O135&lt;&gt;"",O135,""))</f>
        <v/>
      </c>
      <c r="L135" s="45" t="str">
        <f>IF(F135="","",VLOOKUP(Journal!F135,Kontenplan!$E$9:$F$278,2))</f>
        <v/>
      </c>
      <c r="M135" s="44" t="str">
        <f>IF(G135="","",VLOOKUP(Journal!G135,Kontenplan!$E$9:$F$278,2))</f>
        <v/>
      </c>
      <c r="N135" s="28" t="str">
        <f>IF(AND(G135="",I135="",J135=""),"",IF(AND(I135&gt;0,OR(F135="",G135="")),"Bitte gültige Kontonummer/n eingeben",IF(OR(AND(F135&gt;0,F135&lt;1000),F135&gt;9999),"Sollkontonummer muss vierstellig sein",IF(VLOOKUP(F135,Kontenplan!$E$9:$E$277,1)&lt;&gt;F135,"Sollkonto existiert nicht",IF(D135=0,"Bitte Beleg-Nr. prüfen",IF(OR(AND(G135&gt;0,G135&lt;1000),G135&gt;9999),"Habenkontonummer muss vierstellig sein",IF(VLOOKUP(G135,Kontenplan!$E$9:$F$277,1)&lt;&gt;G135,"Habenkonto exisitert nicht","")))))))</f>
        <v/>
      </c>
      <c r="O135" s="28" t="str">
        <f t="shared" si="3"/>
        <v/>
      </c>
      <c r="P135" s="28"/>
      <c r="Q135" s="28"/>
      <c r="R135" s="28"/>
      <c r="S135" s="28"/>
      <c r="T135" s="28"/>
      <c r="U135" s="28"/>
      <c r="V135" s="28"/>
      <c r="X135" s="28"/>
      <c r="Y135" s="28"/>
    </row>
    <row r="136" spans="1:25" x14ac:dyDescent="0.2">
      <c r="A136" t="e">
        <f>IF(OR(F136=#REF!,G136=#REF!),ROUND(A135+1,0),A135+0.0001)</f>
        <v>#REF!</v>
      </c>
      <c r="B136" s="20" t="e">
        <f>IF(AND(E136&gt;=$B$2,E136&lt;=$B$3,OR(F136=#REF!,G136=#REF!)),ROUND(B135+1,0),B135+0.0001)</f>
        <v>#REF!</v>
      </c>
      <c r="C136" s="20" t="e">
        <f>IF(H136=#REF!,ROUND(C135+1,0),C135+0.0001)</f>
        <v>#REF!</v>
      </c>
      <c r="D136" s="21"/>
      <c r="E136" s="22"/>
      <c r="F136" s="23"/>
      <c r="G136" s="24"/>
      <c r="H136" s="51"/>
      <c r="I136" s="25"/>
      <c r="J136" s="26"/>
      <c r="K136" s="43" t="str">
        <f t="shared" si="4"/>
        <v/>
      </c>
      <c r="L136" s="45" t="str">
        <f>IF(F136="","",VLOOKUP(Journal!F136,Kontenplan!$E$9:$F$278,2))</f>
        <v/>
      </c>
      <c r="M136" s="44" t="str">
        <f>IF(G136="","",VLOOKUP(Journal!G136,Kontenplan!$E$9:$F$278,2))</f>
        <v/>
      </c>
      <c r="N136" s="28" t="str">
        <f>IF(AND(G136="",I136="",J136=""),"",IF(AND(I136&gt;0,OR(F136="",G136="")),"Bitte gültige Kontonummer/n eingeben",IF(OR(AND(F136&gt;0,F136&lt;1000),F136&gt;9999),"Sollkontonummer muss vierstellig sein",IF(VLOOKUP(F136,Kontenplan!$E$9:$E$277,1)&lt;&gt;F136,"Sollkonto existiert nicht",IF(D136=0,"Bitte Beleg-Nr. prüfen",IF(OR(AND(G136&gt;0,G136&lt;1000),G136&gt;9999),"Habenkontonummer muss vierstellig sein",IF(VLOOKUP(G136,Kontenplan!$E$9:$F$277,1)&lt;&gt;G136,"Habenkonto exisitert nicht","")))))))</f>
        <v/>
      </c>
      <c r="O136" s="28" t="str">
        <f t="shared" ref="O136:O199" si="5">IF(AND(F136&lt;&gt;"",F136=G136),"Soll- und Habenkontonummern sind identisch",IF(AND(D137&lt;&gt;"",G136&gt;0,F136&gt;0,OR(I136="",I136&lt;=0)),"Bitte Betrag prüfen",IF(AND(J136="",D137&gt;0),"Kein Text ist ok, aber nicht empfehlenswert",IF(OR(AND(E136="",G136&gt;0),AND(E136&lt;MAX(E129:E135)-20,G136&gt;0)),"Datum möglicherweise falsch",""))))</f>
        <v/>
      </c>
      <c r="P136" s="28"/>
      <c r="Q136" s="28"/>
      <c r="R136" s="28"/>
      <c r="S136" s="28"/>
      <c r="T136" s="28"/>
      <c r="U136" s="28"/>
      <c r="V136" s="28"/>
      <c r="X136" s="28"/>
      <c r="Y136" s="28"/>
    </row>
    <row r="137" spans="1:25" x14ac:dyDescent="0.2">
      <c r="A137" t="e">
        <f>IF(OR(F137=#REF!,G137=#REF!),ROUND(A136+1,0),A136+0.0001)</f>
        <v>#REF!</v>
      </c>
      <c r="B137" s="20" t="e">
        <f>IF(AND(E137&gt;=$B$2,E137&lt;=$B$3,OR(F137=#REF!,G137=#REF!)),ROUND(B136+1,0),B136+0.0001)</f>
        <v>#REF!</v>
      </c>
      <c r="C137" s="20" t="e">
        <f>IF(H137=#REF!,ROUND(C136+1,0),C136+0.0001)</f>
        <v>#REF!</v>
      </c>
      <c r="D137" s="21"/>
      <c r="E137" s="22"/>
      <c r="F137" s="23"/>
      <c r="G137" s="24"/>
      <c r="H137" s="51"/>
      <c r="I137" s="25"/>
      <c r="J137" s="26"/>
      <c r="K137" s="43" t="str">
        <f t="shared" si="4"/>
        <v/>
      </c>
      <c r="L137" s="45" t="str">
        <f>IF(F137="","",VLOOKUP(Journal!F137,Kontenplan!$E$9:$F$278,2))</f>
        <v/>
      </c>
      <c r="M137" s="44" t="str">
        <f>IF(G137="","",VLOOKUP(Journal!G137,Kontenplan!$E$9:$F$278,2))</f>
        <v/>
      </c>
      <c r="N137" s="28" t="str">
        <f>IF(AND(G137="",I137="",J137=""),"",IF(AND(I137&gt;0,OR(F137="",G137="")),"Bitte gültige Kontonummer/n eingeben",IF(OR(AND(F137&gt;0,F137&lt;1000),F137&gt;9999),"Sollkontonummer muss vierstellig sein",IF(VLOOKUP(F137,Kontenplan!$E$9:$E$277,1)&lt;&gt;F137,"Sollkonto existiert nicht",IF(D137=0,"Bitte Beleg-Nr. prüfen",IF(OR(AND(G137&gt;0,G137&lt;1000),G137&gt;9999),"Habenkontonummer muss vierstellig sein",IF(VLOOKUP(G137,Kontenplan!$E$9:$F$277,1)&lt;&gt;G137,"Habenkonto exisitert nicht","")))))))</f>
        <v/>
      </c>
      <c r="O137" s="28" t="str">
        <f t="shared" si="5"/>
        <v/>
      </c>
      <c r="P137" s="28"/>
      <c r="Q137" s="28"/>
      <c r="R137" s="28"/>
      <c r="S137" s="28"/>
      <c r="T137" s="28"/>
      <c r="U137" s="28"/>
      <c r="V137" s="28"/>
      <c r="X137" s="28"/>
      <c r="Y137" s="28"/>
    </row>
    <row r="138" spans="1:25" x14ac:dyDescent="0.2">
      <c r="A138" t="e">
        <f>IF(OR(F138=#REF!,G138=#REF!),ROUND(A137+1,0),A137+0.0001)</f>
        <v>#REF!</v>
      </c>
      <c r="B138" s="20" t="e">
        <f>IF(AND(E138&gt;=$B$2,E138&lt;=$B$3,OR(F138=#REF!,G138=#REF!)),ROUND(B137+1,0),B137+0.0001)</f>
        <v>#REF!</v>
      </c>
      <c r="C138" s="20" t="e">
        <f>IF(H138=#REF!,ROUND(C137+1,0),C137+0.0001)</f>
        <v>#REF!</v>
      </c>
      <c r="D138" s="21"/>
      <c r="E138" s="22"/>
      <c r="F138" s="23"/>
      <c r="G138" s="24"/>
      <c r="H138" s="51"/>
      <c r="I138" s="25"/>
      <c r="J138" s="26"/>
      <c r="K138" s="43" t="str">
        <f t="shared" si="4"/>
        <v/>
      </c>
      <c r="L138" s="45" t="str">
        <f>IF(F138="","",VLOOKUP(Journal!F138,Kontenplan!$E$9:$F$278,2))</f>
        <v/>
      </c>
      <c r="M138" s="44" t="str">
        <f>IF(G138="","",VLOOKUP(Journal!G138,Kontenplan!$E$9:$F$278,2))</f>
        <v/>
      </c>
      <c r="N138" s="28" t="str">
        <f>IF(AND(G138="",I138="",J138=""),"",IF(AND(I138&gt;0,OR(F138="",G138="")),"Bitte gültige Kontonummer/n eingeben",IF(OR(AND(F138&gt;0,F138&lt;1000),F138&gt;9999),"Sollkontonummer muss vierstellig sein",IF(VLOOKUP(F138,Kontenplan!$E$9:$E$277,1)&lt;&gt;F138,"Sollkonto existiert nicht",IF(D138=0,"Bitte Beleg-Nr. prüfen",IF(OR(AND(G138&gt;0,G138&lt;1000),G138&gt;9999),"Habenkontonummer muss vierstellig sein",IF(VLOOKUP(G138,Kontenplan!$E$9:$F$277,1)&lt;&gt;G138,"Habenkonto exisitert nicht","")))))))</f>
        <v/>
      </c>
      <c r="O138" s="28" t="str">
        <f t="shared" si="5"/>
        <v/>
      </c>
      <c r="P138" s="28"/>
      <c r="Q138" s="28"/>
      <c r="R138" s="28"/>
      <c r="S138" s="28"/>
      <c r="T138" s="28"/>
      <c r="U138" s="28"/>
      <c r="V138" s="28"/>
      <c r="X138" s="28"/>
      <c r="Y138" s="28"/>
    </row>
    <row r="139" spans="1:25" x14ac:dyDescent="0.2">
      <c r="A139" t="e">
        <f>IF(OR(F139=#REF!,G139=#REF!),ROUND(A138+1,0),A138+0.0001)</f>
        <v>#REF!</v>
      </c>
      <c r="B139" s="20" t="e">
        <f>IF(AND(E139&gt;=$B$2,E139&lt;=$B$3,OR(F139=#REF!,G139=#REF!)),ROUND(B138+1,0),B138+0.0001)</f>
        <v>#REF!</v>
      </c>
      <c r="C139" s="20" t="e">
        <f>IF(H139=#REF!,ROUND(C138+1,0),C138+0.0001)</f>
        <v>#REF!</v>
      </c>
      <c r="D139" s="21"/>
      <c r="E139" s="22"/>
      <c r="F139" s="23"/>
      <c r="G139" s="24"/>
      <c r="H139" s="51"/>
      <c r="I139" s="25"/>
      <c r="J139" s="26"/>
      <c r="K139" s="43" t="str">
        <f t="shared" si="4"/>
        <v/>
      </c>
      <c r="L139" s="45" t="str">
        <f>IF(F139="","",VLOOKUP(Journal!F139,Kontenplan!$E$9:$F$278,2))</f>
        <v/>
      </c>
      <c r="M139" s="44" t="str">
        <f>IF(G139="","",VLOOKUP(Journal!G139,Kontenplan!$E$9:$F$278,2))</f>
        <v/>
      </c>
      <c r="N139" s="28" t="str">
        <f>IF(AND(G139="",I139="",J139=""),"",IF(AND(I139&gt;0,OR(F139="",G139="")),"Bitte gültige Kontonummer/n eingeben",IF(OR(AND(F139&gt;0,F139&lt;1000),F139&gt;9999),"Sollkontonummer muss vierstellig sein",IF(VLOOKUP(F139,Kontenplan!$E$9:$E$277,1)&lt;&gt;F139,"Sollkonto existiert nicht",IF(D139=0,"Bitte Beleg-Nr. prüfen",IF(OR(AND(G139&gt;0,G139&lt;1000),G139&gt;9999),"Habenkontonummer muss vierstellig sein",IF(VLOOKUP(G139,Kontenplan!$E$9:$F$277,1)&lt;&gt;G139,"Habenkonto exisitert nicht","")))))))</f>
        <v/>
      </c>
      <c r="O139" s="28" t="str">
        <f t="shared" si="5"/>
        <v/>
      </c>
      <c r="P139" s="28"/>
      <c r="Q139" s="28"/>
      <c r="R139" s="28"/>
      <c r="S139" s="28"/>
      <c r="T139" s="28"/>
      <c r="U139" s="28"/>
      <c r="V139" s="28"/>
      <c r="X139" s="28"/>
      <c r="Y139" s="28"/>
    </row>
    <row r="140" spans="1:25" x14ac:dyDescent="0.2">
      <c r="A140" t="e">
        <f>IF(OR(F140=#REF!,G140=#REF!),ROUND(A139+1,0),A139+0.0001)</f>
        <v>#REF!</v>
      </c>
      <c r="B140" s="20" t="e">
        <f>IF(AND(E140&gt;=$B$2,E140&lt;=$B$3,OR(F140=#REF!,G140=#REF!)),ROUND(B139+1,0),B139+0.0001)</f>
        <v>#REF!</v>
      </c>
      <c r="C140" s="20" t="e">
        <f>IF(H140=#REF!,ROUND(C139+1,0),C139+0.0001)</f>
        <v>#REF!</v>
      </c>
      <c r="D140" s="21"/>
      <c r="E140" s="22"/>
      <c r="F140" s="23"/>
      <c r="G140" s="24"/>
      <c r="H140" s="51"/>
      <c r="I140" s="25"/>
      <c r="J140" s="26"/>
      <c r="K140" s="43" t="str">
        <f t="shared" si="4"/>
        <v/>
      </c>
      <c r="L140" s="45" t="str">
        <f>IF(F140="","",VLOOKUP(Journal!F140,Kontenplan!$E$9:$F$278,2))</f>
        <v/>
      </c>
      <c r="M140" s="44" t="str">
        <f>IF(G140="","",VLOOKUP(Journal!G140,Kontenplan!$E$9:$F$278,2))</f>
        <v/>
      </c>
      <c r="N140" s="28" t="str">
        <f>IF(AND(G140="",I140="",J140=""),"",IF(AND(I140&gt;0,OR(F140="",G140="")),"Bitte gültige Kontonummer/n eingeben",IF(OR(AND(F140&gt;0,F140&lt;1000),F140&gt;9999),"Sollkontonummer muss vierstellig sein",IF(VLOOKUP(F140,Kontenplan!$E$9:$E$277,1)&lt;&gt;F140,"Sollkonto existiert nicht",IF(D140=0,"Bitte Beleg-Nr. prüfen",IF(OR(AND(G140&gt;0,G140&lt;1000),G140&gt;9999),"Habenkontonummer muss vierstellig sein",IF(VLOOKUP(G140,Kontenplan!$E$9:$F$277,1)&lt;&gt;G140,"Habenkonto exisitert nicht","")))))))</f>
        <v/>
      </c>
      <c r="O140" s="28" t="str">
        <f t="shared" si="5"/>
        <v/>
      </c>
      <c r="P140" s="28"/>
      <c r="Q140" s="28"/>
      <c r="R140" s="28"/>
      <c r="S140" s="28"/>
      <c r="T140" s="28"/>
      <c r="U140" s="28"/>
      <c r="V140" s="28"/>
      <c r="X140" s="28"/>
      <c r="Y140" s="28"/>
    </row>
    <row r="141" spans="1:25" x14ac:dyDescent="0.2">
      <c r="A141" t="e">
        <f>IF(OR(F141=#REF!,G141=#REF!),ROUND(A140+1,0),A140+0.0001)</f>
        <v>#REF!</v>
      </c>
      <c r="B141" s="20" t="e">
        <f>IF(AND(E141&gt;=$B$2,E141&lt;=$B$3,OR(F141=#REF!,G141=#REF!)),ROUND(B140+1,0),B140+0.0001)</f>
        <v>#REF!</v>
      </c>
      <c r="C141" s="20" t="e">
        <f>IF(H141=#REF!,ROUND(C140+1,0),C140+0.0001)</f>
        <v>#REF!</v>
      </c>
      <c r="D141" s="21"/>
      <c r="E141" s="22"/>
      <c r="F141" s="23"/>
      <c r="G141" s="24"/>
      <c r="H141" s="51"/>
      <c r="I141" s="25"/>
      <c r="J141" s="26"/>
      <c r="K141" s="43" t="str">
        <f t="shared" si="4"/>
        <v/>
      </c>
      <c r="L141" s="45" t="str">
        <f>IF(F141="","",VLOOKUP(Journal!F141,Kontenplan!$E$9:$F$278,2))</f>
        <v/>
      </c>
      <c r="M141" s="44" t="str">
        <f>IF(G141="","",VLOOKUP(Journal!G141,Kontenplan!$E$9:$F$278,2))</f>
        <v/>
      </c>
      <c r="N141" s="28" t="str">
        <f>IF(AND(G141="",I141="",J141=""),"",IF(AND(I141&gt;0,OR(F141="",G141="")),"Bitte gültige Kontonummer/n eingeben",IF(OR(AND(F141&gt;0,F141&lt;1000),F141&gt;9999),"Sollkontonummer muss vierstellig sein",IF(VLOOKUP(F141,Kontenplan!$E$9:$E$277,1)&lt;&gt;F141,"Sollkonto existiert nicht",IF(D141=0,"Bitte Beleg-Nr. prüfen",IF(OR(AND(G141&gt;0,G141&lt;1000),G141&gt;9999),"Habenkontonummer muss vierstellig sein",IF(VLOOKUP(G141,Kontenplan!$E$9:$F$277,1)&lt;&gt;G141,"Habenkonto exisitert nicht","")))))))</f>
        <v/>
      </c>
      <c r="O141" s="28" t="str">
        <f t="shared" si="5"/>
        <v/>
      </c>
      <c r="P141" s="28"/>
      <c r="Q141" s="28"/>
      <c r="R141" s="28"/>
      <c r="S141" s="28"/>
      <c r="T141" s="28"/>
      <c r="U141" s="28"/>
      <c r="V141" s="28"/>
      <c r="X141" s="28"/>
      <c r="Y141" s="28"/>
    </row>
    <row r="142" spans="1:25" x14ac:dyDescent="0.2">
      <c r="A142" t="e">
        <f>IF(OR(F142=#REF!,G142=#REF!),ROUND(A141+1,0),A141+0.0001)</f>
        <v>#REF!</v>
      </c>
      <c r="B142" s="20" t="e">
        <f>IF(AND(E142&gt;=$B$2,E142&lt;=$B$3,OR(F142=#REF!,G142=#REF!)),ROUND(B141+1,0),B141+0.0001)</f>
        <v>#REF!</v>
      </c>
      <c r="C142" s="20" t="e">
        <f>IF(H142=#REF!,ROUND(C141+1,0),C141+0.0001)</f>
        <v>#REF!</v>
      </c>
      <c r="D142" s="21"/>
      <c r="E142" s="22"/>
      <c r="F142" s="23"/>
      <c r="G142" s="24"/>
      <c r="H142" s="51"/>
      <c r="I142" s="25"/>
      <c r="J142" s="26"/>
      <c r="K142" s="43" t="str">
        <f t="shared" si="4"/>
        <v/>
      </c>
      <c r="L142" s="45" t="str">
        <f>IF(F142="","",VLOOKUP(Journal!F142,Kontenplan!$E$9:$F$278,2))</f>
        <v/>
      </c>
      <c r="M142" s="44" t="str">
        <f>IF(G142="","",VLOOKUP(Journal!G142,Kontenplan!$E$9:$F$278,2))</f>
        <v/>
      </c>
      <c r="N142" s="28" t="str">
        <f>IF(AND(G142="",I142="",J142=""),"",IF(AND(I142&gt;0,OR(F142="",G142="")),"Bitte gültige Kontonummer/n eingeben",IF(OR(AND(F142&gt;0,F142&lt;1000),F142&gt;9999),"Sollkontonummer muss vierstellig sein",IF(VLOOKUP(F142,Kontenplan!$E$9:$E$277,1)&lt;&gt;F142,"Sollkonto existiert nicht",IF(D142=0,"Bitte Beleg-Nr. prüfen",IF(OR(AND(G142&gt;0,G142&lt;1000),G142&gt;9999),"Habenkontonummer muss vierstellig sein",IF(VLOOKUP(G142,Kontenplan!$E$9:$F$277,1)&lt;&gt;G142,"Habenkonto exisitert nicht","")))))))</f>
        <v/>
      </c>
      <c r="O142" s="28" t="str">
        <f t="shared" si="5"/>
        <v/>
      </c>
      <c r="P142" s="28"/>
      <c r="Q142" s="28"/>
      <c r="R142" s="28"/>
      <c r="S142" s="28"/>
      <c r="T142" s="28"/>
      <c r="U142" s="28"/>
      <c r="V142" s="28"/>
      <c r="X142" s="28"/>
      <c r="Y142" s="28"/>
    </row>
    <row r="143" spans="1:25" x14ac:dyDescent="0.2">
      <c r="A143" t="e">
        <f>IF(OR(F143=#REF!,G143=#REF!),ROUND(A142+1,0),A142+0.0001)</f>
        <v>#REF!</v>
      </c>
      <c r="B143" s="20" t="e">
        <f>IF(AND(E143&gt;=$B$2,E143&lt;=$B$3,OR(F143=#REF!,G143=#REF!)),ROUND(B142+1,0),B142+0.0001)</f>
        <v>#REF!</v>
      </c>
      <c r="C143" s="20" t="e">
        <f>IF(H143=#REF!,ROUND(C142+1,0),C142+0.0001)</f>
        <v>#REF!</v>
      </c>
      <c r="D143" s="21"/>
      <c r="E143" s="22"/>
      <c r="F143" s="23"/>
      <c r="G143" s="24"/>
      <c r="H143" s="51"/>
      <c r="I143" s="25"/>
      <c r="J143" s="26"/>
      <c r="K143" s="43" t="str">
        <f t="shared" si="4"/>
        <v/>
      </c>
      <c r="L143" s="45" t="str">
        <f>IF(F143="","",VLOOKUP(Journal!F143,Kontenplan!$E$9:$F$278,2))</f>
        <v/>
      </c>
      <c r="M143" s="44" t="str">
        <f>IF(G143="","",VLOOKUP(Journal!G143,Kontenplan!$E$9:$F$278,2))</f>
        <v/>
      </c>
      <c r="N143" s="28" t="str">
        <f>IF(AND(G143="",I143="",J143=""),"",IF(AND(I143&gt;0,OR(F143="",G143="")),"Bitte gültige Kontonummer/n eingeben",IF(OR(AND(F143&gt;0,F143&lt;1000),F143&gt;9999),"Sollkontonummer muss vierstellig sein",IF(VLOOKUP(F143,Kontenplan!$E$9:$E$277,1)&lt;&gt;F143,"Sollkonto existiert nicht",IF(D143=0,"Bitte Beleg-Nr. prüfen",IF(OR(AND(G143&gt;0,G143&lt;1000),G143&gt;9999),"Habenkontonummer muss vierstellig sein",IF(VLOOKUP(G143,Kontenplan!$E$9:$F$277,1)&lt;&gt;G143,"Habenkonto exisitert nicht","")))))))</f>
        <v/>
      </c>
      <c r="O143" s="28" t="str">
        <f t="shared" si="5"/>
        <v/>
      </c>
      <c r="P143" s="28"/>
      <c r="Q143" s="28"/>
      <c r="R143" s="28"/>
      <c r="S143" s="28"/>
      <c r="T143" s="28"/>
      <c r="U143" s="28"/>
      <c r="V143" s="28"/>
      <c r="X143" s="28"/>
      <c r="Y143" s="28"/>
    </row>
    <row r="144" spans="1:25" x14ac:dyDescent="0.2">
      <c r="A144" t="e">
        <f>IF(OR(F144=#REF!,G144=#REF!),ROUND(A143+1,0),A143+0.0001)</f>
        <v>#REF!</v>
      </c>
      <c r="B144" s="20" t="e">
        <f>IF(AND(E144&gt;=$B$2,E144&lt;=$B$3,OR(F144=#REF!,G144=#REF!)),ROUND(B143+1,0),B143+0.0001)</f>
        <v>#REF!</v>
      </c>
      <c r="C144" s="20" t="e">
        <f>IF(H144=#REF!,ROUND(C143+1,0),C143+0.0001)</f>
        <v>#REF!</v>
      </c>
      <c r="D144" s="21"/>
      <c r="E144" s="22"/>
      <c r="F144" s="23"/>
      <c r="G144" s="24"/>
      <c r="H144" s="51"/>
      <c r="I144" s="25"/>
      <c r="J144" s="26"/>
      <c r="K144" s="43" t="str">
        <f t="shared" si="4"/>
        <v/>
      </c>
      <c r="L144" s="45" t="str">
        <f>IF(F144="","",VLOOKUP(Journal!F144,Kontenplan!$E$9:$F$278,2))</f>
        <v/>
      </c>
      <c r="M144" s="44" t="str">
        <f>IF(G144="","",VLOOKUP(Journal!G144,Kontenplan!$E$9:$F$278,2))</f>
        <v/>
      </c>
      <c r="N144" s="28" t="str">
        <f>IF(AND(G144="",I144="",J144=""),"",IF(AND(I144&gt;0,OR(F144="",G144="")),"Bitte gültige Kontonummer/n eingeben",IF(OR(AND(F144&gt;0,F144&lt;1000),F144&gt;9999),"Sollkontonummer muss vierstellig sein",IF(VLOOKUP(F144,Kontenplan!$E$9:$E$277,1)&lt;&gt;F144,"Sollkonto existiert nicht",IF(D144=0,"Bitte Beleg-Nr. prüfen",IF(OR(AND(G144&gt;0,G144&lt;1000),G144&gt;9999),"Habenkontonummer muss vierstellig sein",IF(VLOOKUP(G144,Kontenplan!$E$9:$F$277,1)&lt;&gt;G144,"Habenkonto exisitert nicht","")))))))</f>
        <v/>
      </c>
      <c r="O144" s="28" t="str">
        <f t="shared" si="5"/>
        <v/>
      </c>
      <c r="P144" s="28"/>
      <c r="Q144" s="28"/>
      <c r="R144" s="28"/>
      <c r="S144" s="28"/>
      <c r="T144" s="28"/>
      <c r="U144" s="28"/>
      <c r="V144" s="28"/>
      <c r="X144" s="28"/>
      <c r="Y144" s="28"/>
    </row>
    <row r="145" spans="1:25" x14ac:dyDescent="0.2">
      <c r="A145" t="e">
        <f>IF(OR(F145=#REF!,G145=#REF!),ROUND(A144+1,0),A144+0.0001)</f>
        <v>#REF!</v>
      </c>
      <c r="B145" s="20" t="e">
        <f>IF(AND(E145&gt;=$B$2,E145&lt;=$B$3,OR(F145=#REF!,G145=#REF!)),ROUND(B144+1,0),B144+0.0001)</f>
        <v>#REF!</v>
      </c>
      <c r="C145" s="20" t="e">
        <f>IF(H145=#REF!,ROUND(C144+1,0),C144+0.0001)</f>
        <v>#REF!</v>
      </c>
      <c r="D145" s="21"/>
      <c r="E145" s="22"/>
      <c r="F145" s="23"/>
      <c r="G145" s="24"/>
      <c r="H145" s="51"/>
      <c r="I145" s="25"/>
      <c r="J145" s="26"/>
      <c r="K145" s="43" t="str">
        <f t="shared" si="4"/>
        <v/>
      </c>
      <c r="L145" s="45" t="str">
        <f>IF(F145="","",VLOOKUP(Journal!F145,Kontenplan!$E$9:$F$278,2))</f>
        <v/>
      </c>
      <c r="M145" s="44" t="str">
        <f>IF(G145="","",VLOOKUP(Journal!G145,Kontenplan!$E$9:$F$278,2))</f>
        <v/>
      </c>
      <c r="N145" s="28" t="str">
        <f>IF(AND(G145="",I145="",J145=""),"",IF(AND(I145&gt;0,OR(F145="",G145="")),"Bitte gültige Kontonummer/n eingeben",IF(OR(AND(F145&gt;0,F145&lt;1000),F145&gt;9999),"Sollkontonummer muss vierstellig sein",IF(VLOOKUP(F145,Kontenplan!$E$9:$E$277,1)&lt;&gt;F145,"Sollkonto existiert nicht",IF(D145=0,"Bitte Beleg-Nr. prüfen",IF(OR(AND(G145&gt;0,G145&lt;1000),G145&gt;9999),"Habenkontonummer muss vierstellig sein",IF(VLOOKUP(G145,Kontenplan!$E$9:$F$277,1)&lt;&gt;G145,"Habenkonto exisitert nicht","")))))))</f>
        <v/>
      </c>
      <c r="O145" s="28" t="str">
        <f t="shared" si="5"/>
        <v/>
      </c>
      <c r="P145" s="28"/>
      <c r="Q145" s="28"/>
      <c r="R145" s="28"/>
      <c r="S145" s="28"/>
      <c r="T145" s="28"/>
      <c r="U145" s="28"/>
      <c r="V145" s="28"/>
      <c r="X145" s="28"/>
      <c r="Y145" s="28"/>
    </row>
    <row r="146" spans="1:25" x14ac:dyDescent="0.2">
      <c r="A146" t="e">
        <f>IF(OR(F146=#REF!,G146=#REF!),ROUND(A145+1,0),A145+0.0001)</f>
        <v>#REF!</v>
      </c>
      <c r="B146" s="20" t="e">
        <f>IF(AND(E146&gt;=$B$2,E146&lt;=$B$3,OR(F146=#REF!,G146=#REF!)),ROUND(B145+1,0),B145+0.0001)</f>
        <v>#REF!</v>
      </c>
      <c r="C146" s="20" t="e">
        <f>IF(H146=#REF!,ROUND(C145+1,0),C145+0.0001)</f>
        <v>#REF!</v>
      </c>
      <c r="D146" s="21"/>
      <c r="E146" s="22"/>
      <c r="F146" s="23"/>
      <c r="G146" s="24"/>
      <c r="H146" s="51"/>
      <c r="I146" s="25"/>
      <c r="J146" s="26"/>
      <c r="K146" s="43" t="str">
        <f t="shared" si="4"/>
        <v/>
      </c>
      <c r="L146" s="45" t="str">
        <f>IF(F146="","",VLOOKUP(Journal!F146,Kontenplan!$E$9:$F$278,2))</f>
        <v/>
      </c>
      <c r="M146" s="44" t="str">
        <f>IF(G146="","",VLOOKUP(Journal!G146,Kontenplan!$E$9:$F$278,2))</f>
        <v/>
      </c>
      <c r="N146" s="28" t="str">
        <f>IF(AND(G146="",I146="",J146=""),"",IF(AND(I146&gt;0,OR(F146="",G146="")),"Bitte gültige Kontonummer/n eingeben",IF(OR(AND(F146&gt;0,F146&lt;1000),F146&gt;9999),"Sollkontonummer muss vierstellig sein",IF(VLOOKUP(F146,Kontenplan!$E$9:$E$277,1)&lt;&gt;F146,"Sollkonto existiert nicht",IF(D146=0,"Bitte Beleg-Nr. prüfen",IF(OR(AND(G146&gt;0,G146&lt;1000),G146&gt;9999),"Habenkontonummer muss vierstellig sein",IF(VLOOKUP(G146,Kontenplan!$E$9:$F$277,1)&lt;&gt;G146,"Habenkonto exisitert nicht","")))))))</f>
        <v/>
      </c>
      <c r="O146" s="28" t="str">
        <f t="shared" si="5"/>
        <v/>
      </c>
      <c r="P146" s="28"/>
      <c r="Q146" s="28"/>
      <c r="R146" s="28"/>
      <c r="S146" s="28"/>
      <c r="T146" s="28"/>
      <c r="U146" s="28"/>
      <c r="V146" s="28"/>
      <c r="X146" s="28"/>
      <c r="Y146" s="28"/>
    </row>
    <row r="147" spans="1:25" x14ac:dyDescent="0.2">
      <c r="A147" t="e">
        <f>IF(OR(F147=#REF!,G147=#REF!),ROUND(A146+1,0),A146+0.0001)</f>
        <v>#REF!</v>
      </c>
      <c r="B147" s="20" t="e">
        <f>IF(AND(E147&gt;=$B$2,E147&lt;=$B$3,OR(F147=#REF!,G147=#REF!)),ROUND(B146+1,0),B146+0.0001)</f>
        <v>#REF!</v>
      </c>
      <c r="C147" s="20" t="e">
        <f>IF(H147=#REF!,ROUND(C146+1,0),C146+0.0001)</f>
        <v>#REF!</v>
      </c>
      <c r="D147" s="21"/>
      <c r="E147" s="22"/>
      <c r="F147" s="23"/>
      <c r="G147" s="24"/>
      <c r="H147" s="51"/>
      <c r="I147" s="25"/>
      <c r="J147" s="26"/>
      <c r="K147" s="43" t="str">
        <f t="shared" si="4"/>
        <v/>
      </c>
      <c r="L147" s="45" t="str">
        <f>IF(F147="","",VLOOKUP(Journal!F147,Kontenplan!$E$9:$F$278,2))</f>
        <v/>
      </c>
      <c r="M147" s="44" t="str">
        <f>IF(G147="","",VLOOKUP(Journal!G147,Kontenplan!$E$9:$F$278,2))</f>
        <v/>
      </c>
      <c r="N147" s="28" t="str">
        <f>IF(AND(G147="",I147="",J147=""),"",IF(AND(I147&gt;0,OR(F147="",G147="")),"Bitte gültige Kontonummer/n eingeben",IF(OR(AND(F147&gt;0,F147&lt;1000),F147&gt;9999),"Sollkontonummer muss vierstellig sein",IF(VLOOKUP(F147,Kontenplan!$E$9:$E$277,1)&lt;&gt;F147,"Sollkonto existiert nicht",IF(D147=0,"Bitte Beleg-Nr. prüfen",IF(OR(AND(G147&gt;0,G147&lt;1000),G147&gt;9999),"Habenkontonummer muss vierstellig sein",IF(VLOOKUP(G147,Kontenplan!$E$9:$F$277,1)&lt;&gt;G147,"Habenkonto exisitert nicht","")))))))</f>
        <v/>
      </c>
      <c r="O147" s="28" t="str">
        <f t="shared" si="5"/>
        <v/>
      </c>
      <c r="P147" s="28"/>
      <c r="Q147" s="28"/>
      <c r="R147" s="28"/>
      <c r="S147" s="28"/>
      <c r="T147" s="28"/>
      <c r="U147" s="28"/>
      <c r="V147" s="28"/>
      <c r="X147" s="28"/>
      <c r="Y147" s="28"/>
    </row>
    <row r="148" spans="1:25" x14ac:dyDescent="0.2">
      <c r="A148" t="e">
        <f>IF(OR(F148=#REF!,G148=#REF!),ROUND(A147+1,0),A147+0.0001)</f>
        <v>#REF!</v>
      </c>
      <c r="B148" s="20" t="e">
        <f>IF(AND(E148&gt;=$B$2,E148&lt;=$B$3,OR(F148=#REF!,G148=#REF!)),ROUND(B147+1,0),B147+0.0001)</f>
        <v>#REF!</v>
      </c>
      <c r="C148" s="20" t="e">
        <f>IF(H148=#REF!,ROUND(C147+1,0),C147+0.0001)</f>
        <v>#REF!</v>
      </c>
      <c r="D148" s="21"/>
      <c r="E148" s="22"/>
      <c r="F148" s="23"/>
      <c r="G148" s="24"/>
      <c r="H148" s="51"/>
      <c r="I148" s="25"/>
      <c r="J148" s="31"/>
      <c r="K148" s="43" t="str">
        <f t="shared" si="4"/>
        <v/>
      </c>
      <c r="L148" s="45" t="str">
        <f>IF(F148="","",VLOOKUP(Journal!F148,Kontenplan!$E$9:$F$278,2))</f>
        <v/>
      </c>
      <c r="M148" s="44" t="str">
        <f>IF(G148="","",VLOOKUP(Journal!G148,Kontenplan!$E$9:$F$278,2))</f>
        <v/>
      </c>
      <c r="N148" s="28" t="str">
        <f>IF(AND(G148="",I148="",J148=""),"",IF(AND(I148&gt;0,OR(F148="",G148="")),"Bitte gültige Kontonummer/n eingeben",IF(OR(AND(F148&gt;0,F148&lt;1000),F148&gt;9999),"Sollkontonummer muss vierstellig sein",IF(VLOOKUP(F148,Kontenplan!$E$9:$E$277,1)&lt;&gt;F148,"Sollkonto existiert nicht",IF(D148=0,"Bitte Beleg-Nr. prüfen",IF(OR(AND(G148&gt;0,G148&lt;1000),G148&gt;9999),"Habenkontonummer muss vierstellig sein",IF(VLOOKUP(G148,Kontenplan!$E$9:$F$277,1)&lt;&gt;G148,"Habenkonto exisitert nicht","")))))))</f>
        <v/>
      </c>
      <c r="O148" s="28" t="str">
        <f t="shared" si="5"/>
        <v/>
      </c>
      <c r="P148" s="28"/>
      <c r="Q148" s="28"/>
      <c r="R148" s="28"/>
      <c r="S148" s="28"/>
      <c r="T148" s="28"/>
      <c r="U148" s="28"/>
      <c r="V148" s="28"/>
      <c r="X148" s="28"/>
      <c r="Y148" s="28"/>
    </row>
    <row r="149" spans="1:25" x14ac:dyDescent="0.2">
      <c r="A149" t="e">
        <f>IF(OR(F149=#REF!,G149=#REF!),ROUND(A148+1,0),A148+0.0001)</f>
        <v>#REF!</v>
      </c>
      <c r="B149" s="20" t="e">
        <f>IF(AND(E149&gt;=$B$2,E149&lt;=$B$3,OR(F149=#REF!,G149=#REF!)),ROUND(B148+1,0),B148+0.0001)</f>
        <v>#REF!</v>
      </c>
      <c r="C149" s="20" t="e">
        <f>IF(H149=#REF!,ROUND(C148+1,0),C148+0.0001)</f>
        <v>#REF!</v>
      </c>
      <c r="D149" s="21"/>
      <c r="E149" s="22"/>
      <c r="F149" s="23"/>
      <c r="G149" s="24"/>
      <c r="H149" s="51"/>
      <c r="I149" s="25"/>
      <c r="J149" s="31"/>
      <c r="K149" s="43" t="str">
        <f t="shared" si="4"/>
        <v/>
      </c>
      <c r="L149" s="45" t="str">
        <f>IF(F149="","",VLOOKUP(Journal!F149,Kontenplan!$E$9:$F$278,2))</f>
        <v/>
      </c>
      <c r="M149" s="44" t="str">
        <f>IF(G149="","",VLOOKUP(Journal!G149,Kontenplan!$E$9:$F$278,2))</f>
        <v/>
      </c>
      <c r="N149" s="28" t="str">
        <f>IF(AND(G149="",I149="",J149=""),"",IF(AND(I149&gt;0,OR(F149="",G149="")),"Bitte gültige Kontonummer/n eingeben",IF(OR(AND(F149&gt;0,F149&lt;1000),F149&gt;9999),"Sollkontonummer muss vierstellig sein",IF(VLOOKUP(F149,Kontenplan!$E$9:$E$277,1)&lt;&gt;F149,"Sollkonto existiert nicht",IF(D149=0,"Bitte Beleg-Nr. prüfen",IF(OR(AND(G149&gt;0,G149&lt;1000),G149&gt;9999),"Habenkontonummer muss vierstellig sein",IF(VLOOKUP(G149,Kontenplan!$E$9:$F$277,1)&lt;&gt;G149,"Habenkonto exisitert nicht","")))))))</f>
        <v/>
      </c>
      <c r="O149" s="28" t="str">
        <f t="shared" si="5"/>
        <v/>
      </c>
      <c r="P149" s="28"/>
      <c r="Q149" s="28"/>
      <c r="R149" s="28"/>
      <c r="S149" s="28"/>
      <c r="T149" s="28"/>
      <c r="U149" s="28"/>
      <c r="V149" s="28"/>
      <c r="X149" s="28"/>
      <c r="Y149" s="28"/>
    </row>
    <row r="150" spans="1:25" x14ac:dyDescent="0.2">
      <c r="A150" t="e">
        <f>IF(OR(F150=#REF!,G150=#REF!),ROUND(A149+1,0),A149+0.0001)</f>
        <v>#REF!</v>
      </c>
      <c r="B150" s="20" t="e">
        <f>IF(AND(E150&gt;=$B$2,E150&lt;=$B$3,OR(F150=#REF!,G150=#REF!)),ROUND(B149+1,0),B149+0.0001)</f>
        <v>#REF!</v>
      </c>
      <c r="C150" s="20" t="e">
        <f>IF(H150=#REF!,ROUND(C149+1,0),C149+0.0001)</f>
        <v>#REF!</v>
      </c>
      <c r="D150" s="21"/>
      <c r="E150" s="22"/>
      <c r="F150" s="23"/>
      <c r="G150" s="24"/>
      <c r="H150" s="51"/>
      <c r="I150" s="25"/>
      <c r="J150" s="31"/>
      <c r="K150" s="43" t="str">
        <f t="shared" si="4"/>
        <v/>
      </c>
      <c r="L150" s="45" t="str">
        <f>IF(F150="","",VLOOKUP(Journal!F150,Kontenplan!$E$9:$F$278,2))</f>
        <v/>
      </c>
      <c r="M150" s="44" t="str">
        <f>IF(G150="","",VLOOKUP(Journal!G150,Kontenplan!$E$9:$F$278,2))</f>
        <v/>
      </c>
      <c r="N150" s="28" t="str">
        <f>IF(AND(G150="",I150="",J150=""),"",IF(AND(I150&gt;0,OR(F150="",G150="")),"Bitte gültige Kontonummer/n eingeben",IF(OR(AND(F150&gt;0,F150&lt;1000),F150&gt;9999),"Sollkontonummer muss vierstellig sein",IF(VLOOKUP(F150,Kontenplan!$E$9:$E$277,1)&lt;&gt;F150,"Sollkonto existiert nicht",IF(D150=0,"Bitte Beleg-Nr. prüfen",IF(OR(AND(G150&gt;0,G150&lt;1000),G150&gt;9999),"Habenkontonummer muss vierstellig sein",IF(VLOOKUP(G150,Kontenplan!$E$9:$F$277,1)&lt;&gt;G150,"Habenkonto exisitert nicht","")))))))</f>
        <v/>
      </c>
      <c r="O150" s="28" t="str">
        <f t="shared" si="5"/>
        <v/>
      </c>
      <c r="P150" s="28"/>
      <c r="Q150" s="28"/>
      <c r="R150" s="28"/>
      <c r="S150" s="28"/>
      <c r="T150" s="28"/>
      <c r="U150" s="28"/>
      <c r="V150" s="28"/>
      <c r="X150" s="28"/>
      <c r="Y150" s="28"/>
    </row>
    <row r="151" spans="1:25" x14ac:dyDescent="0.2">
      <c r="A151" t="e">
        <f>IF(OR(F151=#REF!,G151=#REF!),ROUND(A150+1,0),A150+0.0001)</f>
        <v>#REF!</v>
      </c>
      <c r="B151" s="20" t="e">
        <f>IF(AND(E151&gt;=$B$2,E151&lt;=$B$3,OR(F151=#REF!,G151=#REF!)),ROUND(B150+1,0),B150+0.0001)</f>
        <v>#REF!</v>
      </c>
      <c r="C151" s="20" t="e">
        <f>IF(H151=#REF!,ROUND(C150+1,0),C150+0.0001)</f>
        <v>#REF!</v>
      </c>
      <c r="D151" s="21"/>
      <c r="E151" s="22"/>
      <c r="F151" s="23"/>
      <c r="G151" s="24"/>
      <c r="H151" s="51"/>
      <c r="I151" s="25"/>
      <c r="J151" s="31"/>
      <c r="K151" s="43" t="str">
        <f t="shared" si="4"/>
        <v/>
      </c>
      <c r="L151" s="45" t="str">
        <f>IF(F151="","",VLOOKUP(Journal!F151,Kontenplan!$E$9:$F$278,2))</f>
        <v/>
      </c>
      <c r="M151" s="44" t="str">
        <f>IF(G151="","",VLOOKUP(Journal!G151,Kontenplan!$E$9:$F$278,2))</f>
        <v/>
      </c>
      <c r="N151" s="28" t="str">
        <f>IF(AND(G151="",I151="",J151=""),"",IF(AND(I151&gt;0,OR(F151="",G151="")),"Bitte gültige Kontonummer/n eingeben",IF(OR(AND(F151&gt;0,F151&lt;1000),F151&gt;9999),"Sollkontonummer muss vierstellig sein",IF(VLOOKUP(F151,Kontenplan!$E$9:$E$277,1)&lt;&gt;F151,"Sollkonto existiert nicht",IF(D151=0,"Bitte Beleg-Nr. prüfen",IF(OR(AND(G151&gt;0,G151&lt;1000),G151&gt;9999),"Habenkontonummer muss vierstellig sein",IF(VLOOKUP(G151,Kontenplan!$E$9:$F$277,1)&lt;&gt;G151,"Habenkonto exisitert nicht","")))))))</f>
        <v/>
      </c>
      <c r="O151" s="28" t="str">
        <f t="shared" si="5"/>
        <v/>
      </c>
      <c r="P151" s="28"/>
      <c r="Q151" s="28"/>
      <c r="R151" s="28"/>
      <c r="S151" s="28"/>
      <c r="T151" s="28"/>
      <c r="U151" s="28"/>
      <c r="V151" s="28"/>
      <c r="X151" s="28"/>
      <c r="Y151" s="28"/>
    </row>
    <row r="152" spans="1:25" x14ac:dyDescent="0.2">
      <c r="A152" t="e">
        <f>IF(OR(F152=#REF!,G152=#REF!),ROUND(A151+1,0),A151+0.0001)</f>
        <v>#REF!</v>
      </c>
      <c r="B152" s="20" t="e">
        <f>IF(AND(E152&gt;=$B$2,E152&lt;=$B$3,OR(F152=#REF!,G152=#REF!)),ROUND(B151+1,0),B151+0.0001)</f>
        <v>#REF!</v>
      </c>
      <c r="C152" s="20" t="e">
        <f>IF(H152=#REF!,ROUND(C151+1,0),C151+0.0001)</f>
        <v>#REF!</v>
      </c>
      <c r="D152" s="21"/>
      <c r="E152" s="22"/>
      <c r="F152" s="23"/>
      <c r="G152" s="24"/>
      <c r="H152" s="51"/>
      <c r="I152" s="25"/>
      <c r="J152" s="31"/>
      <c r="K152" s="43" t="str">
        <f t="shared" si="4"/>
        <v/>
      </c>
      <c r="L152" s="45" t="str">
        <f>IF(F152="","",VLOOKUP(Journal!F152,Kontenplan!$E$9:$F$278,2))</f>
        <v/>
      </c>
      <c r="M152" s="44" t="str">
        <f>IF(G152="","",VLOOKUP(Journal!G152,Kontenplan!$E$9:$F$278,2))</f>
        <v/>
      </c>
      <c r="N152" s="28" t="str">
        <f>IF(AND(G152="",I152="",J152=""),"",IF(AND(I152&gt;0,OR(F152="",G152="")),"Bitte gültige Kontonummer/n eingeben",IF(OR(AND(F152&gt;0,F152&lt;1000),F152&gt;9999),"Sollkontonummer muss vierstellig sein",IF(VLOOKUP(F152,Kontenplan!$E$9:$E$277,1)&lt;&gt;F152,"Sollkonto existiert nicht",IF(D152=0,"Bitte Beleg-Nr. prüfen",IF(OR(AND(G152&gt;0,G152&lt;1000),G152&gt;9999),"Habenkontonummer muss vierstellig sein",IF(VLOOKUP(G152,Kontenplan!$E$9:$F$277,1)&lt;&gt;G152,"Habenkonto exisitert nicht","")))))))</f>
        <v/>
      </c>
      <c r="O152" s="28" t="str">
        <f t="shared" si="5"/>
        <v/>
      </c>
      <c r="P152" s="28"/>
      <c r="Q152" s="28"/>
      <c r="R152" s="28"/>
      <c r="S152" s="28"/>
      <c r="T152" s="28"/>
      <c r="U152" s="28"/>
      <c r="V152" s="28"/>
      <c r="X152" s="28"/>
      <c r="Y152" s="28"/>
    </row>
    <row r="153" spans="1:25" x14ac:dyDescent="0.2">
      <c r="A153" t="e">
        <f>IF(OR(F153=#REF!,G153=#REF!),ROUND(A152+1,0),A152+0.0001)</f>
        <v>#REF!</v>
      </c>
      <c r="B153" s="20" t="e">
        <f>IF(AND(E153&gt;=$B$2,E153&lt;=$B$3,OR(F153=#REF!,G153=#REF!)),ROUND(B152+1,0),B152+0.0001)</f>
        <v>#REF!</v>
      </c>
      <c r="C153" s="20" t="e">
        <f>IF(H153=#REF!,ROUND(C152+1,0),C152+0.0001)</f>
        <v>#REF!</v>
      </c>
      <c r="D153" s="21"/>
      <c r="E153" s="22"/>
      <c r="F153" s="23"/>
      <c r="G153" s="24"/>
      <c r="H153" s="51"/>
      <c r="I153" s="25"/>
      <c r="J153" s="31"/>
      <c r="K153" s="43" t="str">
        <f t="shared" si="4"/>
        <v/>
      </c>
      <c r="L153" s="45" t="str">
        <f>IF(F153="","",VLOOKUP(Journal!F153,Kontenplan!$E$9:$F$278,2))</f>
        <v/>
      </c>
      <c r="M153" s="44" t="str">
        <f>IF(G153="","",VLOOKUP(Journal!G153,Kontenplan!$E$9:$F$278,2))</f>
        <v/>
      </c>
      <c r="N153" s="28" t="str">
        <f>IF(AND(G153="",I153="",J153=""),"",IF(AND(I153&gt;0,OR(F153="",G153="")),"Bitte gültige Kontonummer/n eingeben",IF(OR(AND(F153&gt;0,F153&lt;1000),F153&gt;9999),"Sollkontonummer muss vierstellig sein",IF(VLOOKUP(F153,Kontenplan!$E$9:$E$277,1)&lt;&gt;F153,"Sollkonto existiert nicht",IF(D153=0,"Bitte Beleg-Nr. prüfen",IF(OR(AND(G153&gt;0,G153&lt;1000),G153&gt;9999),"Habenkontonummer muss vierstellig sein",IF(VLOOKUP(G153,Kontenplan!$E$9:$F$277,1)&lt;&gt;G153,"Habenkonto exisitert nicht","")))))))</f>
        <v/>
      </c>
      <c r="O153" s="28" t="str">
        <f t="shared" si="5"/>
        <v/>
      </c>
      <c r="P153" s="28"/>
      <c r="Q153" s="28"/>
      <c r="R153" s="28"/>
      <c r="S153" s="28"/>
      <c r="T153" s="28"/>
      <c r="U153" s="28"/>
      <c r="V153" s="28"/>
      <c r="X153" s="28"/>
      <c r="Y153" s="28"/>
    </row>
    <row r="154" spans="1:25" x14ac:dyDescent="0.2">
      <c r="A154" t="e">
        <f>IF(OR(F154=#REF!,G154=#REF!),ROUND(A153+1,0),A153+0.0001)</f>
        <v>#REF!</v>
      </c>
      <c r="B154" s="20" t="e">
        <f>IF(AND(E154&gt;=$B$2,E154&lt;=$B$3,OR(F154=#REF!,G154=#REF!)),ROUND(B153+1,0),B153+0.0001)</f>
        <v>#REF!</v>
      </c>
      <c r="C154" s="20" t="e">
        <f>IF(H154=#REF!,ROUND(C153+1,0),C153+0.0001)</f>
        <v>#REF!</v>
      </c>
      <c r="D154" s="21"/>
      <c r="E154" s="22"/>
      <c r="F154" s="23"/>
      <c r="G154" s="24"/>
      <c r="H154" s="51"/>
      <c r="I154" s="25"/>
      <c r="J154" s="31"/>
      <c r="K154" s="43" t="str">
        <f t="shared" si="4"/>
        <v/>
      </c>
      <c r="L154" s="45" t="str">
        <f>IF(F154="","",VLOOKUP(Journal!F154,Kontenplan!$E$9:$F$278,2))</f>
        <v/>
      </c>
      <c r="M154" s="44" t="str">
        <f>IF(G154="","",VLOOKUP(Journal!G154,Kontenplan!$E$9:$F$278,2))</f>
        <v/>
      </c>
      <c r="N154" s="28" t="str">
        <f>IF(AND(G154="",I154="",J154=""),"",IF(AND(I154&gt;0,OR(F154="",G154="")),"Bitte gültige Kontonummer/n eingeben",IF(OR(AND(F154&gt;0,F154&lt;1000),F154&gt;9999),"Sollkontonummer muss vierstellig sein",IF(VLOOKUP(F154,Kontenplan!$E$9:$E$277,1)&lt;&gt;F154,"Sollkonto existiert nicht",IF(D154=0,"Bitte Beleg-Nr. prüfen",IF(OR(AND(G154&gt;0,G154&lt;1000),G154&gt;9999),"Habenkontonummer muss vierstellig sein",IF(VLOOKUP(G154,Kontenplan!$E$9:$F$277,1)&lt;&gt;G154,"Habenkonto exisitert nicht","")))))))</f>
        <v/>
      </c>
      <c r="O154" s="28" t="str">
        <f t="shared" si="5"/>
        <v/>
      </c>
      <c r="P154" s="28"/>
      <c r="Q154" s="28"/>
      <c r="R154" s="28"/>
      <c r="S154" s="28"/>
      <c r="T154" s="28"/>
      <c r="U154" s="28"/>
      <c r="V154" s="28"/>
      <c r="X154" s="28"/>
      <c r="Y154" s="28"/>
    </row>
    <row r="155" spans="1:25" x14ac:dyDescent="0.2">
      <c r="A155" t="e">
        <f>IF(OR(F155=#REF!,G155=#REF!),ROUND(A154+1,0),A154+0.0001)</f>
        <v>#REF!</v>
      </c>
      <c r="B155" s="20" t="e">
        <f>IF(AND(E155&gt;=$B$2,E155&lt;=$B$3,OR(F155=#REF!,G155=#REF!)),ROUND(B154+1,0),B154+0.0001)</f>
        <v>#REF!</v>
      </c>
      <c r="C155" s="20" t="e">
        <f>IF(H155=#REF!,ROUND(C154+1,0),C154+0.0001)</f>
        <v>#REF!</v>
      </c>
      <c r="D155" s="21"/>
      <c r="E155" s="22"/>
      <c r="F155" s="23"/>
      <c r="G155" s="24"/>
      <c r="H155" s="51"/>
      <c r="I155" s="25"/>
      <c r="J155" s="31"/>
      <c r="K155" s="43" t="str">
        <f t="shared" si="4"/>
        <v/>
      </c>
      <c r="L155" s="45" t="str">
        <f>IF(F155="","",VLOOKUP(Journal!F155,Kontenplan!$E$9:$F$278,2))</f>
        <v/>
      </c>
      <c r="M155" s="44" t="str">
        <f>IF(G155="","",VLOOKUP(Journal!G155,Kontenplan!$E$9:$F$278,2))</f>
        <v/>
      </c>
      <c r="N155" s="28" t="str">
        <f>IF(AND(G155="",I155="",J155=""),"",IF(AND(I155&gt;0,OR(F155="",G155="")),"Bitte gültige Kontonummer/n eingeben",IF(OR(AND(F155&gt;0,F155&lt;1000),F155&gt;9999),"Sollkontonummer muss vierstellig sein",IF(VLOOKUP(F155,Kontenplan!$E$9:$E$277,1)&lt;&gt;F155,"Sollkonto existiert nicht",IF(D155=0,"Bitte Beleg-Nr. prüfen",IF(OR(AND(G155&gt;0,G155&lt;1000),G155&gt;9999),"Habenkontonummer muss vierstellig sein",IF(VLOOKUP(G155,Kontenplan!$E$9:$F$277,1)&lt;&gt;G155,"Habenkonto exisitert nicht","")))))))</f>
        <v/>
      </c>
      <c r="O155" s="28" t="str">
        <f t="shared" si="5"/>
        <v/>
      </c>
      <c r="P155" s="28"/>
      <c r="Q155" s="28"/>
      <c r="R155" s="28"/>
      <c r="S155" s="28"/>
      <c r="T155" s="28"/>
      <c r="U155" s="28"/>
      <c r="V155" s="28"/>
      <c r="X155" s="28"/>
      <c r="Y155" s="28"/>
    </row>
    <row r="156" spans="1:25" x14ac:dyDescent="0.2">
      <c r="A156" t="e">
        <f>IF(OR(F156=#REF!,G156=#REF!),ROUND(A155+1,0),A155+0.0001)</f>
        <v>#REF!</v>
      </c>
      <c r="B156" s="20" t="e">
        <f>IF(AND(E156&gt;=$B$2,E156&lt;=$B$3,OR(F156=#REF!,G156=#REF!)),ROUND(B155+1,0),B155+0.0001)</f>
        <v>#REF!</v>
      </c>
      <c r="C156" s="20" t="e">
        <f>IF(H156=#REF!,ROUND(C155+1,0),C155+0.0001)</f>
        <v>#REF!</v>
      </c>
      <c r="D156" s="21"/>
      <c r="E156" s="22"/>
      <c r="F156" s="23"/>
      <c r="G156" s="24"/>
      <c r="H156" s="51"/>
      <c r="I156" s="25"/>
      <c r="J156" s="26"/>
      <c r="K156" s="43" t="str">
        <f t="shared" si="4"/>
        <v/>
      </c>
      <c r="L156" s="45" t="str">
        <f>IF(F156="","",VLOOKUP(Journal!F156,Kontenplan!$E$9:$F$278,2))</f>
        <v/>
      </c>
      <c r="M156" s="44" t="str">
        <f>IF(G156="","",VLOOKUP(Journal!G156,Kontenplan!$E$9:$F$278,2))</f>
        <v/>
      </c>
      <c r="N156" s="28" t="str">
        <f>IF(AND(G156="",I156="",J156=""),"",IF(AND(I156&gt;0,OR(F156="",G156="")),"Bitte gültige Kontonummer/n eingeben",IF(OR(AND(F156&gt;0,F156&lt;1000),F156&gt;9999),"Sollkontonummer muss vierstellig sein",IF(VLOOKUP(F156,Kontenplan!$E$9:$E$277,1)&lt;&gt;F156,"Sollkonto existiert nicht",IF(D156=0,"Bitte Beleg-Nr. prüfen",IF(OR(AND(G156&gt;0,G156&lt;1000),G156&gt;9999),"Habenkontonummer muss vierstellig sein",IF(VLOOKUP(G156,Kontenplan!$E$9:$F$277,1)&lt;&gt;G156,"Habenkonto exisitert nicht","")))))))</f>
        <v/>
      </c>
      <c r="O156" s="28" t="str">
        <f t="shared" si="5"/>
        <v/>
      </c>
      <c r="P156" s="28"/>
      <c r="Q156" s="28"/>
      <c r="R156" s="28"/>
      <c r="S156" s="28"/>
      <c r="T156" s="28"/>
      <c r="U156" s="28"/>
      <c r="V156" s="28"/>
      <c r="X156" s="28"/>
      <c r="Y156" s="28"/>
    </row>
    <row r="157" spans="1:25" x14ac:dyDescent="0.2">
      <c r="A157" t="e">
        <f>IF(OR(F157=#REF!,G157=#REF!),ROUND(A156+1,0),A156+0.0001)</f>
        <v>#REF!</v>
      </c>
      <c r="B157" s="20" t="e">
        <f>IF(AND(E157&gt;=$B$2,E157&lt;=$B$3,OR(F157=#REF!,G157=#REF!)),ROUND(B156+1,0),B156+0.0001)</f>
        <v>#REF!</v>
      </c>
      <c r="C157" s="20" t="e">
        <f>IF(H157=#REF!,ROUND(C156+1,0),C156+0.0001)</f>
        <v>#REF!</v>
      </c>
      <c r="D157" s="21"/>
      <c r="E157" s="22"/>
      <c r="F157" s="23"/>
      <c r="G157" s="24"/>
      <c r="H157" s="51"/>
      <c r="I157" s="25"/>
      <c r="J157" s="31"/>
      <c r="K157" s="43" t="str">
        <f t="shared" ref="K157:K220" si="6">IF(N157&lt;&gt;"",N157,IF(O157&lt;&gt;"",O157,""))</f>
        <v/>
      </c>
      <c r="L157" s="45" t="str">
        <f>IF(F157="","",VLOOKUP(Journal!F157,Kontenplan!$E$9:$F$278,2))</f>
        <v/>
      </c>
      <c r="M157" s="44" t="str">
        <f>IF(G157="","",VLOOKUP(Journal!G157,Kontenplan!$E$9:$F$278,2))</f>
        <v/>
      </c>
      <c r="N157" s="28" t="str">
        <f>IF(AND(G157="",I157="",J157=""),"",IF(AND(I157&gt;0,OR(F157="",G157="")),"Bitte gültige Kontonummer/n eingeben",IF(OR(AND(F157&gt;0,F157&lt;1000),F157&gt;9999),"Sollkontonummer muss vierstellig sein",IF(VLOOKUP(F157,Kontenplan!$E$9:$E$277,1)&lt;&gt;F157,"Sollkonto existiert nicht",IF(D157=0,"Bitte Beleg-Nr. prüfen",IF(OR(AND(G157&gt;0,G157&lt;1000),G157&gt;9999),"Habenkontonummer muss vierstellig sein",IF(VLOOKUP(G157,Kontenplan!$E$9:$F$277,1)&lt;&gt;G157,"Habenkonto exisitert nicht","")))))))</f>
        <v/>
      </c>
      <c r="O157" s="28" t="str">
        <f t="shared" si="5"/>
        <v/>
      </c>
      <c r="P157" s="28"/>
      <c r="Q157" s="28"/>
      <c r="R157" s="28"/>
      <c r="S157" s="28"/>
      <c r="T157" s="28"/>
      <c r="U157" s="28"/>
      <c r="V157" s="28"/>
      <c r="X157" s="28"/>
      <c r="Y157" s="28"/>
    </row>
    <row r="158" spans="1:25" x14ac:dyDescent="0.2">
      <c r="A158" t="e">
        <f>IF(OR(F158=#REF!,G158=#REF!),ROUND(A157+1,0),A157+0.0001)</f>
        <v>#REF!</v>
      </c>
      <c r="B158" s="20" t="e">
        <f>IF(AND(E158&gt;=$B$2,E158&lt;=$B$3,OR(F158=#REF!,G158=#REF!)),ROUND(B157+1,0),B157+0.0001)</f>
        <v>#REF!</v>
      </c>
      <c r="C158" s="20" t="e">
        <f>IF(H158=#REF!,ROUND(C157+1,0),C157+0.0001)</f>
        <v>#REF!</v>
      </c>
      <c r="D158" s="21"/>
      <c r="E158" s="22"/>
      <c r="F158" s="23"/>
      <c r="G158" s="24"/>
      <c r="H158" s="51"/>
      <c r="I158" s="25"/>
      <c r="J158" s="31"/>
      <c r="K158" s="43" t="str">
        <f t="shared" si="6"/>
        <v/>
      </c>
      <c r="L158" s="45" t="str">
        <f>IF(F158="","",VLOOKUP(Journal!F158,Kontenplan!$E$9:$F$278,2))</f>
        <v/>
      </c>
      <c r="M158" s="44" t="str">
        <f>IF(G158="","",VLOOKUP(Journal!G158,Kontenplan!$E$9:$F$278,2))</f>
        <v/>
      </c>
      <c r="N158" s="28" t="str">
        <f>IF(AND(G158="",I158="",J158=""),"",IF(AND(I158&gt;0,OR(F158="",G158="")),"Bitte gültige Kontonummer/n eingeben",IF(OR(AND(F158&gt;0,F158&lt;1000),F158&gt;9999),"Sollkontonummer muss vierstellig sein",IF(VLOOKUP(F158,Kontenplan!$E$9:$E$277,1)&lt;&gt;F158,"Sollkonto existiert nicht",IF(D158=0,"Bitte Beleg-Nr. prüfen",IF(OR(AND(G158&gt;0,G158&lt;1000),G158&gt;9999),"Habenkontonummer muss vierstellig sein",IF(VLOOKUP(G158,Kontenplan!$E$9:$F$277,1)&lt;&gt;G158,"Habenkonto exisitert nicht","")))))))</f>
        <v/>
      </c>
      <c r="O158" s="28" t="str">
        <f t="shared" si="5"/>
        <v/>
      </c>
      <c r="P158" s="28"/>
      <c r="Q158" s="28"/>
      <c r="R158" s="28"/>
      <c r="S158" s="28"/>
      <c r="T158" s="28"/>
      <c r="U158" s="28"/>
      <c r="V158" s="28"/>
      <c r="X158" s="28"/>
      <c r="Y158" s="28"/>
    </row>
    <row r="159" spans="1:25" x14ac:dyDescent="0.2">
      <c r="A159" t="e">
        <f>IF(OR(F159=#REF!,G159=#REF!),ROUND(A158+1,0),A158+0.0001)</f>
        <v>#REF!</v>
      </c>
      <c r="B159" s="20" t="e">
        <f>IF(AND(E159&gt;=$B$2,E159&lt;=$B$3,OR(F159=#REF!,G159=#REF!)),ROUND(B158+1,0),B158+0.0001)</f>
        <v>#REF!</v>
      </c>
      <c r="C159" s="20" t="e">
        <f>IF(H159=#REF!,ROUND(C158+1,0),C158+0.0001)</f>
        <v>#REF!</v>
      </c>
      <c r="D159" s="21"/>
      <c r="E159" s="22"/>
      <c r="F159" s="23"/>
      <c r="G159" s="24"/>
      <c r="H159" s="51"/>
      <c r="I159" s="25"/>
      <c r="J159" s="31"/>
      <c r="K159" s="43" t="str">
        <f t="shared" si="6"/>
        <v/>
      </c>
      <c r="L159" s="45" t="str">
        <f>IF(F159="","",VLOOKUP(Journal!F159,Kontenplan!$E$9:$F$278,2))</f>
        <v/>
      </c>
      <c r="M159" s="44" t="str">
        <f>IF(G159="","",VLOOKUP(Journal!G159,Kontenplan!$E$9:$F$278,2))</f>
        <v/>
      </c>
      <c r="N159" s="28" t="str">
        <f>IF(AND(G159="",I159="",J159=""),"",IF(AND(I159&gt;0,OR(F159="",G159="")),"Bitte gültige Kontonummer/n eingeben",IF(OR(AND(F159&gt;0,F159&lt;1000),F159&gt;9999),"Sollkontonummer muss vierstellig sein",IF(VLOOKUP(F159,Kontenplan!$E$9:$E$277,1)&lt;&gt;F159,"Sollkonto existiert nicht",IF(D159=0,"Bitte Beleg-Nr. prüfen",IF(OR(AND(G159&gt;0,G159&lt;1000),G159&gt;9999),"Habenkontonummer muss vierstellig sein",IF(VLOOKUP(G159,Kontenplan!$E$9:$F$277,1)&lt;&gt;G159,"Habenkonto exisitert nicht","")))))))</f>
        <v/>
      </c>
      <c r="O159" s="28" t="str">
        <f t="shared" si="5"/>
        <v/>
      </c>
      <c r="P159" s="28"/>
      <c r="Q159" s="28"/>
      <c r="R159" s="28"/>
      <c r="S159" s="28"/>
      <c r="T159" s="28"/>
      <c r="U159" s="28"/>
      <c r="V159" s="28"/>
      <c r="X159" s="28"/>
      <c r="Y159" s="28"/>
    </row>
    <row r="160" spans="1:25" x14ac:dyDescent="0.2">
      <c r="A160" t="e">
        <f>IF(OR(F160=#REF!,G160=#REF!),ROUND(A159+1,0),A159+0.0001)</f>
        <v>#REF!</v>
      </c>
      <c r="B160" s="20" t="e">
        <f>IF(AND(E160&gt;=$B$2,E160&lt;=$B$3,OR(F160=#REF!,G160=#REF!)),ROUND(B159+1,0),B159+0.0001)</f>
        <v>#REF!</v>
      </c>
      <c r="C160" s="20" t="e">
        <f>IF(H160=#REF!,ROUND(C159+1,0),C159+0.0001)</f>
        <v>#REF!</v>
      </c>
      <c r="D160" s="21"/>
      <c r="E160" s="22"/>
      <c r="F160" s="23"/>
      <c r="G160" s="24"/>
      <c r="H160" s="51"/>
      <c r="I160" s="25"/>
      <c r="J160" s="31"/>
      <c r="K160" s="43" t="str">
        <f t="shared" si="6"/>
        <v/>
      </c>
      <c r="L160" s="45" t="str">
        <f>IF(F160="","",VLOOKUP(Journal!F160,Kontenplan!$E$9:$F$278,2))</f>
        <v/>
      </c>
      <c r="M160" s="44" t="str">
        <f>IF(G160="","",VLOOKUP(Journal!G160,Kontenplan!$E$9:$F$278,2))</f>
        <v/>
      </c>
      <c r="N160" s="28" t="str">
        <f>IF(AND(G160="",I160="",J160=""),"",IF(AND(I160&gt;0,OR(F160="",G160="")),"Bitte gültige Kontonummer/n eingeben",IF(OR(AND(F160&gt;0,F160&lt;1000),F160&gt;9999),"Sollkontonummer muss vierstellig sein",IF(VLOOKUP(F160,Kontenplan!$E$9:$E$277,1)&lt;&gt;F160,"Sollkonto existiert nicht",IF(D160=0,"Bitte Beleg-Nr. prüfen",IF(OR(AND(G160&gt;0,G160&lt;1000),G160&gt;9999),"Habenkontonummer muss vierstellig sein",IF(VLOOKUP(G160,Kontenplan!$E$9:$F$277,1)&lt;&gt;G160,"Habenkonto exisitert nicht","")))))))</f>
        <v/>
      </c>
      <c r="O160" s="28" t="str">
        <f t="shared" si="5"/>
        <v/>
      </c>
      <c r="P160" s="28"/>
      <c r="Q160" s="28"/>
      <c r="R160" s="28"/>
      <c r="S160" s="28"/>
      <c r="T160" s="28"/>
      <c r="U160" s="28"/>
      <c r="V160" s="28"/>
      <c r="X160" s="28"/>
      <c r="Y160" s="28"/>
    </row>
    <row r="161" spans="1:25" x14ac:dyDescent="0.2">
      <c r="A161" t="e">
        <f>IF(OR(F161=#REF!,G161=#REF!),ROUND(A160+1,0),A160+0.0001)</f>
        <v>#REF!</v>
      </c>
      <c r="B161" s="20" t="e">
        <f>IF(AND(E161&gt;=$B$2,E161&lt;=$B$3,OR(F161=#REF!,G161=#REF!)),ROUND(B160+1,0),B160+0.0001)</f>
        <v>#REF!</v>
      </c>
      <c r="C161" s="20" t="e">
        <f>IF(H161=#REF!,ROUND(C160+1,0),C160+0.0001)</f>
        <v>#REF!</v>
      </c>
      <c r="D161" s="21"/>
      <c r="E161" s="22"/>
      <c r="F161" s="23"/>
      <c r="G161" s="24"/>
      <c r="H161" s="51"/>
      <c r="I161" s="25"/>
      <c r="J161" s="31"/>
      <c r="K161" s="43" t="str">
        <f t="shared" si="6"/>
        <v/>
      </c>
      <c r="L161" s="45" t="str">
        <f>IF(F161="","",VLOOKUP(Journal!F161,Kontenplan!$E$9:$F$278,2))</f>
        <v/>
      </c>
      <c r="M161" s="44" t="str">
        <f>IF(G161="","",VLOOKUP(Journal!G161,Kontenplan!$E$9:$F$278,2))</f>
        <v/>
      </c>
      <c r="N161" s="28" t="str">
        <f>IF(AND(G161="",I161="",J161=""),"",IF(AND(I161&gt;0,OR(F161="",G161="")),"Bitte gültige Kontonummer/n eingeben",IF(OR(AND(F161&gt;0,F161&lt;1000),F161&gt;9999),"Sollkontonummer muss vierstellig sein",IF(VLOOKUP(F161,Kontenplan!$E$9:$E$277,1)&lt;&gt;F161,"Sollkonto existiert nicht",IF(D161=0,"Bitte Beleg-Nr. prüfen",IF(OR(AND(G161&gt;0,G161&lt;1000),G161&gt;9999),"Habenkontonummer muss vierstellig sein",IF(VLOOKUP(G161,Kontenplan!$E$9:$F$277,1)&lt;&gt;G161,"Habenkonto exisitert nicht","")))))))</f>
        <v/>
      </c>
      <c r="O161" s="28" t="str">
        <f t="shared" si="5"/>
        <v/>
      </c>
      <c r="P161" s="28"/>
      <c r="Q161" s="28"/>
      <c r="R161" s="28"/>
      <c r="S161" s="28"/>
      <c r="T161" s="28"/>
      <c r="U161" s="28"/>
      <c r="V161" s="28"/>
      <c r="X161" s="28"/>
      <c r="Y161" s="28"/>
    </row>
    <row r="162" spans="1:25" x14ac:dyDescent="0.2">
      <c r="A162" t="e">
        <f>IF(OR(F162=#REF!,G162=#REF!),ROUND(A161+1,0),A161+0.0001)</f>
        <v>#REF!</v>
      </c>
      <c r="B162" s="20" t="e">
        <f>IF(AND(E162&gt;=$B$2,E162&lt;=$B$3,OR(F162=#REF!,G162=#REF!)),ROUND(B161+1,0),B161+0.0001)</f>
        <v>#REF!</v>
      </c>
      <c r="C162" s="20" t="e">
        <f>IF(H162=#REF!,ROUND(C161+1,0),C161+0.0001)</f>
        <v>#REF!</v>
      </c>
      <c r="D162" s="21"/>
      <c r="E162" s="22"/>
      <c r="F162" s="23"/>
      <c r="G162" s="24"/>
      <c r="H162" s="51"/>
      <c r="I162" s="25"/>
      <c r="J162" s="31"/>
      <c r="K162" s="43" t="str">
        <f t="shared" si="6"/>
        <v/>
      </c>
      <c r="L162" s="45" t="str">
        <f>IF(F162="","",VLOOKUP(Journal!F162,Kontenplan!$E$9:$F$278,2))</f>
        <v/>
      </c>
      <c r="M162" s="44" t="str">
        <f>IF(G162="","",VLOOKUP(Journal!G162,Kontenplan!$E$9:$F$278,2))</f>
        <v/>
      </c>
      <c r="N162" s="28" t="str">
        <f>IF(AND(G162="",I162="",J162=""),"",IF(AND(I162&gt;0,OR(F162="",G162="")),"Bitte gültige Kontonummer/n eingeben",IF(OR(AND(F162&gt;0,F162&lt;1000),F162&gt;9999),"Sollkontonummer muss vierstellig sein",IF(VLOOKUP(F162,Kontenplan!$E$9:$E$277,1)&lt;&gt;F162,"Sollkonto existiert nicht",IF(D162=0,"Bitte Beleg-Nr. prüfen",IF(OR(AND(G162&gt;0,G162&lt;1000),G162&gt;9999),"Habenkontonummer muss vierstellig sein",IF(VLOOKUP(G162,Kontenplan!$E$9:$F$277,1)&lt;&gt;G162,"Habenkonto exisitert nicht","")))))))</f>
        <v/>
      </c>
      <c r="O162" s="28" t="str">
        <f t="shared" si="5"/>
        <v/>
      </c>
      <c r="P162" s="28"/>
      <c r="Q162" s="28"/>
      <c r="R162" s="28"/>
      <c r="S162" s="28"/>
      <c r="T162" s="28"/>
      <c r="U162" s="28"/>
      <c r="V162" s="28"/>
      <c r="X162" s="28"/>
      <c r="Y162" s="28"/>
    </row>
    <row r="163" spans="1:25" x14ac:dyDescent="0.2">
      <c r="A163" t="e">
        <f>IF(OR(F163=#REF!,G163=#REF!),ROUND(A162+1,0),A162+0.0001)</f>
        <v>#REF!</v>
      </c>
      <c r="B163" s="20" t="e">
        <f>IF(AND(E163&gt;=$B$2,E163&lt;=$B$3,OR(F163=#REF!,G163=#REF!)),ROUND(B162+1,0),B162+0.0001)</f>
        <v>#REF!</v>
      </c>
      <c r="C163" s="20" t="e">
        <f>IF(H163=#REF!,ROUND(C162+1,0),C162+0.0001)</f>
        <v>#REF!</v>
      </c>
      <c r="D163" s="21"/>
      <c r="E163" s="22"/>
      <c r="F163" s="23"/>
      <c r="G163" s="24"/>
      <c r="H163" s="51"/>
      <c r="I163" s="25"/>
      <c r="J163" s="31"/>
      <c r="K163" s="43" t="str">
        <f t="shared" si="6"/>
        <v/>
      </c>
      <c r="L163" s="45" t="str">
        <f>IF(F163="","",VLOOKUP(Journal!F163,Kontenplan!$E$9:$F$278,2))</f>
        <v/>
      </c>
      <c r="M163" s="44" t="str">
        <f>IF(G163="","",VLOOKUP(Journal!G163,Kontenplan!$E$9:$F$278,2))</f>
        <v/>
      </c>
      <c r="N163" s="28" t="str">
        <f>IF(AND(G163="",I163="",J163=""),"",IF(AND(I163&gt;0,OR(F163="",G163="")),"Bitte gültige Kontonummer/n eingeben",IF(OR(AND(F163&gt;0,F163&lt;1000),F163&gt;9999),"Sollkontonummer muss vierstellig sein",IF(VLOOKUP(F163,Kontenplan!$E$9:$E$277,1)&lt;&gt;F163,"Sollkonto existiert nicht",IF(D163=0,"Bitte Beleg-Nr. prüfen",IF(OR(AND(G163&gt;0,G163&lt;1000),G163&gt;9999),"Habenkontonummer muss vierstellig sein",IF(VLOOKUP(G163,Kontenplan!$E$9:$F$277,1)&lt;&gt;G163,"Habenkonto exisitert nicht","")))))))</f>
        <v/>
      </c>
      <c r="O163" s="28" t="str">
        <f t="shared" si="5"/>
        <v/>
      </c>
      <c r="P163" s="28"/>
      <c r="Q163" s="28"/>
      <c r="R163" s="28"/>
      <c r="S163" s="28"/>
      <c r="T163" s="28"/>
      <c r="U163" s="28"/>
      <c r="V163" s="28"/>
      <c r="X163" s="28"/>
      <c r="Y163" s="28"/>
    </row>
    <row r="164" spans="1:25" x14ac:dyDescent="0.2">
      <c r="A164" t="e">
        <f>IF(OR(F164=#REF!,G164=#REF!),ROUND(A163+1,0),A163+0.0001)</f>
        <v>#REF!</v>
      </c>
      <c r="B164" s="20" t="e">
        <f>IF(AND(E164&gt;=$B$2,E164&lt;=$B$3,OR(F164=#REF!,G164=#REF!)),ROUND(B163+1,0),B163+0.0001)</f>
        <v>#REF!</v>
      </c>
      <c r="C164" s="20" t="e">
        <f>IF(H164=#REF!,ROUND(C163+1,0),C163+0.0001)</f>
        <v>#REF!</v>
      </c>
      <c r="D164" s="21"/>
      <c r="E164" s="22"/>
      <c r="F164" s="23"/>
      <c r="G164" s="24"/>
      <c r="H164" s="51"/>
      <c r="I164" s="25"/>
      <c r="J164" s="31"/>
      <c r="K164" s="43" t="str">
        <f t="shared" si="6"/>
        <v/>
      </c>
      <c r="L164" s="45" t="str">
        <f>IF(F164="","",VLOOKUP(Journal!F164,Kontenplan!$E$9:$F$278,2))</f>
        <v/>
      </c>
      <c r="M164" s="44" t="str">
        <f>IF(G164="","",VLOOKUP(Journal!G164,Kontenplan!$E$9:$F$278,2))</f>
        <v/>
      </c>
      <c r="N164" s="28" t="str">
        <f>IF(AND(G164="",I164="",J164=""),"",IF(AND(I164&gt;0,OR(F164="",G164="")),"Bitte gültige Kontonummer/n eingeben",IF(OR(AND(F164&gt;0,F164&lt;1000),F164&gt;9999),"Sollkontonummer muss vierstellig sein",IF(VLOOKUP(F164,Kontenplan!$E$9:$E$277,1)&lt;&gt;F164,"Sollkonto existiert nicht",IF(D164=0,"Bitte Beleg-Nr. prüfen",IF(OR(AND(G164&gt;0,G164&lt;1000),G164&gt;9999),"Habenkontonummer muss vierstellig sein",IF(VLOOKUP(G164,Kontenplan!$E$9:$F$277,1)&lt;&gt;G164,"Habenkonto exisitert nicht","")))))))</f>
        <v/>
      </c>
      <c r="O164" s="28" t="str">
        <f t="shared" si="5"/>
        <v/>
      </c>
      <c r="P164" s="28"/>
      <c r="Q164" s="28"/>
      <c r="R164" s="28"/>
      <c r="S164" s="28"/>
      <c r="T164" s="28"/>
      <c r="U164" s="28"/>
      <c r="V164" s="28"/>
      <c r="X164" s="28"/>
      <c r="Y164" s="28"/>
    </row>
    <row r="165" spans="1:25" x14ac:dyDescent="0.2">
      <c r="A165" t="e">
        <f>IF(OR(F165=#REF!,G165=#REF!),ROUND(A164+1,0),A164+0.0001)</f>
        <v>#REF!</v>
      </c>
      <c r="B165" s="20" t="e">
        <f>IF(AND(E165&gt;=$B$2,E165&lt;=$B$3,OR(F165=#REF!,G165=#REF!)),ROUND(B164+1,0),B164+0.0001)</f>
        <v>#REF!</v>
      </c>
      <c r="C165" s="20" t="e">
        <f>IF(H165=#REF!,ROUND(C164+1,0),C164+0.0001)</f>
        <v>#REF!</v>
      </c>
      <c r="D165" s="21"/>
      <c r="E165" s="22"/>
      <c r="F165" s="23"/>
      <c r="G165" s="24"/>
      <c r="H165" s="51"/>
      <c r="I165" s="25"/>
      <c r="J165" s="31"/>
      <c r="K165" s="43" t="str">
        <f t="shared" si="6"/>
        <v/>
      </c>
      <c r="L165" s="45" t="str">
        <f>IF(F165="","",VLOOKUP(Journal!F165,Kontenplan!$E$9:$F$278,2))</f>
        <v/>
      </c>
      <c r="M165" s="44" t="str">
        <f>IF(G165="","",VLOOKUP(Journal!G165,Kontenplan!$E$9:$F$278,2))</f>
        <v/>
      </c>
      <c r="N165" s="28" t="str">
        <f>IF(AND(G165="",I165="",J165=""),"",IF(AND(I165&gt;0,OR(F165="",G165="")),"Bitte gültige Kontonummer/n eingeben",IF(OR(AND(F165&gt;0,F165&lt;1000),F165&gt;9999),"Sollkontonummer muss vierstellig sein",IF(VLOOKUP(F165,Kontenplan!$E$9:$E$277,1)&lt;&gt;F165,"Sollkonto existiert nicht",IF(D165=0,"Bitte Beleg-Nr. prüfen",IF(OR(AND(G165&gt;0,G165&lt;1000),G165&gt;9999),"Habenkontonummer muss vierstellig sein",IF(VLOOKUP(G165,Kontenplan!$E$9:$F$277,1)&lt;&gt;G165,"Habenkonto exisitert nicht","")))))))</f>
        <v/>
      </c>
      <c r="O165" s="28" t="str">
        <f t="shared" si="5"/>
        <v/>
      </c>
      <c r="P165" s="28"/>
      <c r="Q165" s="28"/>
      <c r="R165" s="28"/>
      <c r="S165" s="28"/>
      <c r="T165" s="28"/>
      <c r="U165" s="28"/>
      <c r="V165" s="28"/>
      <c r="X165" s="28"/>
      <c r="Y165" s="28"/>
    </row>
    <row r="166" spans="1:25" x14ac:dyDescent="0.2">
      <c r="A166" t="e">
        <f>IF(OR(F166=#REF!,G166=#REF!),ROUND(A165+1,0),A165+0.0001)</f>
        <v>#REF!</v>
      </c>
      <c r="B166" s="20" t="e">
        <f>IF(AND(E166&gt;=$B$2,E166&lt;=$B$3,OR(F166=#REF!,G166=#REF!)),ROUND(B165+1,0),B165+0.0001)</f>
        <v>#REF!</v>
      </c>
      <c r="C166" s="20" t="e">
        <f>IF(H166=#REF!,ROUND(C165+1,0),C165+0.0001)</f>
        <v>#REF!</v>
      </c>
      <c r="D166" s="21"/>
      <c r="E166" s="22"/>
      <c r="F166" s="23"/>
      <c r="G166" s="24"/>
      <c r="H166" s="51"/>
      <c r="I166" s="25"/>
      <c r="J166" s="31"/>
      <c r="K166" s="43" t="str">
        <f t="shared" si="6"/>
        <v/>
      </c>
      <c r="L166" s="45" t="str">
        <f>IF(F166="","",VLOOKUP(Journal!F166,Kontenplan!$E$9:$F$278,2))</f>
        <v/>
      </c>
      <c r="M166" s="44" t="str">
        <f>IF(G166="","",VLOOKUP(Journal!G166,Kontenplan!$E$9:$F$278,2))</f>
        <v/>
      </c>
      <c r="N166" s="28" t="str">
        <f>IF(AND(G166="",I166="",J166=""),"",IF(AND(I166&gt;0,OR(F166="",G166="")),"Bitte gültige Kontonummer/n eingeben",IF(OR(AND(F166&gt;0,F166&lt;1000),F166&gt;9999),"Sollkontonummer muss vierstellig sein",IF(VLOOKUP(F166,Kontenplan!$E$9:$E$277,1)&lt;&gt;F166,"Sollkonto existiert nicht",IF(D166=0,"Bitte Beleg-Nr. prüfen",IF(OR(AND(G166&gt;0,G166&lt;1000),G166&gt;9999),"Habenkontonummer muss vierstellig sein",IF(VLOOKUP(G166,Kontenplan!$E$9:$F$277,1)&lt;&gt;G166,"Habenkonto exisitert nicht","")))))))</f>
        <v/>
      </c>
      <c r="O166" s="28" t="str">
        <f t="shared" si="5"/>
        <v/>
      </c>
      <c r="P166" s="28"/>
      <c r="Q166" s="28"/>
      <c r="R166" s="28"/>
      <c r="S166" s="28"/>
      <c r="T166" s="28"/>
      <c r="U166" s="28"/>
      <c r="V166" s="28"/>
      <c r="X166" s="28"/>
      <c r="Y166" s="28"/>
    </row>
    <row r="167" spans="1:25" x14ac:dyDescent="0.2">
      <c r="A167" t="e">
        <f>IF(OR(F167=#REF!,G167=#REF!),ROUND(A166+1,0),A166+0.0001)</f>
        <v>#REF!</v>
      </c>
      <c r="B167" s="20" t="e">
        <f>IF(AND(E167&gt;=$B$2,E167&lt;=$B$3,OR(F167=#REF!,G167=#REF!)),ROUND(B166+1,0),B166+0.0001)</f>
        <v>#REF!</v>
      </c>
      <c r="C167" s="20" t="e">
        <f>IF(H167=#REF!,ROUND(C166+1,0),C166+0.0001)</f>
        <v>#REF!</v>
      </c>
      <c r="D167" s="21"/>
      <c r="E167" s="22"/>
      <c r="F167" s="23"/>
      <c r="G167" s="24"/>
      <c r="H167" s="51"/>
      <c r="I167" s="25"/>
      <c r="J167" s="31"/>
      <c r="K167" s="43" t="str">
        <f t="shared" si="6"/>
        <v/>
      </c>
      <c r="L167" s="45" t="str">
        <f>IF(F167="","",VLOOKUP(Journal!F167,Kontenplan!$E$9:$F$278,2))</f>
        <v/>
      </c>
      <c r="M167" s="44" t="str">
        <f>IF(G167="","",VLOOKUP(Journal!G167,Kontenplan!$E$9:$F$278,2))</f>
        <v/>
      </c>
      <c r="N167" s="28" t="str">
        <f>IF(AND(G167="",I167="",J167=""),"",IF(AND(I167&gt;0,OR(F167="",G167="")),"Bitte gültige Kontonummer/n eingeben",IF(OR(AND(F167&gt;0,F167&lt;1000),F167&gt;9999),"Sollkontonummer muss vierstellig sein",IF(VLOOKUP(F167,Kontenplan!$E$9:$E$277,1)&lt;&gt;F167,"Sollkonto existiert nicht",IF(D167=0,"Bitte Beleg-Nr. prüfen",IF(OR(AND(G167&gt;0,G167&lt;1000),G167&gt;9999),"Habenkontonummer muss vierstellig sein",IF(VLOOKUP(G167,Kontenplan!$E$9:$F$277,1)&lt;&gt;G167,"Habenkonto exisitert nicht","")))))))</f>
        <v/>
      </c>
      <c r="O167" s="28" t="str">
        <f t="shared" si="5"/>
        <v/>
      </c>
      <c r="P167" s="28"/>
      <c r="Q167" s="28"/>
      <c r="R167" s="28"/>
      <c r="S167" s="28"/>
      <c r="T167" s="28"/>
      <c r="U167" s="28"/>
      <c r="V167" s="28"/>
      <c r="X167" s="28"/>
      <c r="Y167" s="28"/>
    </row>
    <row r="168" spans="1:25" x14ac:dyDescent="0.2">
      <c r="A168" t="e">
        <f>IF(OR(F168=#REF!,G168=#REF!),ROUND(A167+1,0),A167+0.0001)</f>
        <v>#REF!</v>
      </c>
      <c r="B168" s="20" t="e">
        <f>IF(AND(E168&gt;=$B$2,E168&lt;=$B$3,OR(F168=#REF!,G168=#REF!)),ROUND(B167+1,0),B167+0.0001)</f>
        <v>#REF!</v>
      </c>
      <c r="C168" s="20" t="e">
        <f>IF(H168=#REF!,ROUND(C167+1,0),C167+0.0001)</f>
        <v>#REF!</v>
      </c>
      <c r="D168" s="21"/>
      <c r="E168" s="22"/>
      <c r="F168" s="23"/>
      <c r="G168" s="24"/>
      <c r="H168" s="51"/>
      <c r="I168" s="25"/>
      <c r="J168" s="31"/>
      <c r="K168" s="43" t="str">
        <f t="shared" si="6"/>
        <v/>
      </c>
      <c r="L168" s="45" t="str">
        <f>IF(F168="","",VLOOKUP(Journal!F168,Kontenplan!$E$9:$F$278,2))</f>
        <v/>
      </c>
      <c r="M168" s="44" t="str">
        <f>IF(G168="","",VLOOKUP(Journal!G168,Kontenplan!$E$9:$F$278,2))</f>
        <v/>
      </c>
      <c r="N168" s="28" t="str">
        <f>IF(AND(G168="",I168="",J168=""),"",IF(AND(I168&gt;0,OR(F168="",G168="")),"Bitte gültige Kontonummer/n eingeben",IF(OR(AND(F168&gt;0,F168&lt;1000),F168&gt;9999),"Sollkontonummer muss vierstellig sein",IF(VLOOKUP(F168,Kontenplan!$E$9:$E$277,1)&lt;&gt;F168,"Sollkonto existiert nicht",IF(D168=0,"Bitte Beleg-Nr. prüfen",IF(OR(AND(G168&gt;0,G168&lt;1000),G168&gt;9999),"Habenkontonummer muss vierstellig sein",IF(VLOOKUP(G168,Kontenplan!$E$9:$F$277,1)&lt;&gt;G168,"Habenkonto exisitert nicht","")))))))</f>
        <v/>
      </c>
      <c r="O168" s="28" t="str">
        <f t="shared" si="5"/>
        <v/>
      </c>
      <c r="P168" s="28"/>
      <c r="Q168" s="28"/>
      <c r="R168" s="28"/>
      <c r="S168" s="28"/>
      <c r="T168" s="28"/>
      <c r="U168" s="28"/>
      <c r="V168" s="28"/>
      <c r="X168" s="28"/>
      <c r="Y168" s="28"/>
    </row>
    <row r="169" spans="1:25" x14ac:dyDescent="0.2">
      <c r="A169" t="e">
        <f>IF(OR(F169=#REF!,G169=#REF!),ROUND(A168+1,0),A168+0.0001)</f>
        <v>#REF!</v>
      </c>
      <c r="B169" s="20" t="e">
        <f>IF(AND(E169&gt;=$B$2,E169&lt;=$B$3,OR(F169=#REF!,G169=#REF!)),ROUND(B168+1,0),B168+0.0001)</f>
        <v>#REF!</v>
      </c>
      <c r="C169" s="20" t="e">
        <f>IF(H169=#REF!,ROUND(C168+1,0),C168+0.0001)</f>
        <v>#REF!</v>
      </c>
      <c r="D169" s="21"/>
      <c r="E169" s="22"/>
      <c r="F169" s="23"/>
      <c r="G169" s="24"/>
      <c r="H169" s="51"/>
      <c r="I169" s="25"/>
      <c r="J169" s="31"/>
      <c r="K169" s="43" t="str">
        <f t="shared" si="6"/>
        <v/>
      </c>
      <c r="L169" s="45" t="str">
        <f>IF(F169="","",VLOOKUP(Journal!F169,Kontenplan!$E$9:$F$278,2))</f>
        <v/>
      </c>
      <c r="M169" s="44" t="str">
        <f>IF(G169="","",VLOOKUP(Journal!G169,Kontenplan!$E$9:$F$278,2))</f>
        <v/>
      </c>
      <c r="N169" s="28" t="str">
        <f>IF(AND(G169="",I169="",J169=""),"",IF(AND(I169&gt;0,OR(F169="",G169="")),"Bitte gültige Kontonummer/n eingeben",IF(OR(AND(F169&gt;0,F169&lt;1000),F169&gt;9999),"Sollkontonummer muss vierstellig sein",IF(VLOOKUP(F169,Kontenplan!$E$9:$E$277,1)&lt;&gt;F169,"Sollkonto existiert nicht",IF(D169=0,"Bitte Beleg-Nr. prüfen",IF(OR(AND(G169&gt;0,G169&lt;1000),G169&gt;9999),"Habenkontonummer muss vierstellig sein",IF(VLOOKUP(G169,Kontenplan!$E$9:$F$277,1)&lt;&gt;G169,"Habenkonto exisitert nicht","")))))))</f>
        <v/>
      </c>
      <c r="O169" s="28" t="str">
        <f t="shared" si="5"/>
        <v/>
      </c>
      <c r="P169" s="28"/>
      <c r="Q169" s="28"/>
      <c r="R169" s="28"/>
      <c r="S169" s="28"/>
      <c r="T169" s="28"/>
      <c r="U169" s="28"/>
      <c r="V169" s="28"/>
      <c r="X169" s="28"/>
      <c r="Y169" s="28"/>
    </row>
    <row r="170" spans="1:25" x14ac:dyDescent="0.2">
      <c r="A170" t="e">
        <f>IF(OR(F170=#REF!,G170=#REF!),ROUND(A169+1,0),A169+0.0001)</f>
        <v>#REF!</v>
      </c>
      <c r="B170" s="20" t="e">
        <f>IF(AND(E170&gt;=$B$2,E170&lt;=$B$3,OR(F170=#REF!,G170=#REF!)),ROUND(B169+1,0),B169+0.0001)</f>
        <v>#REF!</v>
      </c>
      <c r="C170" s="20" t="e">
        <f>IF(H170=#REF!,ROUND(C169+1,0),C169+0.0001)</f>
        <v>#REF!</v>
      </c>
      <c r="D170" s="21"/>
      <c r="E170" s="22"/>
      <c r="F170" s="23"/>
      <c r="G170" s="24"/>
      <c r="H170" s="51"/>
      <c r="I170" s="25"/>
      <c r="J170" s="31"/>
      <c r="K170" s="43" t="str">
        <f t="shared" si="6"/>
        <v/>
      </c>
      <c r="L170" s="45" t="str">
        <f>IF(F170="","",VLOOKUP(Journal!F170,Kontenplan!$E$9:$F$278,2))</f>
        <v/>
      </c>
      <c r="M170" s="44" t="str">
        <f>IF(G170="","",VLOOKUP(Journal!G170,Kontenplan!$E$9:$F$278,2))</f>
        <v/>
      </c>
      <c r="N170" s="28" t="str">
        <f>IF(AND(G170="",I170="",J170=""),"",IF(AND(I170&gt;0,OR(F170="",G170="")),"Bitte gültige Kontonummer/n eingeben",IF(OR(AND(F170&gt;0,F170&lt;1000),F170&gt;9999),"Sollkontonummer muss vierstellig sein",IF(VLOOKUP(F170,Kontenplan!$E$9:$E$277,1)&lt;&gt;F170,"Sollkonto existiert nicht",IF(D170=0,"Bitte Beleg-Nr. prüfen",IF(OR(AND(G170&gt;0,G170&lt;1000),G170&gt;9999),"Habenkontonummer muss vierstellig sein",IF(VLOOKUP(G170,Kontenplan!$E$9:$F$277,1)&lt;&gt;G170,"Habenkonto exisitert nicht","")))))))</f>
        <v/>
      </c>
      <c r="O170" s="28" t="str">
        <f t="shared" si="5"/>
        <v/>
      </c>
      <c r="P170" s="28"/>
      <c r="Q170" s="28"/>
      <c r="R170" s="28"/>
      <c r="S170" s="28"/>
      <c r="T170" s="28"/>
      <c r="U170" s="28"/>
      <c r="V170" s="28"/>
      <c r="X170" s="28"/>
      <c r="Y170" s="28"/>
    </row>
    <row r="171" spans="1:25" x14ac:dyDescent="0.2">
      <c r="A171" t="e">
        <f>IF(OR(F171=#REF!,G171=#REF!),ROUND(A170+1,0),A170+0.0001)</f>
        <v>#REF!</v>
      </c>
      <c r="B171" s="20" t="e">
        <f>IF(AND(E171&gt;=$B$2,E171&lt;=$B$3,OR(F171=#REF!,G171=#REF!)),ROUND(B170+1,0),B170+0.0001)</f>
        <v>#REF!</v>
      </c>
      <c r="C171" s="20" t="e">
        <f>IF(H171=#REF!,ROUND(C170+1,0),C170+0.0001)</f>
        <v>#REF!</v>
      </c>
      <c r="D171" s="21"/>
      <c r="E171" s="22"/>
      <c r="F171" s="23"/>
      <c r="G171" s="24"/>
      <c r="H171" s="51"/>
      <c r="I171" s="25"/>
      <c r="J171" s="31"/>
      <c r="K171" s="43" t="str">
        <f t="shared" si="6"/>
        <v/>
      </c>
      <c r="L171" s="45" t="str">
        <f>IF(F171="","",VLOOKUP(Journal!F171,Kontenplan!$E$9:$F$278,2))</f>
        <v/>
      </c>
      <c r="M171" s="44" t="str">
        <f>IF(G171="","",VLOOKUP(Journal!G171,Kontenplan!$E$9:$F$278,2))</f>
        <v/>
      </c>
      <c r="N171" s="28" t="str">
        <f>IF(AND(G171="",I171="",J171=""),"",IF(AND(I171&gt;0,OR(F171="",G171="")),"Bitte gültige Kontonummer/n eingeben",IF(OR(AND(F171&gt;0,F171&lt;1000),F171&gt;9999),"Sollkontonummer muss vierstellig sein",IF(VLOOKUP(F171,Kontenplan!$E$9:$E$277,1)&lt;&gt;F171,"Sollkonto existiert nicht",IF(D171=0,"Bitte Beleg-Nr. prüfen",IF(OR(AND(G171&gt;0,G171&lt;1000),G171&gt;9999),"Habenkontonummer muss vierstellig sein",IF(VLOOKUP(G171,Kontenplan!$E$9:$F$277,1)&lt;&gt;G171,"Habenkonto exisitert nicht","")))))))</f>
        <v/>
      </c>
      <c r="O171" s="28" t="str">
        <f t="shared" si="5"/>
        <v/>
      </c>
      <c r="P171" s="28"/>
      <c r="Q171" s="28"/>
      <c r="R171" s="28"/>
      <c r="S171" s="28"/>
      <c r="T171" s="28"/>
      <c r="U171" s="28"/>
      <c r="V171" s="28"/>
      <c r="X171" s="28"/>
      <c r="Y171" s="28"/>
    </row>
    <row r="172" spans="1:25" x14ac:dyDescent="0.2">
      <c r="A172" t="e">
        <f>IF(OR(F172=#REF!,G172=#REF!),ROUND(A171+1,0),A171+0.0001)</f>
        <v>#REF!</v>
      </c>
      <c r="B172" s="20" t="e">
        <f>IF(AND(E172&gt;=$B$2,E172&lt;=$B$3,OR(F172=#REF!,G172=#REF!)),ROUND(B171+1,0),B171+0.0001)</f>
        <v>#REF!</v>
      </c>
      <c r="C172" s="20" t="e">
        <f>IF(H172=#REF!,ROUND(C171+1,0),C171+0.0001)</f>
        <v>#REF!</v>
      </c>
      <c r="D172" s="21"/>
      <c r="E172" s="22"/>
      <c r="F172" s="23"/>
      <c r="G172" s="24"/>
      <c r="H172" s="51"/>
      <c r="I172" s="25"/>
      <c r="J172" s="31"/>
      <c r="K172" s="43" t="str">
        <f t="shared" si="6"/>
        <v/>
      </c>
      <c r="L172" s="45" t="str">
        <f>IF(F172="","",VLOOKUP(Journal!F172,Kontenplan!$E$9:$F$278,2))</f>
        <v/>
      </c>
      <c r="M172" s="44" t="str">
        <f>IF(G172="","",VLOOKUP(Journal!G172,Kontenplan!$E$9:$F$278,2))</f>
        <v/>
      </c>
      <c r="N172" s="28" t="str">
        <f>IF(AND(G172="",I172="",J172=""),"",IF(AND(I172&gt;0,OR(F172="",G172="")),"Bitte gültige Kontonummer/n eingeben",IF(OR(AND(F172&gt;0,F172&lt;1000),F172&gt;9999),"Sollkontonummer muss vierstellig sein",IF(VLOOKUP(F172,Kontenplan!$E$9:$E$277,1)&lt;&gt;F172,"Sollkonto existiert nicht",IF(D172=0,"Bitte Beleg-Nr. prüfen",IF(OR(AND(G172&gt;0,G172&lt;1000),G172&gt;9999),"Habenkontonummer muss vierstellig sein",IF(VLOOKUP(G172,Kontenplan!$E$9:$F$277,1)&lt;&gt;G172,"Habenkonto exisitert nicht","")))))))</f>
        <v/>
      </c>
      <c r="O172" s="28" t="str">
        <f t="shared" si="5"/>
        <v/>
      </c>
      <c r="P172" s="28"/>
      <c r="Q172" s="28"/>
      <c r="R172" s="28"/>
      <c r="S172" s="28"/>
      <c r="T172" s="28"/>
      <c r="U172" s="28"/>
      <c r="V172" s="28"/>
      <c r="X172" s="28"/>
      <c r="Y172" s="28"/>
    </row>
    <row r="173" spans="1:25" x14ac:dyDescent="0.2">
      <c r="A173" t="e">
        <f>IF(OR(F173=#REF!,G173=#REF!),ROUND(A172+1,0),A172+0.0001)</f>
        <v>#REF!</v>
      </c>
      <c r="B173" s="20" t="e">
        <f>IF(AND(E173&gt;=$B$2,E173&lt;=$B$3,OR(F173=#REF!,G173=#REF!)),ROUND(B172+1,0),B172+0.0001)</f>
        <v>#REF!</v>
      </c>
      <c r="C173" s="20" t="e">
        <f>IF(H173=#REF!,ROUND(C172+1,0),C172+0.0001)</f>
        <v>#REF!</v>
      </c>
      <c r="D173" s="21"/>
      <c r="E173" s="22"/>
      <c r="F173" s="23"/>
      <c r="G173" s="24"/>
      <c r="H173" s="51"/>
      <c r="I173" s="25"/>
      <c r="J173" s="31"/>
      <c r="K173" s="43" t="str">
        <f t="shared" si="6"/>
        <v/>
      </c>
      <c r="L173" s="45" t="str">
        <f>IF(F173="","",VLOOKUP(Journal!F173,Kontenplan!$E$9:$F$278,2))</f>
        <v/>
      </c>
      <c r="M173" s="44" t="str">
        <f>IF(G173="","",VLOOKUP(Journal!G173,Kontenplan!$E$9:$F$278,2))</f>
        <v/>
      </c>
      <c r="N173" s="28" t="str">
        <f>IF(AND(G173="",I173="",J173=""),"",IF(AND(I173&gt;0,OR(F173="",G173="")),"Bitte gültige Kontonummer/n eingeben",IF(OR(AND(F173&gt;0,F173&lt;1000),F173&gt;9999),"Sollkontonummer muss vierstellig sein",IF(VLOOKUP(F173,Kontenplan!$E$9:$E$277,1)&lt;&gt;F173,"Sollkonto existiert nicht",IF(D173=0,"Bitte Beleg-Nr. prüfen",IF(OR(AND(G173&gt;0,G173&lt;1000),G173&gt;9999),"Habenkontonummer muss vierstellig sein",IF(VLOOKUP(G173,Kontenplan!$E$9:$F$277,1)&lt;&gt;G173,"Habenkonto exisitert nicht","")))))))</f>
        <v/>
      </c>
      <c r="O173" s="28" t="str">
        <f t="shared" si="5"/>
        <v/>
      </c>
      <c r="P173" s="28"/>
      <c r="Q173" s="28"/>
      <c r="R173" s="28"/>
      <c r="S173" s="28"/>
      <c r="T173" s="28"/>
      <c r="U173" s="28"/>
      <c r="V173" s="28"/>
      <c r="X173" s="28"/>
      <c r="Y173" s="28"/>
    </row>
    <row r="174" spans="1:25" x14ac:dyDescent="0.2">
      <c r="A174" t="e">
        <f>IF(OR(F174=#REF!,G174=#REF!),ROUND(A173+1,0),A173+0.0001)</f>
        <v>#REF!</v>
      </c>
      <c r="B174" s="20" t="e">
        <f>IF(AND(E174&gt;=$B$2,E174&lt;=$B$3,OR(F174=#REF!,G174=#REF!)),ROUND(B173+1,0),B173+0.0001)</f>
        <v>#REF!</v>
      </c>
      <c r="C174" s="20" t="e">
        <f>IF(H174=#REF!,ROUND(C173+1,0),C173+0.0001)</f>
        <v>#REF!</v>
      </c>
      <c r="D174" s="21"/>
      <c r="E174" s="22"/>
      <c r="F174" s="23"/>
      <c r="G174" s="24"/>
      <c r="H174" s="51"/>
      <c r="I174" s="25"/>
      <c r="J174" s="31"/>
      <c r="K174" s="43" t="str">
        <f t="shared" si="6"/>
        <v/>
      </c>
      <c r="L174" s="45" t="str">
        <f>IF(F174="","",VLOOKUP(Journal!F174,Kontenplan!$E$9:$F$278,2))</f>
        <v/>
      </c>
      <c r="M174" s="44" t="str">
        <f>IF(G174="","",VLOOKUP(Journal!G174,Kontenplan!$E$9:$F$278,2))</f>
        <v/>
      </c>
      <c r="N174" s="28" t="str">
        <f>IF(AND(G174="",I174="",J174=""),"",IF(AND(I174&gt;0,OR(F174="",G174="")),"Bitte gültige Kontonummer/n eingeben",IF(OR(AND(F174&gt;0,F174&lt;1000),F174&gt;9999),"Sollkontonummer muss vierstellig sein",IF(VLOOKUP(F174,Kontenplan!$E$9:$E$277,1)&lt;&gt;F174,"Sollkonto existiert nicht",IF(D174=0,"Bitte Beleg-Nr. prüfen",IF(OR(AND(G174&gt;0,G174&lt;1000),G174&gt;9999),"Habenkontonummer muss vierstellig sein",IF(VLOOKUP(G174,Kontenplan!$E$9:$F$277,1)&lt;&gt;G174,"Habenkonto exisitert nicht","")))))))</f>
        <v/>
      </c>
      <c r="O174" s="28" t="str">
        <f t="shared" si="5"/>
        <v/>
      </c>
      <c r="P174" s="28"/>
      <c r="Q174" s="28"/>
      <c r="R174" s="28"/>
      <c r="S174" s="28"/>
      <c r="T174" s="28"/>
      <c r="U174" s="28"/>
      <c r="V174" s="28"/>
      <c r="X174" s="28"/>
      <c r="Y174" s="28"/>
    </row>
    <row r="175" spans="1:25" x14ac:dyDescent="0.2">
      <c r="A175" t="e">
        <f>IF(OR(F175=#REF!,G175=#REF!),ROUND(A174+1,0),A174+0.0001)</f>
        <v>#REF!</v>
      </c>
      <c r="B175" s="20" t="e">
        <f>IF(AND(E175&gt;=$B$2,E175&lt;=$B$3,OR(F175=#REF!,G175=#REF!)),ROUND(B174+1,0),B174+0.0001)</f>
        <v>#REF!</v>
      </c>
      <c r="C175" s="20" t="e">
        <f>IF(H175=#REF!,ROUND(C174+1,0),C174+0.0001)</f>
        <v>#REF!</v>
      </c>
      <c r="D175" s="21"/>
      <c r="E175" s="22"/>
      <c r="F175" s="23"/>
      <c r="G175" s="24"/>
      <c r="H175" s="51"/>
      <c r="I175" s="25"/>
      <c r="J175" s="31"/>
      <c r="K175" s="43" t="str">
        <f t="shared" si="6"/>
        <v/>
      </c>
      <c r="L175" s="45" t="str">
        <f>IF(F175="","",VLOOKUP(Journal!F175,Kontenplan!$E$9:$F$278,2))</f>
        <v/>
      </c>
      <c r="M175" s="44" t="str">
        <f>IF(G175="","",VLOOKUP(Journal!G175,Kontenplan!$E$9:$F$278,2))</f>
        <v/>
      </c>
      <c r="N175" s="28" t="str">
        <f>IF(AND(G175="",I175="",J175=""),"",IF(AND(I175&gt;0,OR(F175="",G175="")),"Bitte gültige Kontonummer/n eingeben",IF(OR(AND(F175&gt;0,F175&lt;1000),F175&gt;9999),"Sollkontonummer muss vierstellig sein",IF(VLOOKUP(F175,Kontenplan!$E$9:$E$277,1)&lt;&gt;F175,"Sollkonto existiert nicht",IF(D175=0,"Bitte Beleg-Nr. prüfen",IF(OR(AND(G175&gt;0,G175&lt;1000),G175&gt;9999),"Habenkontonummer muss vierstellig sein",IF(VLOOKUP(G175,Kontenplan!$E$9:$F$277,1)&lt;&gt;G175,"Habenkonto exisitert nicht","")))))))</f>
        <v/>
      </c>
      <c r="O175" s="28" t="str">
        <f t="shared" si="5"/>
        <v/>
      </c>
      <c r="P175" s="28"/>
      <c r="Q175" s="28"/>
      <c r="R175" s="28"/>
      <c r="S175" s="28"/>
      <c r="T175" s="28"/>
      <c r="U175" s="28"/>
      <c r="V175" s="28"/>
      <c r="X175" s="28"/>
      <c r="Y175" s="28"/>
    </row>
    <row r="176" spans="1:25" x14ac:dyDescent="0.2">
      <c r="A176" t="e">
        <f>IF(OR(F176=#REF!,G176=#REF!),ROUND(A175+1,0),A175+0.0001)</f>
        <v>#REF!</v>
      </c>
      <c r="B176" s="20" t="e">
        <f>IF(AND(E176&gt;=$B$2,E176&lt;=$B$3,OR(F176=#REF!,G176=#REF!)),ROUND(B175+1,0),B175+0.0001)</f>
        <v>#REF!</v>
      </c>
      <c r="C176" s="20" t="e">
        <f>IF(H176=#REF!,ROUND(C175+1,0),C175+0.0001)</f>
        <v>#REF!</v>
      </c>
      <c r="D176" s="21"/>
      <c r="E176" s="22"/>
      <c r="F176" s="23"/>
      <c r="G176" s="24"/>
      <c r="H176" s="51"/>
      <c r="I176" s="25"/>
      <c r="J176" s="31"/>
      <c r="K176" s="43" t="str">
        <f t="shared" si="6"/>
        <v/>
      </c>
      <c r="L176" s="45" t="str">
        <f>IF(F176="","",VLOOKUP(Journal!F176,Kontenplan!$E$9:$F$278,2))</f>
        <v/>
      </c>
      <c r="M176" s="44" t="str">
        <f>IF(G176="","",VLOOKUP(Journal!G176,Kontenplan!$E$9:$F$278,2))</f>
        <v/>
      </c>
      <c r="N176" s="28" t="str">
        <f>IF(AND(G176="",I176="",J176=""),"",IF(AND(I176&gt;0,OR(F176="",G176="")),"Bitte gültige Kontonummer/n eingeben",IF(OR(AND(F176&gt;0,F176&lt;1000),F176&gt;9999),"Sollkontonummer muss vierstellig sein",IF(VLOOKUP(F176,Kontenplan!$E$9:$E$277,1)&lt;&gt;F176,"Sollkonto existiert nicht",IF(D176=0,"Bitte Beleg-Nr. prüfen",IF(OR(AND(G176&gt;0,G176&lt;1000),G176&gt;9999),"Habenkontonummer muss vierstellig sein",IF(VLOOKUP(G176,Kontenplan!$E$9:$F$277,1)&lt;&gt;G176,"Habenkonto exisitert nicht","")))))))</f>
        <v/>
      </c>
      <c r="O176" s="28" t="str">
        <f t="shared" si="5"/>
        <v/>
      </c>
      <c r="P176" s="28"/>
      <c r="Q176" s="28"/>
      <c r="R176" s="28"/>
      <c r="S176" s="28"/>
      <c r="T176" s="28"/>
      <c r="U176" s="28"/>
      <c r="V176" s="28"/>
      <c r="X176" s="28"/>
      <c r="Y176" s="28"/>
    </row>
    <row r="177" spans="1:25" x14ac:dyDescent="0.2">
      <c r="A177" t="e">
        <f>IF(OR(F177=#REF!,G177=#REF!),ROUND(A176+1,0),A176+0.0001)</f>
        <v>#REF!</v>
      </c>
      <c r="B177" s="20" t="e">
        <f>IF(AND(E177&gt;=$B$2,E177&lt;=$B$3,OR(F177=#REF!,G177=#REF!)),ROUND(B176+1,0),B176+0.0001)</f>
        <v>#REF!</v>
      </c>
      <c r="C177" s="20" t="e">
        <f>IF(H177=#REF!,ROUND(C176+1,0),C176+0.0001)</f>
        <v>#REF!</v>
      </c>
      <c r="D177" s="21"/>
      <c r="E177" s="22"/>
      <c r="F177" s="23"/>
      <c r="G177" s="24"/>
      <c r="H177" s="51"/>
      <c r="I177" s="25"/>
      <c r="J177" s="31"/>
      <c r="K177" s="43" t="str">
        <f t="shared" si="6"/>
        <v/>
      </c>
      <c r="L177" s="45" t="str">
        <f>IF(F177="","",VLOOKUP(Journal!F177,Kontenplan!$E$9:$F$278,2))</f>
        <v/>
      </c>
      <c r="M177" s="44" t="str">
        <f>IF(G177="","",VLOOKUP(Journal!G177,Kontenplan!$E$9:$F$278,2))</f>
        <v/>
      </c>
      <c r="N177" s="28" t="str">
        <f>IF(AND(G177="",I177="",J177=""),"",IF(AND(I177&gt;0,OR(F177="",G177="")),"Bitte gültige Kontonummer/n eingeben",IF(OR(AND(F177&gt;0,F177&lt;1000),F177&gt;9999),"Sollkontonummer muss vierstellig sein",IF(VLOOKUP(F177,Kontenplan!$E$9:$E$277,1)&lt;&gt;F177,"Sollkonto existiert nicht",IF(D177=0,"Bitte Beleg-Nr. prüfen",IF(OR(AND(G177&gt;0,G177&lt;1000),G177&gt;9999),"Habenkontonummer muss vierstellig sein",IF(VLOOKUP(G177,Kontenplan!$E$9:$F$277,1)&lt;&gt;G177,"Habenkonto exisitert nicht","")))))))</f>
        <v/>
      </c>
      <c r="O177" s="28" t="str">
        <f t="shared" si="5"/>
        <v/>
      </c>
      <c r="P177" s="28"/>
      <c r="Q177" s="28"/>
      <c r="R177" s="28"/>
      <c r="S177" s="28"/>
      <c r="T177" s="28"/>
      <c r="U177" s="28"/>
      <c r="V177" s="28"/>
      <c r="X177" s="28"/>
      <c r="Y177" s="28"/>
    </row>
    <row r="178" spans="1:25" x14ac:dyDescent="0.2">
      <c r="A178" t="e">
        <f>IF(OR(F178=#REF!,G178=#REF!),ROUND(A177+1,0),A177+0.0001)</f>
        <v>#REF!</v>
      </c>
      <c r="B178" s="20" t="e">
        <f>IF(AND(E178&gt;=$B$2,E178&lt;=$B$3,OR(F178=#REF!,G178=#REF!)),ROUND(B177+1,0),B177+0.0001)</f>
        <v>#REF!</v>
      </c>
      <c r="C178" s="20" t="e">
        <f>IF(H178=#REF!,ROUND(C177+1,0),C177+0.0001)</f>
        <v>#REF!</v>
      </c>
      <c r="D178" s="21"/>
      <c r="E178" s="22"/>
      <c r="F178" s="23"/>
      <c r="G178" s="24"/>
      <c r="H178" s="51"/>
      <c r="I178" s="25"/>
      <c r="J178" s="31"/>
      <c r="K178" s="43" t="str">
        <f t="shared" si="6"/>
        <v/>
      </c>
      <c r="L178" s="45" t="str">
        <f>IF(F178="","",VLOOKUP(Journal!F178,Kontenplan!$E$9:$F$278,2))</f>
        <v/>
      </c>
      <c r="M178" s="44" t="str">
        <f>IF(G178="","",VLOOKUP(Journal!G178,Kontenplan!$E$9:$F$278,2))</f>
        <v/>
      </c>
      <c r="N178" s="28" t="str">
        <f>IF(AND(G178="",I178="",J178=""),"",IF(AND(I178&gt;0,OR(F178="",G178="")),"Bitte gültige Kontonummer/n eingeben",IF(OR(AND(F178&gt;0,F178&lt;1000),F178&gt;9999),"Sollkontonummer muss vierstellig sein",IF(VLOOKUP(F178,Kontenplan!$E$9:$E$277,1)&lt;&gt;F178,"Sollkonto existiert nicht",IF(D178=0,"Bitte Beleg-Nr. prüfen",IF(OR(AND(G178&gt;0,G178&lt;1000),G178&gt;9999),"Habenkontonummer muss vierstellig sein",IF(VLOOKUP(G178,Kontenplan!$E$9:$F$277,1)&lt;&gt;G178,"Habenkonto exisitert nicht","")))))))</f>
        <v/>
      </c>
      <c r="O178" s="28" t="str">
        <f t="shared" si="5"/>
        <v/>
      </c>
      <c r="P178" s="28"/>
      <c r="Q178" s="28"/>
      <c r="R178" s="28"/>
      <c r="S178" s="28"/>
      <c r="T178" s="28"/>
      <c r="U178" s="28"/>
      <c r="V178" s="28"/>
      <c r="X178" s="28"/>
      <c r="Y178" s="28"/>
    </row>
    <row r="179" spans="1:25" x14ac:dyDescent="0.2">
      <c r="A179" t="e">
        <f>IF(OR(F179=#REF!,G179=#REF!),ROUND(A178+1,0),A178+0.0001)</f>
        <v>#REF!</v>
      </c>
      <c r="B179" s="20" t="e">
        <f>IF(AND(E179&gt;=$B$2,E179&lt;=$B$3,OR(F179=#REF!,G179=#REF!)),ROUND(B178+1,0),B178+0.0001)</f>
        <v>#REF!</v>
      </c>
      <c r="C179" s="20" t="e">
        <f>IF(H179=#REF!,ROUND(C178+1,0),C178+0.0001)</f>
        <v>#REF!</v>
      </c>
      <c r="D179" s="21"/>
      <c r="E179" s="22"/>
      <c r="F179" s="23"/>
      <c r="G179" s="24"/>
      <c r="H179" s="51"/>
      <c r="I179" s="25"/>
      <c r="J179" s="31"/>
      <c r="K179" s="43" t="str">
        <f t="shared" si="6"/>
        <v/>
      </c>
      <c r="L179" s="45" t="str">
        <f>IF(F179="","",VLOOKUP(Journal!F179,Kontenplan!$E$9:$F$278,2))</f>
        <v/>
      </c>
      <c r="M179" s="44" t="str">
        <f>IF(G179="","",VLOOKUP(Journal!G179,Kontenplan!$E$9:$F$278,2))</f>
        <v/>
      </c>
      <c r="N179" s="28" t="str">
        <f>IF(AND(G179="",I179="",J179=""),"",IF(AND(I179&gt;0,OR(F179="",G179="")),"Bitte gültige Kontonummer/n eingeben",IF(OR(AND(F179&gt;0,F179&lt;1000),F179&gt;9999),"Sollkontonummer muss vierstellig sein",IF(VLOOKUP(F179,Kontenplan!$E$9:$E$277,1)&lt;&gt;F179,"Sollkonto existiert nicht",IF(D179=0,"Bitte Beleg-Nr. prüfen",IF(OR(AND(G179&gt;0,G179&lt;1000),G179&gt;9999),"Habenkontonummer muss vierstellig sein",IF(VLOOKUP(G179,Kontenplan!$E$9:$F$277,1)&lt;&gt;G179,"Habenkonto exisitert nicht","")))))))</f>
        <v/>
      </c>
      <c r="O179" s="28" t="str">
        <f t="shared" si="5"/>
        <v/>
      </c>
      <c r="P179" s="28"/>
      <c r="Q179" s="28"/>
      <c r="R179" s="28"/>
      <c r="S179" s="28"/>
      <c r="T179" s="28"/>
      <c r="U179" s="28"/>
      <c r="V179" s="28"/>
      <c r="X179" s="28"/>
      <c r="Y179" s="28"/>
    </row>
    <row r="180" spans="1:25" x14ac:dyDescent="0.2">
      <c r="A180" t="e">
        <f>IF(OR(F180=#REF!,G180=#REF!),ROUND(A179+1,0),A179+0.0001)</f>
        <v>#REF!</v>
      </c>
      <c r="B180" s="20" t="e">
        <f>IF(AND(E180&gt;=$B$2,E180&lt;=$B$3,OR(F180=#REF!,G180=#REF!)),ROUND(B179+1,0),B179+0.0001)</f>
        <v>#REF!</v>
      </c>
      <c r="C180" s="20" t="e">
        <f>IF(H180=#REF!,ROUND(C179+1,0),C179+0.0001)</f>
        <v>#REF!</v>
      </c>
      <c r="D180" s="21"/>
      <c r="E180" s="22"/>
      <c r="F180" s="23"/>
      <c r="G180" s="24"/>
      <c r="H180" s="51"/>
      <c r="I180" s="25"/>
      <c r="J180" s="31"/>
      <c r="K180" s="43" t="str">
        <f t="shared" si="6"/>
        <v/>
      </c>
      <c r="L180" s="45" t="str">
        <f>IF(F180="","",VLOOKUP(Journal!F180,Kontenplan!$E$9:$F$278,2))</f>
        <v/>
      </c>
      <c r="M180" s="44" t="str">
        <f>IF(G180="","",VLOOKUP(Journal!G180,Kontenplan!$E$9:$F$278,2))</f>
        <v/>
      </c>
      <c r="N180" s="28" t="str">
        <f>IF(AND(G180="",I180="",J180=""),"",IF(AND(I180&gt;0,OR(F180="",G180="")),"Bitte gültige Kontonummer/n eingeben",IF(OR(AND(F180&gt;0,F180&lt;1000),F180&gt;9999),"Sollkontonummer muss vierstellig sein",IF(VLOOKUP(F180,Kontenplan!$E$9:$E$277,1)&lt;&gt;F180,"Sollkonto existiert nicht",IF(D180=0,"Bitte Beleg-Nr. prüfen",IF(OR(AND(G180&gt;0,G180&lt;1000),G180&gt;9999),"Habenkontonummer muss vierstellig sein",IF(VLOOKUP(G180,Kontenplan!$E$9:$F$277,1)&lt;&gt;G180,"Habenkonto exisitert nicht","")))))))</f>
        <v/>
      </c>
      <c r="O180" s="28" t="str">
        <f t="shared" si="5"/>
        <v/>
      </c>
      <c r="P180" s="28"/>
      <c r="Q180" s="28"/>
      <c r="R180" s="28"/>
      <c r="S180" s="28"/>
      <c r="T180" s="28"/>
      <c r="U180" s="28"/>
      <c r="V180" s="28"/>
      <c r="X180" s="28"/>
      <c r="Y180" s="28"/>
    </row>
    <row r="181" spans="1:25" x14ac:dyDescent="0.2">
      <c r="A181" t="e">
        <f>IF(OR(F181=#REF!,G181=#REF!),ROUND(A180+1,0),A180+0.0001)</f>
        <v>#REF!</v>
      </c>
      <c r="B181" s="20" t="e">
        <f>IF(AND(E181&gt;=$B$2,E181&lt;=$B$3,OR(F181=#REF!,G181=#REF!)),ROUND(B180+1,0),B180+0.0001)</f>
        <v>#REF!</v>
      </c>
      <c r="C181" s="20" t="e">
        <f>IF(H181=#REF!,ROUND(C180+1,0),C180+0.0001)</f>
        <v>#REF!</v>
      </c>
      <c r="D181" s="21"/>
      <c r="E181" s="22"/>
      <c r="F181" s="23"/>
      <c r="G181" s="24"/>
      <c r="H181" s="51"/>
      <c r="I181" s="25"/>
      <c r="J181" s="31"/>
      <c r="K181" s="43" t="str">
        <f t="shared" si="6"/>
        <v/>
      </c>
      <c r="L181" s="45" t="str">
        <f>IF(F181="","",VLOOKUP(Journal!F181,Kontenplan!$E$9:$F$278,2))</f>
        <v/>
      </c>
      <c r="M181" s="44" t="str">
        <f>IF(G181="","",VLOOKUP(Journal!G181,Kontenplan!$E$9:$F$278,2))</f>
        <v/>
      </c>
      <c r="N181" s="28" t="str">
        <f>IF(AND(G181="",I181="",J181=""),"",IF(AND(I181&gt;0,OR(F181="",G181="")),"Bitte gültige Kontonummer/n eingeben",IF(OR(AND(F181&gt;0,F181&lt;1000),F181&gt;9999),"Sollkontonummer muss vierstellig sein",IF(VLOOKUP(F181,Kontenplan!$E$9:$E$277,1)&lt;&gt;F181,"Sollkonto existiert nicht",IF(D181=0,"Bitte Beleg-Nr. prüfen",IF(OR(AND(G181&gt;0,G181&lt;1000),G181&gt;9999),"Habenkontonummer muss vierstellig sein",IF(VLOOKUP(G181,Kontenplan!$E$9:$F$277,1)&lt;&gt;G181,"Habenkonto exisitert nicht","")))))))</f>
        <v/>
      </c>
      <c r="O181" s="28" t="str">
        <f t="shared" si="5"/>
        <v/>
      </c>
      <c r="P181" s="28"/>
      <c r="Q181" s="28"/>
      <c r="R181" s="28"/>
      <c r="S181" s="28"/>
      <c r="T181" s="28"/>
      <c r="U181" s="28"/>
      <c r="V181" s="28"/>
      <c r="X181" s="28"/>
      <c r="Y181" s="28"/>
    </row>
    <row r="182" spans="1:25" x14ac:dyDescent="0.2">
      <c r="A182" t="e">
        <f>IF(OR(F182=#REF!,G182=#REF!),ROUND(A181+1,0),A181+0.0001)</f>
        <v>#REF!</v>
      </c>
      <c r="B182" s="20" t="e">
        <f>IF(AND(E182&gt;=$B$2,E182&lt;=$B$3,OR(F182=#REF!,G182=#REF!)),ROUND(B181+1,0),B181+0.0001)</f>
        <v>#REF!</v>
      </c>
      <c r="C182" s="20" t="e">
        <f>IF(H182=#REF!,ROUND(C181+1,0),C181+0.0001)</f>
        <v>#REF!</v>
      </c>
      <c r="D182" s="21"/>
      <c r="E182" s="22"/>
      <c r="F182" s="23"/>
      <c r="G182" s="24"/>
      <c r="H182" s="51"/>
      <c r="I182" s="25"/>
      <c r="J182" s="31"/>
      <c r="K182" s="43" t="str">
        <f t="shared" si="6"/>
        <v/>
      </c>
      <c r="L182" s="45" t="str">
        <f>IF(F182="","",VLOOKUP(Journal!F182,Kontenplan!$E$9:$F$278,2))</f>
        <v/>
      </c>
      <c r="M182" s="44" t="str">
        <f>IF(G182="","",VLOOKUP(Journal!G182,Kontenplan!$E$9:$F$278,2))</f>
        <v/>
      </c>
      <c r="N182" s="28" t="str">
        <f>IF(AND(G182="",I182="",J182=""),"",IF(AND(I182&gt;0,OR(F182="",G182="")),"Bitte gültige Kontonummer/n eingeben",IF(OR(AND(F182&gt;0,F182&lt;1000),F182&gt;9999),"Sollkontonummer muss vierstellig sein",IF(VLOOKUP(F182,Kontenplan!$E$9:$E$277,1)&lt;&gt;F182,"Sollkonto existiert nicht",IF(D182=0,"Bitte Beleg-Nr. prüfen",IF(OR(AND(G182&gt;0,G182&lt;1000),G182&gt;9999),"Habenkontonummer muss vierstellig sein",IF(VLOOKUP(G182,Kontenplan!$E$9:$F$277,1)&lt;&gt;G182,"Habenkonto exisitert nicht","")))))))</f>
        <v/>
      </c>
      <c r="O182" s="28" t="str">
        <f t="shared" si="5"/>
        <v/>
      </c>
      <c r="P182" s="28"/>
      <c r="Q182" s="28"/>
      <c r="R182" s="28"/>
      <c r="S182" s="28"/>
      <c r="T182" s="28"/>
      <c r="U182" s="28"/>
      <c r="V182" s="28"/>
      <c r="X182" s="28"/>
      <c r="Y182" s="28"/>
    </row>
    <row r="183" spans="1:25" x14ac:dyDescent="0.2">
      <c r="A183" t="e">
        <f>IF(OR(F183=#REF!,G183=#REF!),ROUND(A182+1,0),A182+0.0001)</f>
        <v>#REF!</v>
      </c>
      <c r="B183" s="20" t="e">
        <f>IF(AND(E183&gt;=$B$2,E183&lt;=$B$3,OR(F183=#REF!,G183=#REF!)),ROUND(B182+1,0),B182+0.0001)</f>
        <v>#REF!</v>
      </c>
      <c r="C183" s="20" t="e">
        <f>IF(H183=#REF!,ROUND(C182+1,0),C182+0.0001)</f>
        <v>#REF!</v>
      </c>
      <c r="D183" s="21"/>
      <c r="E183" s="22"/>
      <c r="F183" s="23"/>
      <c r="G183" s="24"/>
      <c r="H183" s="51"/>
      <c r="I183" s="25"/>
      <c r="J183" s="31"/>
      <c r="K183" s="43" t="str">
        <f t="shared" si="6"/>
        <v/>
      </c>
      <c r="L183" s="45" t="str">
        <f>IF(F183="","",VLOOKUP(Journal!F183,Kontenplan!$E$9:$F$278,2))</f>
        <v/>
      </c>
      <c r="M183" s="44" t="str">
        <f>IF(G183="","",VLOOKUP(Journal!G183,Kontenplan!$E$9:$F$278,2))</f>
        <v/>
      </c>
      <c r="N183" s="28" t="str">
        <f>IF(AND(G183="",I183="",J183=""),"",IF(AND(I183&gt;0,OR(F183="",G183="")),"Bitte gültige Kontonummer/n eingeben",IF(OR(AND(F183&gt;0,F183&lt;1000),F183&gt;9999),"Sollkontonummer muss vierstellig sein",IF(VLOOKUP(F183,Kontenplan!$E$9:$E$277,1)&lt;&gt;F183,"Sollkonto existiert nicht",IF(D183=0,"Bitte Beleg-Nr. prüfen",IF(OR(AND(G183&gt;0,G183&lt;1000),G183&gt;9999),"Habenkontonummer muss vierstellig sein",IF(VLOOKUP(G183,Kontenplan!$E$9:$F$277,1)&lt;&gt;G183,"Habenkonto exisitert nicht","")))))))</f>
        <v/>
      </c>
      <c r="O183" s="28" t="str">
        <f t="shared" si="5"/>
        <v/>
      </c>
      <c r="P183" s="28"/>
      <c r="Q183" s="28"/>
      <c r="R183" s="28"/>
      <c r="S183" s="28"/>
      <c r="T183" s="28"/>
      <c r="U183" s="28"/>
      <c r="V183" s="28"/>
      <c r="X183" s="28"/>
      <c r="Y183" s="28"/>
    </row>
    <row r="184" spans="1:25" x14ac:dyDescent="0.2">
      <c r="A184" t="e">
        <f>IF(OR(F184=#REF!,G184=#REF!),ROUND(A183+1,0),A183+0.0001)</f>
        <v>#REF!</v>
      </c>
      <c r="B184" s="20" t="e">
        <f>IF(AND(E184&gt;=$B$2,E184&lt;=$B$3,OR(F184=#REF!,G184=#REF!)),ROUND(B183+1,0),B183+0.0001)</f>
        <v>#REF!</v>
      </c>
      <c r="C184" s="20" t="e">
        <f>IF(H184=#REF!,ROUND(C183+1,0),C183+0.0001)</f>
        <v>#REF!</v>
      </c>
      <c r="D184" s="21"/>
      <c r="E184" s="22"/>
      <c r="F184" s="23"/>
      <c r="G184" s="24"/>
      <c r="H184" s="51"/>
      <c r="I184" s="25"/>
      <c r="J184" s="31"/>
      <c r="K184" s="43" t="str">
        <f t="shared" si="6"/>
        <v/>
      </c>
      <c r="L184" s="45" t="str">
        <f>IF(F184="","",VLOOKUP(Journal!F184,Kontenplan!$E$9:$F$278,2))</f>
        <v/>
      </c>
      <c r="M184" s="44" t="str">
        <f>IF(G184="","",VLOOKUP(Journal!G184,Kontenplan!$E$9:$F$278,2))</f>
        <v/>
      </c>
      <c r="N184" s="28" t="str">
        <f>IF(AND(G184="",I184="",J184=""),"",IF(AND(I184&gt;0,OR(F184="",G184="")),"Bitte gültige Kontonummer/n eingeben",IF(OR(AND(F184&gt;0,F184&lt;1000),F184&gt;9999),"Sollkontonummer muss vierstellig sein",IF(VLOOKUP(F184,Kontenplan!$E$9:$E$277,1)&lt;&gt;F184,"Sollkonto existiert nicht",IF(D184=0,"Bitte Beleg-Nr. prüfen",IF(OR(AND(G184&gt;0,G184&lt;1000),G184&gt;9999),"Habenkontonummer muss vierstellig sein",IF(VLOOKUP(G184,Kontenplan!$E$9:$F$277,1)&lt;&gt;G184,"Habenkonto exisitert nicht","")))))))</f>
        <v/>
      </c>
      <c r="O184" s="28" t="str">
        <f t="shared" si="5"/>
        <v/>
      </c>
      <c r="P184" s="28"/>
      <c r="Q184" s="28"/>
      <c r="R184" s="28"/>
      <c r="S184" s="28"/>
      <c r="T184" s="28"/>
      <c r="U184" s="28"/>
      <c r="V184" s="28"/>
      <c r="X184" s="28"/>
      <c r="Y184" s="28"/>
    </row>
    <row r="185" spans="1:25" x14ac:dyDescent="0.2">
      <c r="A185" t="e">
        <f>IF(OR(F185=#REF!,G185=#REF!),ROUND(A184+1,0),A184+0.0001)</f>
        <v>#REF!</v>
      </c>
      <c r="B185" s="20" t="e">
        <f>IF(AND(E185&gt;=$B$2,E185&lt;=$B$3,OR(F185=#REF!,G185=#REF!)),ROUND(B184+1,0),B184+0.0001)</f>
        <v>#REF!</v>
      </c>
      <c r="C185" s="20" t="e">
        <f>IF(H185=#REF!,ROUND(C184+1,0),C184+0.0001)</f>
        <v>#REF!</v>
      </c>
      <c r="D185" s="21"/>
      <c r="E185" s="22"/>
      <c r="F185" s="23"/>
      <c r="G185" s="24"/>
      <c r="H185" s="51"/>
      <c r="I185" s="25"/>
      <c r="J185" s="31"/>
      <c r="K185" s="43" t="str">
        <f t="shared" si="6"/>
        <v/>
      </c>
      <c r="L185" s="45" t="str">
        <f>IF(F185="","",VLOOKUP(Journal!F185,Kontenplan!$E$9:$F$278,2))</f>
        <v/>
      </c>
      <c r="M185" s="44" t="str">
        <f>IF(G185="","",VLOOKUP(Journal!G185,Kontenplan!$E$9:$F$278,2))</f>
        <v/>
      </c>
      <c r="N185" s="28" t="str">
        <f>IF(AND(G185="",I185="",J185=""),"",IF(AND(I185&gt;0,OR(F185="",G185="")),"Bitte gültige Kontonummer/n eingeben",IF(OR(AND(F185&gt;0,F185&lt;1000),F185&gt;9999),"Sollkontonummer muss vierstellig sein",IF(VLOOKUP(F185,Kontenplan!$E$9:$E$277,1)&lt;&gt;F185,"Sollkonto existiert nicht",IF(D185=0,"Bitte Beleg-Nr. prüfen",IF(OR(AND(G185&gt;0,G185&lt;1000),G185&gt;9999),"Habenkontonummer muss vierstellig sein",IF(VLOOKUP(G185,Kontenplan!$E$9:$F$277,1)&lt;&gt;G185,"Habenkonto exisitert nicht","")))))))</f>
        <v/>
      </c>
      <c r="O185" s="28" t="str">
        <f t="shared" si="5"/>
        <v/>
      </c>
      <c r="P185" s="28"/>
      <c r="Q185" s="28"/>
      <c r="R185" s="28"/>
      <c r="S185" s="28"/>
      <c r="T185" s="28"/>
      <c r="U185" s="28"/>
      <c r="V185" s="28"/>
      <c r="X185" s="28"/>
      <c r="Y185" s="28"/>
    </row>
    <row r="186" spans="1:25" x14ac:dyDescent="0.2">
      <c r="A186" t="e">
        <f>IF(OR(F186=#REF!,G186=#REF!),ROUND(A185+1,0),A185+0.0001)</f>
        <v>#REF!</v>
      </c>
      <c r="B186" s="20" t="e">
        <f>IF(AND(E186&gt;=$B$2,E186&lt;=$B$3,OR(F186=#REF!,G186=#REF!)),ROUND(B185+1,0),B185+0.0001)</f>
        <v>#REF!</v>
      </c>
      <c r="C186" s="20" t="e">
        <f>IF(H186=#REF!,ROUND(C185+1,0),C185+0.0001)</f>
        <v>#REF!</v>
      </c>
      <c r="D186" s="21"/>
      <c r="E186" s="22"/>
      <c r="F186" s="23"/>
      <c r="G186" s="24"/>
      <c r="H186" s="51"/>
      <c r="I186" s="25"/>
      <c r="J186" s="31"/>
      <c r="K186" s="43" t="str">
        <f t="shared" si="6"/>
        <v/>
      </c>
      <c r="L186" s="45" t="str">
        <f>IF(F186="","",VLOOKUP(Journal!F186,Kontenplan!$E$9:$F$278,2))</f>
        <v/>
      </c>
      <c r="M186" s="44" t="str">
        <f>IF(G186="","",VLOOKUP(Journal!G186,Kontenplan!$E$9:$F$278,2))</f>
        <v/>
      </c>
      <c r="N186" s="28" t="str">
        <f>IF(AND(G186="",I186="",J186=""),"",IF(AND(I186&gt;0,OR(F186="",G186="")),"Bitte gültige Kontonummer/n eingeben",IF(OR(AND(F186&gt;0,F186&lt;1000),F186&gt;9999),"Sollkontonummer muss vierstellig sein",IF(VLOOKUP(F186,Kontenplan!$E$9:$E$277,1)&lt;&gt;F186,"Sollkonto existiert nicht",IF(D186=0,"Bitte Beleg-Nr. prüfen",IF(OR(AND(G186&gt;0,G186&lt;1000),G186&gt;9999),"Habenkontonummer muss vierstellig sein",IF(VLOOKUP(G186,Kontenplan!$E$9:$F$277,1)&lt;&gt;G186,"Habenkonto exisitert nicht","")))))))</f>
        <v/>
      </c>
      <c r="O186" s="28" t="str">
        <f t="shared" si="5"/>
        <v/>
      </c>
      <c r="P186" s="28"/>
      <c r="Q186" s="28"/>
      <c r="R186" s="28"/>
      <c r="S186" s="28"/>
      <c r="T186" s="28"/>
      <c r="U186" s="28"/>
      <c r="V186" s="28"/>
      <c r="X186" s="28"/>
      <c r="Y186" s="28"/>
    </row>
    <row r="187" spans="1:25" x14ac:dyDescent="0.2">
      <c r="A187" t="e">
        <f>IF(OR(F187=#REF!,G187=#REF!),ROUND(A186+1,0),A186+0.0001)</f>
        <v>#REF!</v>
      </c>
      <c r="B187" s="20" t="e">
        <f>IF(AND(E187&gt;=$B$2,E187&lt;=$B$3,OR(F187=#REF!,G187=#REF!)),ROUND(B186+1,0),B186+0.0001)</f>
        <v>#REF!</v>
      </c>
      <c r="C187" s="20" t="e">
        <f>IF(H187=#REF!,ROUND(C186+1,0),C186+0.0001)</f>
        <v>#REF!</v>
      </c>
      <c r="D187" s="21"/>
      <c r="E187" s="22"/>
      <c r="F187" s="23"/>
      <c r="G187" s="24"/>
      <c r="H187" s="51"/>
      <c r="I187" s="25"/>
      <c r="J187" s="31"/>
      <c r="K187" s="43" t="str">
        <f t="shared" si="6"/>
        <v/>
      </c>
      <c r="L187" s="45" t="str">
        <f>IF(F187="","",VLOOKUP(Journal!F187,Kontenplan!$E$9:$F$278,2))</f>
        <v/>
      </c>
      <c r="M187" s="44" t="str">
        <f>IF(G187="","",VLOOKUP(Journal!G187,Kontenplan!$E$9:$F$278,2))</f>
        <v/>
      </c>
      <c r="N187" s="28" t="str">
        <f>IF(AND(G187="",I187="",J187=""),"",IF(AND(I187&gt;0,OR(F187="",G187="")),"Bitte gültige Kontonummer/n eingeben",IF(OR(AND(F187&gt;0,F187&lt;1000),F187&gt;9999),"Sollkontonummer muss vierstellig sein",IF(VLOOKUP(F187,Kontenplan!$E$9:$E$277,1)&lt;&gt;F187,"Sollkonto existiert nicht",IF(D187=0,"Bitte Beleg-Nr. prüfen",IF(OR(AND(G187&gt;0,G187&lt;1000),G187&gt;9999),"Habenkontonummer muss vierstellig sein",IF(VLOOKUP(G187,Kontenplan!$E$9:$F$277,1)&lt;&gt;G187,"Habenkonto exisitert nicht","")))))))</f>
        <v/>
      </c>
      <c r="O187" s="28" t="str">
        <f t="shared" si="5"/>
        <v/>
      </c>
      <c r="P187" s="28"/>
      <c r="Q187" s="28"/>
      <c r="R187" s="28"/>
      <c r="S187" s="28"/>
      <c r="T187" s="28"/>
      <c r="U187" s="28"/>
      <c r="V187" s="28"/>
      <c r="X187" s="28"/>
      <c r="Y187" s="28"/>
    </row>
    <row r="188" spans="1:25" x14ac:dyDescent="0.2">
      <c r="A188" t="e">
        <f>IF(OR(F188=#REF!,G188=#REF!),ROUND(A187+1,0),A187+0.0001)</f>
        <v>#REF!</v>
      </c>
      <c r="B188" s="20" t="e">
        <f>IF(AND(E188&gt;=$B$2,E188&lt;=$B$3,OR(F188=#REF!,G188=#REF!)),ROUND(B187+1,0),B187+0.0001)</f>
        <v>#REF!</v>
      </c>
      <c r="C188" s="20" t="e">
        <f>IF(H188=#REF!,ROUND(C187+1,0),C187+0.0001)</f>
        <v>#REF!</v>
      </c>
      <c r="D188" s="21"/>
      <c r="E188" s="22"/>
      <c r="F188" s="23"/>
      <c r="G188" s="24"/>
      <c r="H188" s="51"/>
      <c r="I188" s="25"/>
      <c r="J188" s="31"/>
      <c r="K188" s="43" t="str">
        <f t="shared" si="6"/>
        <v/>
      </c>
      <c r="L188" s="45" t="str">
        <f>IF(F188="","",VLOOKUP(Journal!F188,Kontenplan!$E$9:$F$278,2))</f>
        <v/>
      </c>
      <c r="M188" s="44" t="str">
        <f>IF(G188="","",VLOOKUP(Journal!G188,Kontenplan!$E$9:$F$278,2))</f>
        <v/>
      </c>
      <c r="N188" s="28" t="str">
        <f>IF(AND(G188="",I188="",J188=""),"",IF(AND(I188&gt;0,OR(F188="",G188="")),"Bitte gültige Kontonummer/n eingeben",IF(OR(AND(F188&gt;0,F188&lt;1000),F188&gt;9999),"Sollkontonummer muss vierstellig sein",IF(VLOOKUP(F188,Kontenplan!$E$9:$E$277,1)&lt;&gt;F188,"Sollkonto existiert nicht",IF(D188=0,"Bitte Beleg-Nr. prüfen",IF(OR(AND(G188&gt;0,G188&lt;1000),G188&gt;9999),"Habenkontonummer muss vierstellig sein",IF(VLOOKUP(G188,Kontenplan!$E$9:$F$277,1)&lt;&gt;G188,"Habenkonto exisitert nicht","")))))))</f>
        <v/>
      </c>
      <c r="O188" s="28" t="str">
        <f t="shared" si="5"/>
        <v/>
      </c>
      <c r="P188" s="28"/>
      <c r="Q188" s="28"/>
      <c r="R188" s="28"/>
      <c r="S188" s="28"/>
      <c r="T188" s="28"/>
      <c r="U188" s="28"/>
      <c r="V188" s="28"/>
      <c r="X188" s="28"/>
      <c r="Y188" s="28"/>
    </row>
    <row r="189" spans="1:25" x14ac:dyDescent="0.2">
      <c r="A189" t="e">
        <f>IF(OR(F189=#REF!,G189=#REF!),ROUND(A188+1,0),A188+0.0001)</f>
        <v>#REF!</v>
      </c>
      <c r="B189" s="20" t="e">
        <f>IF(AND(E189&gt;=$B$2,E189&lt;=$B$3,OR(F189=#REF!,G189=#REF!)),ROUND(B188+1,0),B188+0.0001)</f>
        <v>#REF!</v>
      </c>
      <c r="C189" s="20" t="e">
        <f>IF(H189=#REF!,ROUND(C188+1,0),C188+0.0001)</f>
        <v>#REF!</v>
      </c>
      <c r="D189" s="21"/>
      <c r="E189" s="22"/>
      <c r="F189" s="23"/>
      <c r="G189" s="24"/>
      <c r="H189" s="51"/>
      <c r="I189" s="25"/>
      <c r="J189" s="31"/>
      <c r="K189" s="43" t="str">
        <f t="shared" si="6"/>
        <v/>
      </c>
      <c r="L189" s="45" t="str">
        <f>IF(F189="","",VLOOKUP(Journal!F189,Kontenplan!$E$9:$F$278,2))</f>
        <v/>
      </c>
      <c r="M189" s="44" t="str">
        <f>IF(G189="","",VLOOKUP(Journal!G189,Kontenplan!$E$9:$F$278,2))</f>
        <v/>
      </c>
      <c r="N189" s="28" t="str">
        <f>IF(AND(G189="",I189="",J189=""),"",IF(AND(I189&gt;0,OR(F189="",G189="")),"Bitte gültige Kontonummer/n eingeben",IF(OR(AND(F189&gt;0,F189&lt;1000),F189&gt;9999),"Sollkontonummer muss vierstellig sein",IF(VLOOKUP(F189,Kontenplan!$E$9:$E$277,1)&lt;&gt;F189,"Sollkonto existiert nicht",IF(D189=0,"Bitte Beleg-Nr. prüfen",IF(OR(AND(G189&gt;0,G189&lt;1000),G189&gt;9999),"Habenkontonummer muss vierstellig sein",IF(VLOOKUP(G189,Kontenplan!$E$9:$F$277,1)&lt;&gt;G189,"Habenkonto exisitert nicht","")))))))</f>
        <v/>
      </c>
      <c r="O189" s="28" t="str">
        <f t="shared" si="5"/>
        <v/>
      </c>
      <c r="P189" s="28"/>
      <c r="Q189" s="28"/>
      <c r="R189" s="28"/>
      <c r="S189" s="28"/>
      <c r="T189" s="28"/>
      <c r="U189" s="28"/>
      <c r="V189" s="28"/>
      <c r="X189" s="28"/>
      <c r="Y189" s="28"/>
    </row>
    <row r="190" spans="1:25" x14ac:dyDescent="0.2">
      <c r="A190" t="e">
        <f>IF(OR(F190=#REF!,G190=#REF!),ROUND(A189+1,0),A189+0.0001)</f>
        <v>#REF!</v>
      </c>
      <c r="B190" s="20" t="e">
        <f>IF(AND(E190&gt;=$B$2,E190&lt;=$B$3,OR(F190=#REF!,G190=#REF!)),ROUND(B189+1,0),B189+0.0001)</f>
        <v>#REF!</v>
      </c>
      <c r="C190" s="20" t="e">
        <f>IF(H190=#REF!,ROUND(C189+1,0),C189+0.0001)</f>
        <v>#REF!</v>
      </c>
      <c r="D190" s="21"/>
      <c r="E190" s="22"/>
      <c r="F190" s="23"/>
      <c r="G190" s="24"/>
      <c r="H190" s="51"/>
      <c r="I190" s="25"/>
      <c r="J190" s="31"/>
      <c r="K190" s="43" t="str">
        <f t="shared" si="6"/>
        <v/>
      </c>
      <c r="L190" s="45" t="str">
        <f>IF(F190="","",VLOOKUP(Journal!F190,Kontenplan!$E$9:$F$278,2))</f>
        <v/>
      </c>
      <c r="M190" s="44" t="str">
        <f>IF(G190="","",VLOOKUP(Journal!G190,Kontenplan!$E$9:$F$278,2))</f>
        <v/>
      </c>
      <c r="N190" s="28" t="str">
        <f>IF(AND(G190="",I190="",J190=""),"",IF(AND(I190&gt;0,OR(F190="",G190="")),"Bitte gültige Kontonummer/n eingeben",IF(OR(AND(F190&gt;0,F190&lt;1000),F190&gt;9999),"Sollkontonummer muss vierstellig sein",IF(VLOOKUP(F190,Kontenplan!$E$9:$E$277,1)&lt;&gt;F190,"Sollkonto existiert nicht",IF(D190=0,"Bitte Beleg-Nr. prüfen",IF(OR(AND(G190&gt;0,G190&lt;1000),G190&gt;9999),"Habenkontonummer muss vierstellig sein",IF(VLOOKUP(G190,Kontenplan!$E$9:$F$277,1)&lt;&gt;G190,"Habenkonto exisitert nicht","")))))))</f>
        <v/>
      </c>
      <c r="O190" s="28" t="str">
        <f t="shared" si="5"/>
        <v/>
      </c>
      <c r="P190" s="28"/>
      <c r="Q190" s="28"/>
      <c r="R190" s="28"/>
      <c r="S190" s="28"/>
      <c r="T190" s="28"/>
      <c r="U190" s="28"/>
      <c r="V190" s="28"/>
      <c r="X190" s="28"/>
      <c r="Y190" s="28"/>
    </row>
    <row r="191" spans="1:25" x14ac:dyDescent="0.2">
      <c r="A191" t="e">
        <f>IF(OR(F191=#REF!,G191=#REF!),ROUND(A190+1,0),A190+0.0001)</f>
        <v>#REF!</v>
      </c>
      <c r="B191" s="20" t="e">
        <f>IF(AND(E191&gt;=$B$2,E191&lt;=$B$3,OR(F191=#REF!,G191=#REF!)),ROUND(B190+1,0),B190+0.0001)</f>
        <v>#REF!</v>
      </c>
      <c r="C191" s="20" t="e">
        <f>IF(H191=#REF!,ROUND(C190+1,0),C190+0.0001)</f>
        <v>#REF!</v>
      </c>
      <c r="D191" s="21"/>
      <c r="E191" s="22"/>
      <c r="F191" s="23"/>
      <c r="G191" s="24"/>
      <c r="H191" s="51"/>
      <c r="I191" s="25"/>
      <c r="J191" s="31"/>
      <c r="K191" s="43" t="str">
        <f t="shared" si="6"/>
        <v/>
      </c>
      <c r="L191" s="45" t="str">
        <f>IF(F191="","",VLOOKUP(Journal!F191,Kontenplan!$E$9:$F$278,2))</f>
        <v/>
      </c>
      <c r="M191" s="44" t="str">
        <f>IF(G191="","",VLOOKUP(Journal!G191,Kontenplan!$E$9:$F$278,2))</f>
        <v/>
      </c>
      <c r="N191" s="28" t="str">
        <f>IF(AND(G191="",I191="",J191=""),"",IF(AND(I191&gt;0,OR(F191="",G191="")),"Bitte gültige Kontonummer/n eingeben",IF(OR(AND(F191&gt;0,F191&lt;1000),F191&gt;9999),"Sollkontonummer muss vierstellig sein",IF(VLOOKUP(F191,Kontenplan!$E$9:$E$277,1)&lt;&gt;F191,"Sollkonto existiert nicht",IF(D191=0,"Bitte Beleg-Nr. prüfen",IF(OR(AND(G191&gt;0,G191&lt;1000),G191&gt;9999),"Habenkontonummer muss vierstellig sein",IF(VLOOKUP(G191,Kontenplan!$E$9:$F$277,1)&lt;&gt;G191,"Habenkonto exisitert nicht","")))))))</f>
        <v/>
      </c>
      <c r="O191" s="28" t="str">
        <f t="shared" si="5"/>
        <v/>
      </c>
      <c r="P191" s="28"/>
      <c r="Q191" s="28"/>
      <c r="R191" s="28"/>
      <c r="S191" s="28"/>
      <c r="T191" s="28"/>
      <c r="U191" s="28"/>
      <c r="V191" s="28"/>
      <c r="X191" s="28"/>
      <c r="Y191" s="28"/>
    </row>
    <row r="192" spans="1:25" x14ac:dyDescent="0.2">
      <c r="A192" t="e">
        <f>IF(OR(F192=#REF!,G192=#REF!),ROUND(A191+1,0),A191+0.0001)</f>
        <v>#REF!</v>
      </c>
      <c r="B192" s="20" t="e">
        <f>IF(AND(E192&gt;=$B$2,E192&lt;=$B$3,OR(F192=#REF!,G192=#REF!)),ROUND(B191+1,0),B191+0.0001)</f>
        <v>#REF!</v>
      </c>
      <c r="C192" s="20" t="e">
        <f>IF(H192=#REF!,ROUND(C191+1,0),C191+0.0001)</f>
        <v>#REF!</v>
      </c>
      <c r="D192" s="21"/>
      <c r="E192" s="22"/>
      <c r="F192" s="23"/>
      <c r="G192" s="24"/>
      <c r="H192" s="51"/>
      <c r="I192" s="25"/>
      <c r="J192" s="31"/>
      <c r="K192" s="43" t="str">
        <f t="shared" si="6"/>
        <v/>
      </c>
      <c r="L192" s="45" t="str">
        <f>IF(F192="","",VLOOKUP(Journal!F192,Kontenplan!$E$9:$F$278,2))</f>
        <v/>
      </c>
      <c r="M192" s="44" t="str">
        <f>IF(G192="","",VLOOKUP(Journal!G192,Kontenplan!$E$9:$F$278,2))</f>
        <v/>
      </c>
      <c r="N192" s="28" t="str">
        <f>IF(AND(G192="",I192="",J192=""),"",IF(AND(I192&gt;0,OR(F192="",G192="")),"Bitte gültige Kontonummer/n eingeben",IF(OR(AND(F192&gt;0,F192&lt;1000),F192&gt;9999),"Sollkontonummer muss vierstellig sein",IF(VLOOKUP(F192,Kontenplan!$E$9:$E$277,1)&lt;&gt;F192,"Sollkonto existiert nicht",IF(D192=0,"Bitte Beleg-Nr. prüfen",IF(OR(AND(G192&gt;0,G192&lt;1000),G192&gt;9999),"Habenkontonummer muss vierstellig sein",IF(VLOOKUP(G192,Kontenplan!$E$9:$F$277,1)&lt;&gt;G192,"Habenkonto exisitert nicht","")))))))</f>
        <v/>
      </c>
      <c r="O192" s="28" t="str">
        <f t="shared" si="5"/>
        <v/>
      </c>
      <c r="P192" s="28"/>
      <c r="Q192" s="28"/>
      <c r="R192" s="28"/>
      <c r="S192" s="28"/>
      <c r="T192" s="28"/>
      <c r="U192" s="28"/>
      <c r="V192" s="28"/>
      <c r="X192" s="28"/>
      <c r="Y192" s="28"/>
    </row>
    <row r="193" spans="1:25" x14ac:dyDescent="0.2">
      <c r="A193" t="e">
        <f>IF(OR(F193=#REF!,G193=#REF!),ROUND(A192+1,0),A192+0.0001)</f>
        <v>#REF!</v>
      </c>
      <c r="B193" s="20" t="e">
        <f>IF(AND(E193&gt;=$B$2,E193&lt;=$B$3,OR(F193=#REF!,G193=#REF!)),ROUND(B192+1,0),B192+0.0001)</f>
        <v>#REF!</v>
      </c>
      <c r="C193" s="20" t="e">
        <f>IF(H193=#REF!,ROUND(C192+1,0),C192+0.0001)</f>
        <v>#REF!</v>
      </c>
      <c r="D193" s="21"/>
      <c r="E193" s="22"/>
      <c r="F193" s="23"/>
      <c r="G193" s="24"/>
      <c r="H193" s="51"/>
      <c r="I193" s="25"/>
      <c r="J193" s="31"/>
      <c r="K193" s="43" t="str">
        <f t="shared" si="6"/>
        <v/>
      </c>
      <c r="L193" s="45" t="str">
        <f>IF(F193="","",VLOOKUP(Journal!F193,Kontenplan!$E$9:$F$278,2))</f>
        <v/>
      </c>
      <c r="M193" s="44" t="str">
        <f>IF(G193="","",VLOOKUP(Journal!G193,Kontenplan!$E$9:$F$278,2))</f>
        <v/>
      </c>
      <c r="N193" s="28" t="str">
        <f>IF(AND(G193="",I193="",J193=""),"",IF(AND(I193&gt;0,OR(F193="",G193="")),"Bitte gültige Kontonummer/n eingeben",IF(OR(AND(F193&gt;0,F193&lt;1000),F193&gt;9999),"Sollkontonummer muss vierstellig sein",IF(VLOOKUP(F193,Kontenplan!$E$9:$E$277,1)&lt;&gt;F193,"Sollkonto existiert nicht",IF(D193=0,"Bitte Beleg-Nr. prüfen",IF(OR(AND(G193&gt;0,G193&lt;1000),G193&gt;9999),"Habenkontonummer muss vierstellig sein",IF(VLOOKUP(G193,Kontenplan!$E$9:$F$277,1)&lt;&gt;G193,"Habenkonto exisitert nicht","")))))))</f>
        <v/>
      </c>
      <c r="O193" s="28" t="str">
        <f t="shared" si="5"/>
        <v/>
      </c>
      <c r="P193" s="28"/>
      <c r="Q193" s="28"/>
      <c r="R193" s="28"/>
      <c r="S193" s="28"/>
      <c r="T193" s="28"/>
      <c r="U193" s="28"/>
      <c r="V193" s="28"/>
      <c r="X193" s="28"/>
      <c r="Y193" s="28"/>
    </row>
    <row r="194" spans="1:25" x14ac:dyDescent="0.2">
      <c r="A194" t="e">
        <f>IF(OR(F194=#REF!,G194=#REF!),ROUND(A193+1,0),A193+0.0001)</f>
        <v>#REF!</v>
      </c>
      <c r="B194" s="20" t="e">
        <f>IF(AND(E194&gt;=$B$2,E194&lt;=$B$3,OR(F194=#REF!,G194=#REF!)),ROUND(B193+1,0),B193+0.0001)</f>
        <v>#REF!</v>
      </c>
      <c r="C194" s="20" t="e">
        <f>IF(H194=#REF!,ROUND(C193+1,0),C193+0.0001)</f>
        <v>#REF!</v>
      </c>
      <c r="D194" s="21"/>
      <c r="E194" s="22"/>
      <c r="F194" s="23"/>
      <c r="G194" s="24"/>
      <c r="H194" s="51"/>
      <c r="I194" s="25"/>
      <c r="J194" s="31"/>
      <c r="K194" s="43" t="str">
        <f t="shared" si="6"/>
        <v/>
      </c>
      <c r="L194" s="45" t="str">
        <f>IF(F194="","",VLOOKUP(Journal!F194,Kontenplan!$E$9:$F$278,2))</f>
        <v/>
      </c>
      <c r="M194" s="44" t="str">
        <f>IF(G194="","",VLOOKUP(Journal!G194,Kontenplan!$E$9:$F$278,2))</f>
        <v/>
      </c>
      <c r="N194" s="28" t="str">
        <f>IF(AND(G194="",I194="",J194=""),"",IF(AND(I194&gt;0,OR(F194="",G194="")),"Bitte gültige Kontonummer/n eingeben",IF(OR(AND(F194&gt;0,F194&lt;1000),F194&gt;9999),"Sollkontonummer muss vierstellig sein",IF(VLOOKUP(F194,Kontenplan!$E$9:$E$277,1)&lt;&gt;F194,"Sollkonto existiert nicht",IF(D194=0,"Bitte Beleg-Nr. prüfen",IF(OR(AND(G194&gt;0,G194&lt;1000),G194&gt;9999),"Habenkontonummer muss vierstellig sein",IF(VLOOKUP(G194,Kontenplan!$E$9:$F$277,1)&lt;&gt;G194,"Habenkonto exisitert nicht","")))))))</f>
        <v/>
      </c>
      <c r="O194" s="28" t="str">
        <f t="shared" si="5"/>
        <v/>
      </c>
      <c r="P194" s="28"/>
      <c r="Q194" s="28"/>
      <c r="R194" s="28"/>
      <c r="S194" s="28"/>
      <c r="T194" s="28"/>
      <c r="U194" s="28"/>
      <c r="V194" s="28"/>
      <c r="X194" s="28"/>
      <c r="Y194" s="28"/>
    </row>
    <row r="195" spans="1:25" x14ac:dyDescent="0.2">
      <c r="A195" t="e">
        <f>IF(OR(F195=#REF!,G195=#REF!),ROUND(A194+1,0),A194+0.0001)</f>
        <v>#REF!</v>
      </c>
      <c r="B195" s="20" t="e">
        <f>IF(AND(E195&gt;=$B$2,E195&lt;=$B$3,OR(F195=#REF!,G195=#REF!)),ROUND(B194+1,0),B194+0.0001)</f>
        <v>#REF!</v>
      </c>
      <c r="C195" s="20" t="e">
        <f>IF(H195=#REF!,ROUND(C194+1,0),C194+0.0001)</f>
        <v>#REF!</v>
      </c>
      <c r="D195" s="21"/>
      <c r="E195" s="22"/>
      <c r="F195" s="23"/>
      <c r="G195" s="24"/>
      <c r="H195" s="51"/>
      <c r="I195" s="25"/>
      <c r="J195" s="31"/>
      <c r="K195" s="43" t="str">
        <f t="shared" si="6"/>
        <v/>
      </c>
      <c r="L195" s="45" t="str">
        <f>IF(F195="","",VLOOKUP(Journal!F195,Kontenplan!$E$9:$F$278,2))</f>
        <v/>
      </c>
      <c r="M195" s="44" t="str">
        <f>IF(G195="","",VLOOKUP(Journal!G195,Kontenplan!$E$9:$F$278,2))</f>
        <v/>
      </c>
      <c r="N195" s="28" t="str">
        <f>IF(AND(G195="",I195="",J195=""),"",IF(AND(I195&gt;0,OR(F195="",G195="")),"Bitte gültige Kontonummer/n eingeben",IF(OR(AND(F195&gt;0,F195&lt;1000),F195&gt;9999),"Sollkontonummer muss vierstellig sein",IF(VLOOKUP(F195,Kontenplan!$E$9:$E$277,1)&lt;&gt;F195,"Sollkonto existiert nicht",IF(D195=0,"Bitte Beleg-Nr. prüfen",IF(OR(AND(G195&gt;0,G195&lt;1000),G195&gt;9999),"Habenkontonummer muss vierstellig sein",IF(VLOOKUP(G195,Kontenplan!$E$9:$F$277,1)&lt;&gt;G195,"Habenkonto exisitert nicht","")))))))</f>
        <v/>
      </c>
      <c r="O195" s="28" t="str">
        <f t="shared" si="5"/>
        <v/>
      </c>
      <c r="P195" s="28"/>
      <c r="Q195" s="28"/>
      <c r="R195" s="28"/>
      <c r="S195" s="28"/>
      <c r="T195" s="28"/>
      <c r="U195" s="28"/>
      <c r="V195" s="28"/>
      <c r="X195" s="28"/>
      <c r="Y195" s="28"/>
    </row>
    <row r="196" spans="1:25" x14ac:dyDescent="0.2">
      <c r="A196" t="e">
        <f>IF(OR(F196=#REF!,G196=#REF!),ROUND(A195+1,0),A195+0.0001)</f>
        <v>#REF!</v>
      </c>
      <c r="B196" s="20" t="e">
        <f>IF(AND(E196&gt;=$B$2,E196&lt;=$B$3,OR(F196=#REF!,G196=#REF!)),ROUND(B195+1,0),B195+0.0001)</f>
        <v>#REF!</v>
      </c>
      <c r="C196" s="20" t="e">
        <f>IF(H196=#REF!,ROUND(C195+1,0),C195+0.0001)</f>
        <v>#REF!</v>
      </c>
      <c r="D196" s="21"/>
      <c r="E196" s="22"/>
      <c r="F196" s="23"/>
      <c r="G196" s="24"/>
      <c r="H196" s="51"/>
      <c r="I196" s="25"/>
      <c r="J196" s="31"/>
      <c r="K196" s="43" t="str">
        <f t="shared" si="6"/>
        <v/>
      </c>
      <c r="L196" s="45" t="str">
        <f>IF(F196="","",VLOOKUP(Journal!F196,Kontenplan!$E$9:$F$278,2))</f>
        <v/>
      </c>
      <c r="M196" s="44" t="str">
        <f>IF(G196="","",VLOOKUP(Journal!G196,Kontenplan!$E$9:$F$278,2))</f>
        <v/>
      </c>
      <c r="N196" s="28" t="str">
        <f>IF(AND(G196="",I196="",J196=""),"",IF(AND(I196&gt;0,OR(F196="",G196="")),"Bitte gültige Kontonummer/n eingeben",IF(OR(AND(F196&gt;0,F196&lt;1000),F196&gt;9999),"Sollkontonummer muss vierstellig sein",IF(VLOOKUP(F196,Kontenplan!$E$9:$E$277,1)&lt;&gt;F196,"Sollkonto existiert nicht",IF(D196=0,"Bitte Beleg-Nr. prüfen",IF(OR(AND(G196&gt;0,G196&lt;1000),G196&gt;9999),"Habenkontonummer muss vierstellig sein",IF(VLOOKUP(G196,Kontenplan!$E$9:$F$277,1)&lt;&gt;G196,"Habenkonto exisitert nicht","")))))))</f>
        <v/>
      </c>
      <c r="O196" s="28" t="str">
        <f t="shared" si="5"/>
        <v/>
      </c>
      <c r="P196" s="28"/>
      <c r="Q196" s="28"/>
      <c r="R196" s="28"/>
      <c r="S196" s="28"/>
      <c r="T196" s="28"/>
      <c r="U196" s="28"/>
      <c r="V196" s="28"/>
      <c r="X196" s="28"/>
      <c r="Y196" s="28"/>
    </row>
    <row r="197" spans="1:25" x14ac:dyDescent="0.2">
      <c r="A197" t="e">
        <f>IF(OR(F197=#REF!,G197=#REF!),ROUND(A196+1,0),A196+0.0001)</f>
        <v>#REF!</v>
      </c>
      <c r="B197" s="20" t="e">
        <f>IF(AND(E197&gt;=$B$2,E197&lt;=$B$3,OR(F197=#REF!,G197=#REF!)),ROUND(B196+1,0),B196+0.0001)</f>
        <v>#REF!</v>
      </c>
      <c r="C197" s="20" t="e">
        <f>IF(H197=#REF!,ROUND(C196+1,0),C196+0.0001)</f>
        <v>#REF!</v>
      </c>
      <c r="D197" s="21"/>
      <c r="E197" s="22"/>
      <c r="F197" s="23"/>
      <c r="G197" s="24"/>
      <c r="H197" s="51"/>
      <c r="I197" s="25"/>
      <c r="J197" s="31"/>
      <c r="K197" s="43" t="str">
        <f t="shared" si="6"/>
        <v/>
      </c>
      <c r="L197" s="45" t="str">
        <f>IF(F197="","",VLOOKUP(Journal!F197,Kontenplan!$E$9:$F$278,2))</f>
        <v/>
      </c>
      <c r="M197" s="44" t="str">
        <f>IF(G197="","",VLOOKUP(Journal!G197,Kontenplan!$E$9:$F$278,2))</f>
        <v/>
      </c>
      <c r="N197" s="28" t="str">
        <f>IF(AND(G197="",I197="",J197=""),"",IF(AND(I197&gt;0,OR(F197="",G197="")),"Bitte gültige Kontonummer/n eingeben",IF(OR(AND(F197&gt;0,F197&lt;1000),F197&gt;9999),"Sollkontonummer muss vierstellig sein",IF(VLOOKUP(F197,Kontenplan!$E$9:$E$277,1)&lt;&gt;F197,"Sollkonto existiert nicht",IF(D197=0,"Bitte Beleg-Nr. prüfen",IF(OR(AND(G197&gt;0,G197&lt;1000),G197&gt;9999),"Habenkontonummer muss vierstellig sein",IF(VLOOKUP(G197,Kontenplan!$E$9:$F$277,1)&lt;&gt;G197,"Habenkonto exisitert nicht","")))))))</f>
        <v/>
      </c>
      <c r="O197" s="28" t="str">
        <f t="shared" si="5"/>
        <v/>
      </c>
      <c r="P197" s="28"/>
      <c r="Q197" s="28"/>
      <c r="R197" s="28"/>
      <c r="S197" s="28"/>
      <c r="T197" s="28"/>
      <c r="U197" s="28"/>
      <c r="V197" s="28"/>
      <c r="X197" s="28"/>
      <c r="Y197" s="28"/>
    </row>
    <row r="198" spans="1:25" x14ac:dyDescent="0.2">
      <c r="A198" t="e">
        <f>IF(OR(F198=#REF!,G198=#REF!),ROUND(A197+1,0),A197+0.0001)</f>
        <v>#REF!</v>
      </c>
      <c r="B198" s="20" t="e">
        <f>IF(AND(E198&gt;=$B$2,E198&lt;=$B$3,OR(F198=#REF!,G198=#REF!)),ROUND(B197+1,0),B197+0.0001)</f>
        <v>#REF!</v>
      </c>
      <c r="C198" s="20" t="e">
        <f>IF(H198=#REF!,ROUND(C197+1,0),C197+0.0001)</f>
        <v>#REF!</v>
      </c>
      <c r="D198" s="21"/>
      <c r="E198" s="22"/>
      <c r="F198" s="23"/>
      <c r="G198" s="24"/>
      <c r="H198" s="51"/>
      <c r="I198" s="25"/>
      <c r="J198" s="31"/>
      <c r="K198" s="43" t="str">
        <f t="shared" si="6"/>
        <v/>
      </c>
      <c r="L198" s="45" t="str">
        <f>IF(F198="","",VLOOKUP(Journal!F198,Kontenplan!$E$9:$F$278,2))</f>
        <v/>
      </c>
      <c r="M198" s="44" t="str">
        <f>IF(G198="","",VLOOKUP(Journal!G198,Kontenplan!$E$9:$F$278,2))</f>
        <v/>
      </c>
      <c r="N198" s="28" t="str">
        <f>IF(AND(G198="",I198="",J198=""),"",IF(AND(I198&gt;0,OR(F198="",G198="")),"Bitte gültige Kontonummer/n eingeben",IF(OR(AND(F198&gt;0,F198&lt;1000),F198&gt;9999),"Sollkontonummer muss vierstellig sein",IF(VLOOKUP(F198,Kontenplan!$E$9:$E$277,1)&lt;&gt;F198,"Sollkonto existiert nicht",IF(D198=0,"Bitte Beleg-Nr. prüfen",IF(OR(AND(G198&gt;0,G198&lt;1000),G198&gt;9999),"Habenkontonummer muss vierstellig sein",IF(VLOOKUP(G198,Kontenplan!$E$9:$F$277,1)&lt;&gt;G198,"Habenkonto exisitert nicht","")))))))</f>
        <v/>
      </c>
      <c r="O198" s="28" t="str">
        <f t="shared" si="5"/>
        <v/>
      </c>
      <c r="P198" s="28"/>
      <c r="Q198" s="28"/>
      <c r="R198" s="28"/>
      <c r="S198" s="28"/>
      <c r="T198" s="28"/>
      <c r="U198" s="28"/>
      <c r="V198" s="28"/>
      <c r="X198" s="28"/>
      <c r="Y198" s="28"/>
    </row>
    <row r="199" spans="1:25" x14ac:dyDescent="0.2">
      <c r="A199" t="e">
        <f>IF(OR(F199=#REF!,G199=#REF!),ROUND(A198+1,0),A198+0.0001)</f>
        <v>#REF!</v>
      </c>
      <c r="B199" s="20" t="e">
        <f>IF(AND(E199&gt;=$B$2,E199&lt;=$B$3,OR(F199=#REF!,G199=#REF!)),ROUND(B198+1,0),B198+0.0001)</f>
        <v>#REF!</v>
      </c>
      <c r="C199" s="20" t="e">
        <f>IF(H199=#REF!,ROUND(C198+1,0),C198+0.0001)</f>
        <v>#REF!</v>
      </c>
      <c r="D199" s="21"/>
      <c r="E199" s="22"/>
      <c r="F199" s="23"/>
      <c r="G199" s="24"/>
      <c r="H199" s="51"/>
      <c r="I199" s="25"/>
      <c r="J199" s="31"/>
      <c r="K199" s="43" t="str">
        <f t="shared" si="6"/>
        <v/>
      </c>
      <c r="L199" s="45" t="str">
        <f>IF(F199="","",VLOOKUP(Journal!F199,Kontenplan!$E$9:$F$278,2))</f>
        <v/>
      </c>
      <c r="M199" s="44" t="str">
        <f>IF(G199="","",VLOOKUP(Journal!G199,Kontenplan!$E$9:$F$278,2))</f>
        <v/>
      </c>
      <c r="N199" s="28" t="str">
        <f>IF(AND(G199="",I199="",J199=""),"",IF(AND(I199&gt;0,OR(F199="",G199="")),"Bitte gültige Kontonummer/n eingeben",IF(OR(AND(F199&gt;0,F199&lt;1000),F199&gt;9999),"Sollkontonummer muss vierstellig sein",IF(VLOOKUP(F199,Kontenplan!$E$9:$E$277,1)&lt;&gt;F199,"Sollkonto existiert nicht",IF(D199=0,"Bitte Beleg-Nr. prüfen",IF(OR(AND(G199&gt;0,G199&lt;1000),G199&gt;9999),"Habenkontonummer muss vierstellig sein",IF(VLOOKUP(G199,Kontenplan!$E$9:$F$277,1)&lt;&gt;G199,"Habenkonto exisitert nicht","")))))))</f>
        <v/>
      </c>
      <c r="O199" s="28" t="str">
        <f t="shared" si="5"/>
        <v/>
      </c>
      <c r="P199" s="28"/>
      <c r="Q199" s="28"/>
      <c r="R199" s="28"/>
      <c r="S199" s="28"/>
      <c r="T199" s="28"/>
      <c r="U199" s="28"/>
      <c r="V199" s="28"/>
      <c r="X199" s="28"/>
      <c r="Y199" s="28"/>
    </row>
    <row r="200" spans="1:25" x14ac:dyDescent="0.2">
      <c r="A200" t="e">
        <f>IF(OR(F200=#REF!,G200=#REF!),ROUND(A199+1,0),A199+0.0001)</f>
        <v>#REF!</v>
      </c>
      <c r="B200" s="20" t="e">
        <f>IF(AND(E200&gt;=$B$2,E200&lt;=$B$3,OR(F200=#REF!,G200=#REF!)),ROUND(B199+1,0),B199+0.0001)</f>
        <v>#REF!</v>
      </c>
      <c r="C200" s="20" t="e">
        <f>IF(H200=#REF!,ROUND(C199+1,0),C199+0.0001)</f>
        <v>#REF!</v>
      </c>
      <c r="D200" s="21"/>
      <c r="E200" s="22"/>
      <c r="F200" s="23"/>
      <c r="G200" s="24"/>
      <c r="H200" s="51"/>
      <c r="I200" s="25"/>
      <c r="J200" s="31"/>
      <c r="K200" s="43" t="str">
        <f t="shared" si="6"/>
        <v/>
      </c>
      <c r="L200" s="45" t="str">
        <f>IF(F200="","",VLOOKUP(Journal!F200,Kontenplan!$E$9:$F$278,2))</f>
        <v/>
      </c>
      <c r="M200" s="44" t="str">
        <f>IF(G200="","",VLOOKUP(Journal!G200,Kontenplan!$E$9:$F$278,2))</f>
        <v/>
      </c>
      <c r="N200" s="28" t="str">
        <f>IF(AND(G200="",I200="",J200=""),"",IF(AND(I200&gt;0,OR(F200="",G200="")),"Bitte gültige Kontonummer/n eingeben",IF(OR(AND(F200&gt;0,F200&lt;1000),F200&gt;9999),"Sollkontonummer muss vierstellig sein",IF(VLOOKUP(F200,Kontenplan!$E$9:$E$277,1)&lt;&gt;F200,"Sollkonto existiert nicht",IF(D200=0,"Bitte Beleg-Nr. prüfen",IF(OR(AND(G200&gt;0,G200&lt;1000),G200&gt;9999),"Habenkontonummer muss vierstellig sein",IF(VLOOKUP(G200,Kontenplan!$E$9:$F$277,1)&lt;&gt;G200,"Habenkonto exisitert nicht","")))))))</f>
        <v/>
      </c>
      <c r="O200" s="28" t="str">
        <f t="shared" ref="O200:O263" si="7">IF(AND(F200&lt;&gt;"",F200=G200),"Soll- und Habenkontonummern sind identisch",IF(AND(D201&lt;&gt;"",G200&gt;0,F200&gt;0,OR(I200="",I200&lt;=0)),"Bitte Betrag prüfen",IF(AND(J200="",D201&gt;0),"Kein Text ist ok, aber nicht empfehlenswert",IF(OR(AND(E200="",G200&gt;0),AND(E200&lt;MAX(E193:E199)-20,G200&gt;0)),"Datum möglicherweise falsch",""))))</f>
        <v/>
      </c>
      <c r="P200" s="28"/>
      <c r="Q200" s="28"/>
      <c r="R200" s="28"/>
      <c r="S200" s="28"/>
      <c r="T200" s="28"/>
      <c r="U200" s="28"/>
      <c r="V200" s="28"/>
      <c r="X200" s="28"/>
      <c r="Y200" s="28"/>
    </row>
    <row r="201" spans="1:25" x14ac:dyDescent="0.2">
      <c r="A201" t="e">
        <f>IF(OR(F201=#REF!,G201=#REF!),ROUND(A200+1,0),A200+0.0001)</f>
        <v>#REF!</v>
      </c>
      <c r="B201" s="20" t="e">
        <f>IF(AND(E201&gt;=$B$2,E201&lt;=$B$3,OR(F201=#REF!,G201=#REF!)),ROUND(B200+1,0),B200+0.0001)</f>
        <v>#REF!</v>
      </c>
      <c r="C201" s="20" t="e">
        <f>IF(H201=#REF!,ROUND(C200+1,0),C200+0.0001)</f>
        <v>#REF!</v>
      </c>
      <c r="D201" s="21"/>
      <c r="E201" s="22"/>
      <c r="F201" s="23"/>
      <c r="G201" s="24"/>
      <c r="H201" s="51"/>
      <c r="I201" s="25"/>
      <c r="J201" s="31"/>
      <c r="K201" s="43" t="str">
        <f t="shared" si="6"/>
        <v/>
      </c>
      <c r="L201" s="45" t="str">
        <f>IF(F201="","",VLOOKUP(Journal!F201,Kontenplan!$E$9:$F$278,2))</f>
        <v/>
      </c>
      <c r="M201" s="44" t="str">
        <f>IF(G201="","",VLOOKUP(Journal!G201,Kontenplan!$E$9:$F$278,2))</f>
        <v/>
      </c>
      <c r="N201" s="28" t="str">
        <f>IF(AND(G201="",I201="",J201=""),"",IF(AND(I201&gt;0,OR(F201="",G201="")),"Bitte gültige Kontonummer/n eingeben",IF(OR(AND(F201&gt;0,F201&lt;1000),F201&gt;9999),"Sollkontonummer muss vierstellig sein",IF(VLOOKUP(F201,Kontenplan!$E$9:$E$277,1)&lt;&gt;F201,"Sollkonto existiert nicht",IF(D201=0,"Bitte Beleg-Nr. prüfen",IF(OR(AND(G201&gt;0,G201&lt;1000),G201&gt;9999),"Habenkontonummer muss vierstellig sein",IF(VLOOKUP(G201,Kontenplan!$E$9:$F$277,1)&lt;&gt;G201,"Habenkonto exisitert nicht","")))))))</f>
        <v/>
      </c>
      <c r="O201" s="28" t="str">
        <f t="shared" si="7"/>
        <v/>
      </c>
      <c r="P201" s="28"/>
      <c r="Q201" s="28"/>
      <c r="R201" s="28"/>
      <c r="S201" s="28"/>
      <c r="T201" s="28"/>
      <c r="U201" s="28"/>
      <c r="V201" s="28"/>
      <c r="X201" s="28"/>
      <c r="Y201" s="28"/>
    </row>
    <row r="202" spans="1:25" x14ac:dyDescent="0.2">
      <c r="A202" t="e">
        <f>IF(OR(F202=#REF!,G202=#REF!),ROUND(A201+1,0),A201+0.0001)</f>
        <v>#REF!</v>
      </c>
      <c r="B202" s="20" t="e">
        <f>IF(AND(E202&gt;=$B$2,E202&lt;=$B$3,OR(F202=#REF!,G202=#REF!)),ROUND(B201+1,0),B201+0.0001)</f>
        <v>#REF!</v>
      </c>
      <c r="C202" s="20" t="e">
        <f>IF(H202=#REF!,ROUND(C201+1,0),C201+0.0001)</f>
        <v>#REF!</v>
      </c>
      <c r="D202" s="21"/>
      <c r="E202" s="22"/>
      <c r="F202" s="23"/>
      <c r="G202" s="24"/>
      <c r="H202" s="51"/>
      <c r="I202" s="25"/>
      <c r="J202" s="31"/>
      <c r="K202" s="43" t="str">
        <f t="shared" si="6"/>
        <v/>
      </c>
      <c r="L202" s="45" t="str">
        <f>IF(F202="","",VLOOKUP(Journal!F202,Kontenplan!$E$9:$F$278,2))</f>
        <v/>
      </c>
      <c r="M202" s="44" t="str">
        <f>IF(G202="","",VLOOKUP(Journal!G202,Kontenplan!$E$9:$F$278,2))</f>
        <v/>
      </c>
      <c r="N202" s="28" t="str">
        <f>IF(AND(G202="",I202="",J202=""),"",IF(AND(I202&gt;0,OR(F202="",G202="")),"Bitte gültige Kontonummer/n eingeben",IF(OR(AND(F202&gt;0,F202&lt;1000),F202&gt;9999),"Sollkontonummer muss vierstellig sein",IF(VLOOKUP(F202,Kontenplan!$E$9:$E$277,1)&lt;&gt;F202,"Sollkonto existiert nicht",IF(D202=0,"Bitte Beleg-Nr. prüfen",IF(OR(AND(G202&gt;0,G202&lt;1000),G202&gt;9999),"Habenkontonummer muss vierstellig sein",IF(VLOOKUP(G202,Kontenplan!$E$9:$F$277,1)&lt;&gt;G202,"Habenkonto exisitert nicht","")))))))</f>
        <v/>
      </c>
      <c r="O202" s="28" t="str">
        <f t="shared" si="7"/>
        <v/>
      </c>
      <c r="P202" s="28"/>
      <c r="Q202" s="28"/>
      <c r="R202" s="28"/>
      <c r="S202" s="28"/>
      <c r="T202" s="28"/>
      <c r="U202" s="28"/>
      <c r="V202" s="28"/>
      <c r="X202" s="28"/>
      <c r="Y202" s="28"/>
    </row>
    <row r="203" spans="1:25" x14ac:dyDescent="0.2">
      <c r="A203" t="e">
        <f>IF(OR(F203=#REF!,G203=#REF!),ROUND(A202+1,0),A202+0.0001)</f>
        <v>#REF!</v>
      </c>
      <c r="B203" s="20" t="e">
        <f>IF(AND(E203&gt;=$B$2,E203&lt;=$B$3,OR(F203=#REF!,G203=#REF!)),ROUND(B202+1,0),B202+0.0001)</f>
        <v>#REF!</v>
      </c>
      <c r="C203" s="20" t="e">
        <f>IF(H203=#REF!,ROUND(C202+1,0),C202+0.0001)</f>
        <v>#REF!</v>
      </c>
      <c r="D203" s="21"/>
      <c r="E203" s="22"/>
      <c r="F203" s="23"/>
      <c r="G203" s="24"/>
      <c r="H203" s="51"/>
      <c r="I203" s="25"/>
      <c r="J203" s="31"/>
      <c r="K203" s="43" t="str">
        <f t="shared" si="6"/>
        <v/>
      </c>
      <c r="L203" s="45" t="str">
        <f>IF(F203="","",VLOOKUP(Journal!F203,Kontenplan!$E$9:$F$278,2))</f>
        <v/>
      </c>
      <c r="M203" s="44" t="str">
        <f>IF(G203="","",VLOOKUP(Journal!G203,Kontenplan!$E$9:$F$278,2))</f>
        <v/>
      </c>
      <c r="N203" s="28" t="str">
        <f>IF(AND(G203="",I203="",J203=""),"",IF(AND(I203&gt;0,OR(F203="",G203="")),"Bitte gültige Kontonummer/n eingeben",IF(OR(AND(F203&gt;0,F203&lt;1000),F203&gt;9999),"Sollkontonummer muss vierstellig sein",IF(VLOOKUP(F203,Kontenplan!$E$9:$E$277,1)&lt;&gt;F203,"Sollkonto existiert nicht",IF(D203=0,"Bitte Beleg-Nr. prüfen",IF(OR(AND(G203&gt;0,G203&lt;1000),G203&gt;9999),"Habenkontonummer muss vierstellig sein",IF(VLOOKUP(G203,Kontenplan!$E$9:$F$277,1)&lt;&gt;G203,"Habenkonto exisitert nicht","")))))))</f>
        <v/>
      </c>
      <c r="O203" s="28" t="str">
        <f t="shared" si="7"/>
        <v/>
      </c>
      <c r="P203" s="28"/>
      <c r="Q203" s="28"/>
      <c r="R203" s="28"/>
      <c r="S203" s="28"/>
      <c r="T203" s="28"/>
      <c r="U203" s="28"/>
      <c r="V203" s="28"/>
      <c r="X203" s="28"/>
      <c r="Y203" s="28"/>
    </row>
    <row r="204" spans="1:25" x14ac:dyDescent="0.2">
      <c r="A204" t="e">
        <f>IF(OR(F204=#REF!,G204=#REF!),ROUND(A203+1,0),A203+0.0001)</f>
        <v>#REF!</v>
      </c>
      <c r="B204" s="20" t="e">
        <f>IF(AND(E204&gt;=$B$2,E204&lt;=$B$3,OR(F204=#REF!,G204=#REF!)),ROUND(B203+1,0),B203+0.0001)</f>
        <v>#REF!</v>
      </c>
      <c r="C204" s="20" t="e">
        <f>IF(H204=#REF!,ROUND(C203+1,0),C203+0.0001)</f>
        <v>#REF!</v>
      </c>
      <c r="D204" s="21"/>
      <c r="E204" s="22"/>
      <c r="F204" s="23"/>
      <c r="G204" s="24"/>
      <c r="H204" s="51"/>
      <c r="I204" s="25"/>
      <c r="J204" s="31"/>
      <c r="K204" s="43" t="str">
        <f t="shared" si="6"/>
        <v/>
      </c>
      <c r="L204" s="45" t="str">
        <f>IF(F204="","",VLOOKUP(Journal!F204,Kontenplan!$E$9:$F$278,2))</f>
        <v/>
      </c>
      <c r="M204" s="44" t="str">
        <f>IF(G204="","",VLOOKUP(Journal!G204,Kontenplan!$E$9:$F$278,2))</f>
        <v/>
      </c>
      <c r="N204" s="28" t="str">
        <f>IF(AND(G204="",I204="",J204=""),"",IF(AND(I204&gt;0,OR(F204="",G204="")),"Bitte gültige Kontonummer/n eingeben",IF(OR(AND(F204&gt;0,F204&lt;1000),F204&gt;9999),"Sollkontonummer muss vierstellig sein",IF(VLOOKUP(F204,Kontenplan!$E$9:$E$277,1)&lt;&gt;F204,"Sollkonto existiert nicht",IF(D204=0,"Bitte Beleg-Nr. prüfen",IF(OR(AND(G204&gt;0,G204&lt;1000),G204&gt;9999),"Habenkontonummer muss vierstellig sein",IF(VLOOKUP(G204,Kontenplan!$E$9:$F$277,1)&lt;&gt;G204,"Habenkonto exisitert nicht","")))))))</f>
        <v/>
      </c>
      <c r="O204" s="28" t="str">
        <f t="shared" si="7"/>
        <v/>
      </c>
      <c r="P204" s="28"/>
      <c r="Q204" s="28"/>
      <c r="R204" s="28"/>
      <c r="S204" s="28"/>
      <c r="T204" s="28"/>
      <c r="U204" s="28"/>
      <c r="V204" s="28"/>
      <c r="X204" s="28"/>
      <c r="Y204" s="28"/>
    </row>
    <row r="205" spans="1:25" x14ac:dyDescent="0.2">
      <c r="A205" t="e">
        <f>IF(OR(F205=#REF!,G205=#REF!),ROUND(A204+1,0),A204+0.0001)</f>
        <v>#REF!</v>
      </c>
      <c r="B205" s="20" t="e">
        <f>IF(AND(E205&gt;=$B$2,E205&lt;=$B$3,OR(F205=#REF!,G205=#REF!)),ROUND(B204+1,0),B204+0.0001)</f>
        <v>#REF!</v>
      </c>
      <c r="C205" s="20" t="e">
        <f>IF(H205=#REF!,ROUND(C204+1,0),C204+0.0001)</f>
        <v>#REF!</v>
      </c>
      <c r="D205" s="21"/>
      <c r="E205" s="22"/>
      <c r="F205" s="23"/>
      <c r="G205" s="24"/>
      <c r="H205" s="51"/>
      <c r="I205" s="25"/>
      <c r="J205" s="31"/>
      <c r="K205" s="43" t="str">
        <f t="shared" si="6"/>
        <v/>
      </c>
      <c r="L205" s="45" t="str">
        <f>IF(F205="","",VLOOKUP(Journal!F205,Kontenplan!$E$9:$F$278,2))</f>
        <v/>
      </c>
      <c r="M205" s="44" t="str">
        <f>IF(G205="","",VLOOKUP(Journal!G205,Kontenplan!$E$9:$F$278,2))</f>
        <v/>
      </c>
      <c r="N205" s="28" t="str">
        <f>IF(AND(G205="",I205="",J205=""),"",IF(AND(I205&gt;0,OR(F205="",G205="")),"Bitte gültige Kontonummer/n eingeben",IF(OR(AND(F205&gt;0,F205&lt;1000),F205&gt;9999),"Sollkontonummer muss vierstellig sein",IF(VLOOKUP(F205,Kontenplan!$E$9:$E$277,1)&lt;&gt;F205,"Sollkonto existiert nicht",IF(D205=0,"Bitte Beleg-Nr. prüfen",IF(OR(AND(G205&gt;0,G205&lt;1000),G205&gt;9999),"Habenkontonummer muss vierstellig sein",IF(VLOOKUP(G205,Kontenplan!$E$9:$F$277,1)&lt;&gt;G205,"Habenkonto exisitert nicht","")))))))</f>
        <v/>
      </c>
      <c r="O205" s="28" t="str">
        <f t="shared" si="7"/>
        <v/>
      </c>
      <c r="P205" s="28"/>
      <c r="Q205" s="28"/>
      <c r="R205" s="28"/>
      <c r="S205" s="28"/>
      <c r="T205" s="28"/>
      <c r="U205" s="28"/>
      <c r="V205" s="28"/>
      <c r="X205" s="28"/>
      <c r="Y205" s="28"/>
    </row>
    <row r="206" spans="1:25" x14ac:dyDescent="0.2">
      <c r="A206" t="e">
        <f>IF(OR(F206=#REF!,G206=#REF!),ROUND(A205+1,0),A205+0.0001)</f>
        <v>#REF!</v>
      </c>
      <c r="B206" s="20" t="e">
        <f>IF(AND(E206&gt;=$B$2,E206&lt;=$B$3,OR(F206=#REF!,G206=#REF!)),ROUND(B205+1,0),B205+0.0001)</f>
        <v>#REF!</v>
      </c>
      <c r="C206" s="20" t="e">
        <f>IF(H206=#REF!,ROUND(C205+1,0),C205+0.0001)</f>
        <v>#REF!</v>
      </c>
      <c r="D206" s="21"/>
      <c r="E206" s="22"/>
      <c r="F206" s="23"/>
      <c r="G206" s="24"/>
      <c r="H206" s="51"/>
      <c r="I206" s="25"/>
      <c r="J206" s="31"/>
      <c r="K206" s="43" t="str">
        <f t="shared" si="6"/>
        <v/>
      </c>
      <c r="L206" s="45" t="str">
        <f>IF(F206="","",VLOOKUP(Journal!F206,Kontenplan!$E$9:$F$278,2))</f>
        <v/>
      </c>
      <c r="M206" s="44" t="str">
        <f>IF(G206="","",VLOOKUP(Journal!G206,Kontenplan!$E$9:$F$278,2))</f>
        <v/>
      </c>
      <c r="N206" s="28" t="str">
        <f>IF(AND(G206="",I206="",J206=""),"",IF(AND(I206&gt;0,OR(F206="",G206="")),"Bitte gültige Kontonummer/n eingeben",IF(OR(AND(F206&gt;0,F206&lt;1000),F206&gt;9999),"Sollkontonummer muss vierstellig sein",IF(VLOOKUP(F206,Kontenplan!$E$9:$E$277,1)&lt;&gt;F206,"Sollkonto existiert nicht",IF(D206=0,"Bitte Beleg-Nr. prüfen",IF(OR(AND(G206&gt;0,G206&lt;1000),G206&gt;9999),"Habenkontonummer muss vierstellig sein",IF(VLOOKUP(G206,Kontenplan!$E$9:$F$277,1)&lt;&gt;G206,"Habenkonto exisitert nicht","")))))))</f>
        <v/>
      </c>
      <c r="O206" s="28" t="str">
        <f t="shared" si="7"/>
        <v/>
      </c>
      <c r="P206" s="28"/>
      <c r="Q206" s="28"/>
      <c r="R206" s="28"/>
      <c r="S206" s="28"/>
      <c r="T206" s="28"/>
      <c r="U206" s="28"/>
      <c r="V206" s="28"/>
      <c r="X206" s="28"/>
      <c r="Y206" s="28"/>
    </row>
    <row r="207" spans="1:25" x14ac:dyDescent="0.2">
      <c r="A207" t="e">
        <f>IF(OR(F207=#REF!,G207=#REF!),ROUND(A206+1,0),A206+0.0001)</f>
        <v>#REF!</v>
      </c>
      <c r="B207" s="20" t="e">
        <f>IF(AND(E207&gt;=$B$2,E207&lt;=$B$3,OR(F207=#REF!,G207=#REF!)),ROUND(B206+1,0),B206+0.0001)</f>
        <v>#REF!</v>
      </c>
      <c r="C207" s="20" t="e">
        <f>IF(H207=#REF!,ROUND(C206+1,0),C206+0.0001)</f>
        <v>#REF!</v>
      </c>
      <c r="D207" s="21"/>
      <c r="E207" s="22"/>
      <c r="F207" s="23"/>
      <c r="G207" s="24"/>
      <c r="H207" s="51"/>
      <c r="I207" s="25"/>
      <c r="J207" s="31"/>
      <c r="K207" s="43" t="str">
        <f t="shared" si="6"/>
        <v/>
      </c>
      <c r="L207" s="45" t="str">
        <f>IF(F207="","",VLOOKUP(Journal!F207,Kontenplan!$E$9:$F$278,2))</f>
        <v/>
      </c>
      <c r="M207" s="44" t="str">
        <f>IF(G207="","",VLOOKUP(Journal!G207,Kontenplan!$E$9:$F$278,2))</f>
        <v/>
      </c>
      <c r="N207" s="28" t="str">
        <f>IF(AND(G207="",I207="",J207=""),"",IF(AND(I207&gt;0,OR(F207="",G207="")),"Bitte gültige Kontonummer/n eingeben",IF(OR(AND(F207&gt;0,F207&lt;1000),F207&gt;9999),"Sollkontonummer muss vierstellig sein",IF(VLOOKUP(F207,Kontenplan!$E$9:$E$277,1)&lt;&gt;F207,"Sollkonto existiert nicht",IF(D207=0,"Bitte Beleg-Nr. prüfen",IF(OR(AND(G207&gt;0,G207&lt;1000),G207&gt;9999),"Habenkontonummer muss vierstellig sein",IF(VLOOKUP(G207,Kontenplan!$E$9:$F$277,1)&lt;&gt;G207,"Habenkonto exisitert nicht","")))))))</f>
        <v/>
      </c>
      <c r="O207" s="28" t="str">
        <f t="shared" si="7"/>
        <v/>
      </c>
      <c r="P207" s="28"/>
      <c r="Q207" s="28"/>
      <c r="R207" s="28"/>
      <c r="S207" s="28"/>
      <c r="T207" s="28"/>
      <c r="U207" s="28"/>
      <c r="V207" s="28"/>
      <c r="X207" s="28"/>
      <c r="Y207" s="28"/>
    </row>
    <row r="208" spans="1:25" x14ac:dyDescent="0.2">
      <c r="A208" t="e">
        <f>IF(OR(F208=#REF!,G208=#REF!),ROUND(A207+1,0),A207+0.0001)</f>
        <v>#REF!</v>
      </c>
      <c r="B208" s="20" t="e">
        <f>IF(AND(E208&gt;=$B$2,E208&lt;=$B$3,OR(F208=#REF!,G208=#REF!)),ROUND(B207+1,0),B207+0.0001)</f>
        <v>#REF!</v>
      </c>
      <c r="C208" s="20" t="e">
        <f>IF(H208=#REF!,ROUND(C207+1,0),C207+0.0001)</f>
        <v>#REF!</v>
      </c>
      <c r="D208" s="21"/>
      <c r="E208" s="22"/>
      <c r="F208" s="23"/>
      <c r="G208" s="24"/>
      <c r="H208" s="51"/>
      <c r="I208" s="25"/>
      <c r="J208" s="31"/>
      <c r="K208" s="43" t="str">
        <f t="shared" si="6"/>
        <v/>
      </c>
      <c r="L208" s="45" t="str">
        <f>IF(F208="","",VLOOKUP(Journal!F208,Kontenplan!$E$9:$F$278,2))</f>
        <v/>
      </c>
      <c r="M208" s="44" t="str">
        <f>IF(G208="","",VLOOKUP(Journal!G208,Kontenplan!$E$9:$F$278,2))</f>
        <v/>
      </c>
      <c r="N208" s="28" t="str">
        <f>IF(AND(G208="",I208="",J208=""),"",IF(AND(I208&gt;0,OR(F208="",G208="")),"Bitte gültige Kontonummer/n eingeben",IF(OR(AND(F208&gt;0,F208&lt;1000),F208&gt;9999),"Sollkontonummer muss vierstellig sein",IF(VLOOKUP(F208,Kontenplan!$E$9:$E$277,1)&lt;&gt;F208,"Sollkonto existiert nicht",IF(D208=0,"Bitte Beleg-Nr. prüfen",IF(OR(AND(G208&gt;0,G208&lt;1000),G208&gt;9999),"Habenkontonummer muss vierstellig sein",IF(VLOOKUP(G208,Kontenplan!$E$9:$F$277,1)&lt;&gt;G208,"Habenkonto exisitert nicht","")))))))</f>
        <v/>
      </c>
      <c r="O208" s="28" t="str">
        <f t="shared" si="7"/>
        <v/>
      </c>
      <c r="P208" s="28"/>
      <c r="Q208" s="28"/>
      <c r="R208" s="28"/>
      <c r="S208" s="28"/>
      <c r="T208" s="28"/>
      <c r="U208" s="28"/>
      <c r="V208" s="28"/>
      <c r="X208" s="28"/>
      <c r="Y208" s="28"/>
    </row>
    <row r="209" spans="1:25" x14ac:dyDescent="0.2">
      <c r="A209" t="e">
        <f>IF(OR(F209=#REF!,G209=#REF!),ROUND(A208+1,0),A208+0.0001)</f>
        <v>#REF!</v>
      </c>
      <c r="B209" s="20" t="e">
        <f>IF(AND(E209&gt;=$B$2,E209&lt;=$B$3,OR(F209=#REF!,G209=#REF!)),ROUND(B208+1,0),B208+0.0001)</f>
        <v>#REF!</v>
      </c>
      <c r="C209" s="20" t="e">
        <f>IF(H209=#REF!,ROUND(C208+1,0),C208+0.0001)</f>
        <v>#REF!</v>
      </c>
      <c r="D209" s="21"/>
      <c r="E209" s="22"/>
      <c r="F209" s="23"/>
      <c r="G209" s="24"/>
      <c r="H209" s="51"/>
      <c r="I209" s="25"/>
      <c r="J209" s="31"/>
      <c r="K209" s="43" t="str">
        <f t="shared" si="6"/>
        <v/>
      </c>
      <c r="L209" s="45" t="str">
        <f>IF(F209="","",VLOOKUP(Journal!F209,Kontenplan!$E$9:$F$278,2))</f>
        <v/>
      </c>
      <c r="M209" s="44" t="str">
        <f>IF(G209="","",VLOOKUP(Journal!G209,Kontenplan!$E$9:$F$278,2))</f>
        <v/>
      </c>
      <c r="N209" s="28" t="str">
        <f>IF(AND(G209="",I209="",J209=""),"",IF(AND(I209&gt;0,OR(F209="",G209="")),"Bitte gültige Kontonummer/n eingeben",IF(OR(AND(F209&gt;0,F209&lt;1000),F209&gt;9999),"Sollkontonummer muss vierstellig sein",IF(VLOOKUP(F209,Kontenplan!$E$9:$E$277,1)&lt;&gt;F209,"Sollkonto existiert nicht",IF(D209=0,"Bitte Beleg-Nr. prüfen",IF(OR(AND(G209&gt;0,G209&lt;1000),G209&gt;9999),"Habenkontonummer muss vierstellig sein",IF(VLOOKUP(G209,Kontenplan!$E$9:$F$277,1)&lt;&gt;G209,"Habenkonto exisitert nicht","")))))))</f>
        <v/>
      </c>
      <c r="O209" s="28" t="str">
        <f t="shared" si="7"/>
        <v/>
      </c>
      <c r="P209" s="28"/>
      <c r="Q209" s="28"/>
      <c r="R209" s="28"/>
      <c r="S209" s="28"/>
      <c r="T209" s="28"/>
      <c r="U209" s="28"/>
      <c r="V209" s="28"/>
      <c r="X209" s="28"/>
      <c r="Y209" s="28"/>
    </row>
    <row r="210" spans="1:25" x14ac:dyDescent="0.2">
      <c r="A210" t="e">
        <f>IF(OR(F210=#REF!,G210=#REF!),ROUND(A209+1,0),A209+0.0001)</f>
        <v>#REF!</v>
      </c>
      <c r="B210" s="20" t="e">
        <f>IF(AND(E210&gt;=$B$2,E210&lt;=$B$3,OR(F210=#REF!,G210=#REF!)),ROUND(B209+1,0),B209+0.0001)</f>
        <v>#REF!</v>
      </c>
      <c r="C210" s="20" t="e">
        <f>IF(H210=#REF!,ROUND(C209+1,0),C209+0.0001)</f>
        <v>#REF!</v>
      </c>
      <c r="D210" s="21"/>
      <c r="E210" s="22"/>
      <c r="F210" s="23"/>
      <c r="G210" s="24"/>
      <c r="H210" s="51"/>
      <c r="I210" s="25"/>
      <c r="J210" s="31"/>
      <c r="K210" s="43" t="str">
        <f t="shared" si="6"/>
        <v/>
      </c>
      <c r="L210" s="45" t="str">
        <f>IF(F210="","",VLOOKUP(Journal!F210,Kontenplan!$E$9:$F$278,2))</f>
        <v/>
      </c>
      <c r="M210" s="44" t="str">
        <f>IF(G210="","",VLOOKUP(Journal!G210,Kontenplan!$E$9:$F$278,2))</f>
        <v/>
      </c>
      <c r="N210" s="28" t="str">
        <f>IF(AND(G210="",I210="",J210=""),"",IF(AND(I210&gt;0,OR(F210="",G210="")),"Bitte gültige Kontonummer/n eingeben",IF(OR(AND(F210&gt;0,F210&lt;1000),F210&gt;9999),"Sollkontonummer muss vierstellig sein",IF(VLOOKUP(F210,Kontenplan!$E$9:$E$277,1)&lt;&gt;F210,"Sollkonto existiert nicht",IF(D210=0,"Bitte Beleg-Nr. prüfen",IF(OR(AND(G210&gt;0,G210&lt;1000),G210&gt;9999),"Habenkontonummer muss vierstellig sein",IF(VLOOKUP(G210,Kontenplan!$E$9:$F$277,1)&lt;&gt;G210,"Habenkonto exisitert nicht","")))))))</f>
        <v/>
      </c>
      <c r="O210" s="28" t="str">
        <f t="shared" si="7"/>
        <v/>
      </c>
      <c r="P210" s="28"/>
      <c r="Q210" s="28"/>
      <c r="R210" s="28"/>
      <c r="S210" s="28"/>
      <c r="T210" s="28"/>
      <c r="U210" s="28"/>
      <c r="V210" s="28"/>
      <c r="X210" s="28"/>
      <c r="Y210" s="28"/>
    </row>
    <row r="211" spans="1:25" x14ac:dyDescent="0.2">
      <c r="A211" t="e">
        <f>IF(OR(F211=#REF!,G211=#REF!),ROUND(A210+1,0),A210+0.0001)</f>
        <v>#REF!</v>
      </c>
      <c r="B211" s="20" t="e">
        <f>IF(AND(E211&gt;=$B$2,E211&lt;=$B$3,OR(F211=#REF!,G211=#REF!)),ROUND(B210+1,0),B210+0.0001)</f>
        <v>#REF!</v>
      </c>
      <c r="C211" s="20" t="e">
        <f>IF(H211=#REF!,ROUND(C210+1,0),C210+0.0001)</f>
        <v>#REF!</v>
      </c>
      <c r="D211" s="21"/>
      <c r="E211" s="22"/>
      <c r="F211" s="23"/>
      <c r="G211" s="24"/>
      <c r="H211" s="51"/>
      <c r="I211" s="25"/>
      <c r="J211" s="31"/>
      <c r="K211" s="43" t="str">
        <f t="shared" si="6"/>
        <v/>
      </c>
      <c r="L211" s="45" t="str">
        <f>IF(F211="","",VLOOKUP(Journal!F211,Kontenplan!$E$9:$F$278,2))</f>
        <v/>
      </c>
      <c r="M211" s="44" t="str">
        <f>IF(G211="","",VLOOKUP(Journal!G211,Kontenplan!$E$9:$F$278,2))</f>
        <v/>
      </c>
      <c r="N211" s="28" t="str">
        <f>IF(AND(G211="",I211="",J211=""),"",IF(AND(I211&gt;0,OR(F211="",G211="")),"Bitte gültige Kontonummer/n eingeben",IF(OR(AND(F211&gt;0,F211&lt;1000),F211&gt;9999),"Sollkontonummer muss vierstellig sein",IF(VLOOKUP(F211,Kontenplan!$E$9:$E$277,1)&lt;&gt;F211,"Sollkonto existiert nicht",IF(D211=0,"Bitte Beleg-Nr. prüfen",IF(OR(AND(G211&gt;0,G211&lt;1000),G211&gt;9999),"Habenkontonummer muss vierstellig sein",IF(VLOOKUP(G211,Kontenplan!$E$9:$F$277,1)&lt;&gt;G211,"Habenkonto exisitert nicht","")))))))</f>
        <v/>
      </c>
      <c r="O211" s="28" t="str">
        <f t="shared" si="7"/>
        <v/>
      </c>
      <c r="P211" s="28"/>
      <c r="Q211" s="28"/>
      <c r="R211" s="28"/>
      <c r="S211" s="28"/>
      <c r="T211" s="28"/>
      <c r="U211" s="28"/>
      <c r="V211" s="28"/>
      <c r="X211" s="28"/>
      <c r="Y211" s="28"/>
    </row>
    <row r="212" spans="1:25" x14ac:dyDescent="0.2">
      <c r="A212" t="e">
        <f>IF(OR(F212=#REF!,G212=#REF!),ROUND(A211+1,0),A211+0.0001)</f>
        <v>#REF!</v>
      </c>
      <c r="B212" s="20" t="e">
        <f>IF(AND(E212&gt;=$B$2,E212&lt;=$B$3,OR(F212=#REF!,G212=#REF!)),ROUND(B211+1,0),B211+0.0001)</f>
        <v>#REF!</v>
      </c>
      <c r="C212" s="20" t="e">
        <f>IF(H212=#REF!,ROUND(C211+1,0),C211+0.0001)</f>
        <v>#REF!</v>
      </c>
      <c r="D212" s="21"/>
      <c r="E212" s="22"/>
      <c r="F212" s="23"/>
      <c r="G212" s="24"/>
      <c r="H212" s="51"/>
      <c r="I212" s="25"/>
      <c r="J212" s="31"/>
      <c r="K212" s="43" t="str">
        <f t="shared" si="6"/>
        <v/>
      </c>
      <c r="L212" s="45" t="str">
        <f>IF(F212="","",VLOOKUP(Journal!F212,Kontenplan!$E$9:$F$278,2))</f>
        <v/>
      </c>
      <c r="M212" s="44" t="str">
        <f>IF(G212="","",VLOOKUP(Journal!G212,Kontenplan!$E$9:$F$278,2))</f>
        <v/>
      </c>
      <c r="N212" s="28" t="str">
        <f>IF(AND(G212="",I212="",J212=""),"",IF(AND(I212&gt;0,OR(F212="",G212="")),"Bitte gültige Kontonummer/n eingeben",IF(OR(AND(F212&gt;0,F212&lt;1000),F212&gt;9999),"Sollkontonummer muss vierstellig sein",IF(VLOOKUP(F212,Kontenplan!$E$9:$E$277,1)&lt;&gt;F212,"Sollkonto existiert nicht",IF(D212=0,"Bitte Beleg-Nr. prüfen",IF(OR(AND(G212&gt;0,G212&lt;1000),G212&gt;9999),"Habenkontonummer muss vierstellig sein",IF(VLOOKUP(G212,Kontenplan!$E$9:$F$277,1)&lt;&gt;G212,"Habenkonto exisitert nicht","")))))))</f>
        <v/>
      </c>
      <c r="O212" s="28" t="str">
        <f t="shared" si="7"/>
        <v/>
      </c>
      <c r="P212" s="28"/>
      <c r="Q212" s="28"/>
      <c r="R212" s="28"/>
      <c r="S212" s="28"/>
      <c r="T212" s="28"/>
      <c r="U212" s="28"/>
      <c r="V212" s="28"/>
      <c r="X212" s="28"/>
      <c r="Y212" s="28"/>
    </row>
    <row r="213" spans="1:25" x14ac:dyDescent="0.2">
      <c r="A213" t="e">
        <f>IF(OR(F213=#REF!,G213=#REF!),ROUND(A212+1,0),A212+0.0001)</f>
        <v>#REF!</v>
      </c>
      <c r="B213" s="20" t="e">
        <f>IF(AND(E213&gt;=$B$2,E213&lt;=$B$3,OR(F213=#REF!,G213=#REF!)),ROUND(B212+1,0),B212+0.0001)</f>
        <v>#REF!</v>
      </c>
      <c r="C213" s="20" t="e">
        <f>IF(H213=#REF!,ROUND(C212+1,0),C212+0.0001)</f>
        <v>#REF!</v>
      </c>
      <c r="D213" s="21"/>
      <c r="E213" s="22"/>
      <c r="F213" s="23"/>
      <c r="G213" s="24"/>
      <c r="H213" s="51"/>
      <c r="I213" s="25"/>
      <c r="J213" s="31"/>
      <c r="K213" s="43" t="str">
        <f t="shared" si="6"/>
        <v/>
      </c>
      <c r="L213" s="45" t="str">
        <f>IF(F213="","",VLOOKUP(Journal!F213,Kontenplan!$E$9:$F$278,2))</f>
        <v/>
      </c>
      <c r="M213" s="44" t="str">
        <f>IF(G213="","",VLOOKUP(Journal!G213,Kontenplan!$E$9:$F$278,2))</f>
        <v/>
      </c>
      <c r="N213" s="28" t="str">
        <f>IF(AND(G213="",I213="",J213=""),"",IF(AND(I213&gt;0,OR(F213="",G213="")),"Bitte gültige Kontonummer/n eingeben",IF(OR(AND(F213&gt;0,F213&lt;1000),F213&gt;9999),"Sollkontonummer muss vierstellig sein",IF(VLOOKUP(F213,Kontenplan!$E$9:$E$277,1)&lt;&gt;F213,"Sollkonto existiert nicht",IF(D213=0,"Bitte Beleg-Nr. prüfen",IF(OR(AND(G213&gt;0,G213&lt;1000),G213&gt;9999),"Habenkontonummer muss vierstellig sein",IF(VLOOKUP(G213,Kontenplan!$E$9:$F$277,1)&lt;&gt;G213,"Habenkonto exisitert nicht","")))))))</f>
        <v/>
      </c>
      <c r="O213" s="28" t="str">
        <f t="shared" si="7"/>
        <v/>
      </c>
      <c r="P213" s="28"/>
      <c r="Q213" s="28"/>
      <c r="R213" s="28"/>
      <c r="S213" s="28"/>
      <c r="T213" s="28"/>
      <c r="U213" s="28"/>
      <c r="V213" s="28"/>
      <c r="X213" s="28"/>
      <c r="Y213" s="28"/>
    </row>
    <row r="214" spans="1:25" x14ac:dyDescent="0.2">
      <c r="A214" t="e">
        <f>IF(OR(F214=#REF!,G214=#REF!),ROUND(A213+1,0),A213+0.0001)</f>
        <v>#REF!</v>
      </c>
      <c r="B214" s="20" t="e">
        <f>IF(AND(E214&gt;=$B$2,E214&lt;=$B$3,OR(F214=#REF!,G214=#REF!)),ROUND(B213+1,0),B213+0.0001)</f>
        <v>#REF!</v>
      </c>
      <c r="C214" s="20" t="e">
        <f>IF(H214=#REF!,ROUND(C213+1,0),C213+0.0001)</f>
        <v>#REF!</v>
      </c>
      <c r="D214" s="21"/>
      <c r="E214" s="22"/>
      <c r="F214" s="23"/>
      <c r="G214" s="24"/>
      <c r="H214" s="51"/>
      <c r="I214" s="25"/>
      <c r="J214" s="31"/>
      <c r="K214" s="43" t="str">
        <f t="shared" si="6"/>
        <v/>
      </c>
      <c r="L214" s="45" t="str">
        <f>IF(F214="","",VLOOKUP(Journal!F214,Kontenplan!$E$9:$F$278,2))</f>
        <v/>
      </c>
      <c r="M214" s="44" t="str">
        <f>IF(G214="","",VLOOKUP(Journal!G214,Kontenplan!$E$9:$F$278,2))</f>
        <v/>
      </c>
      <c r="N214" s="28" t="str">
        <f>IF(AND(G214="",I214="",J214=""),"",IF(AND(I214&gt;0,OR(F214="",G214="")),"Bitte gültige Kontonummer/n eingeben",IF(OR(AND(F214&gt;0,F214&lt;1000),F214&gt;9999),"Sollkontonummer muss vierstellig sein",IF(VLOOKUP(F214,Kontenplan!$E$9:$E$277,1)&lt;&gt;F214,"Sollkonto existiert nicht",IF(D214=0,"Bitte Beleg-Nr. prüfen",IF(OR(AND(G214&gt;0,G214&lt;1000),G214&gt;9999),"Habenkontonummer muss vierstellig sein",IF(VLOOKUP(G214,Kontenplan!$E$9:$F$277,1)&lt;&gt;G214,"Habenkonto exisitert nicht","")))))))</f>
        <v/>
      </c>
      <c r="O214" s="28" t="str">
        <f t="shared" si="7"/>
        <v/>
      </c>
      <c r="P214" s="28"/>
      <c r="Q214" s="28"/>
      <c r="R214" s="28"/>
      <c r="S214" s="28"/>
      <c r="T214" s="28"/>
      <c r="U214" s="28"/>
      <c r="V214" s="28"/>
      <c r="X214" s="28"/>
      <c r="Y214" s="28"/>
    </row>
    <row r="215" spans="1:25" x14ac:dyDescent="0.2">
      <c r="A215" t="e">
        <f>IF(OR(F215=#REF!,G215=#REF!),ROUND(A214+1,0),A214+0.0001)</f>
        <v>#REF!</v>
      </c>
      <c r="B215" s="20" t="e">
        <f>IF(AND(E215&gt;=$B$2,E215&lt;=$B$3,OR(F215=#REF!,G215=#REF!)),ROUND(B214+1,0),B214+0.0001)</f>
        <v>#REF!</v>
      </c>
      <c r="C215" s="20" t="e">
        <f>IF(H215=#REF!,ROUND(C214+1,0),C214+0.0001)</f>
        <v>#REF!</v>
      </c>
      <c r="D215" s="21"/>
      <c r="E215" s="22"/>
      <c r="F215" s="23"/>
      <c r="G215" s="24"/>
      <c r="H215" s="51"/>
      <c r="I215" s="25"/>
      <c r="J215" s="31"/>
      <c r="K215" s="43" t="str">
        <f t="shared" si="6"/>
        <v/>
      </c>
      <c r="L215" s="45" t="str">
        <f>IF(F215="","",VLOOKUP(Journal!F215,Kontenplan!$E$9:$F$278,2))</f>
        <v/>
      </c>
      <c r="M215" s="44" t="str">
        <f>IF(G215="","",VLOOKUP(Journal!G215,Kontenplan!$E$9:$F$278,2))</f>
        <v/>
      </c>
      <c r="N215" s="28" t="str">
        <f>IF(AND(G215="",I215="",J215=""),"",IF(AND(I215&gt;0,OR(F215="",G215="")),"Bitte gültige Kontonummer/n eingeben",IF(OR(AND(F215&gt;0,F215&lt;1000),F215&gt;9999),"Sollkontonummer muss vierstellig sein",IF(VLOOKUP(F215,Kontenplan!$E$9:$E$277,1)&lt;&gt;F215,"Sollkonto existiert nicht",IF(D215=0,"Bitte Beleg-Nr. prüfen",IF(OR(AND(G215&gt;0,G215&lt;1000),G215&gt;9999),"Habenkontonummer muss vierstellig sein",IF(VLOOKUP(G215,Kontenplan!$E$9:$F$277,1)&lt;&gt;G215,"Habenkonto exisitert nicht","")))))))</f>
        <v/>
      </c>
      <c r="O215" s="28" t="str">
        <f t="shared" si="7"/>
        <v/>
      </c>
      <c r="P215" s="28"/>
      <c r="Q215" s="28"/>
      <c r="R215" s="28"/>
      <c r="S215" s="28"/>
      <c r="T215" s="28"/>
      <c r="U215" s="28"/>
      <c r="V215" s="28"/>
      <c r="X215" s="28"/>
      <c r="Y215" s="28"/>
    </row>
    <row r="216" spans="1:25" x14ac:dyDescent="0.2">
      <c r="A216" t="e">
        <f>IF(OR(F216=#REF!,G216=#REF!),ROUND(A215+1,0),A215+0.0001)</f>
        <v>#REF!</v>
      </c>
      <c r="B216" s="20" t="e">
        <f>IF(AND(E216&gt;=$B$2,E216&lt;=$B$3,OR(F216=#REF!,G216=#REF!)),ROUND(B215+1,0),B215+0.0001)</f>
        <v>#REF!</v>
      </c>
      <c r="C216" s="20" t="e">
        <f>IF(H216=#REF!,ROUND(C215+1,0),C215+0.0001)</f>
        <v>#REF!</v>
      </c>
      <c r="D216" s="21"/>
      <c r="E216" s="22"/>
      <c r="F216" s="23"/>
      <c r="G216" s="24"/>
      <c r="H216" s="51"/>
      <c r="I216" s="25"/>
      <c r="J216" s="31"/>
      <c r="K216" s="43" t="str">
        <f t="shared" si="6"/>
        <v/>
      </c>
      <c r="L216" s="45" t="str">
        <f>IF(F216="","",VLOOKUP(Journal!F216,Kontenplan!$E$9:$F$278,2))</f>
        <v/>
      </c>
      <c r="M216" s="44" t="str">
        <f>IF(G216="","",VLOOKUP(Journal!G216,Kontenplan!$E$9:$F$278,2))</f>
        <v/>
      </c>
      <c r="N216" s="28" t="str">
        <f>IF(AND(G216="",I216="",J216=""),"",IF(AND(I216&gt;0,OR(F216="",G216="")),"Bitte gültige Kontonummer/n eingeben",IF(OR(AND(F216&gt;0,F216&lt;1000),F216&gt;9999),"Sollkontonummer muss vierstellig sein",IF(VLOOKUP(F216,Kontenplan!$E$9:$E$277,1)&lt;&gt;F216,"Sollkonto existiert nicht",IF(D216=0,"Bitte Beleg-Nr. prüfen",IF(OR(AND(G216&gt;0,G216&lt;1000),G216&gt;9999),"Habenkontonummer muss vierstellig sein",IF(VLOOKUP(G216,Kontenplan!$E$9:$F$277,1)&lt;&gt;G216,"Habenkonto exisitert nicht","")))))))</f>
        <v/>
      </c>
      <c r="O216" s="28" t="str">
        <f t="shared" si="7"/>
        <v/>
      </c>
      <c r="P216" s="28"/>
      <c r="Q216" s="28"/>
      <c r="R216" s="28"/>
      <c r="S216" s="28"/>
      <c r="T216" s="28"/>
      <c r="U216" s="28"/>
      <c r="V216" s="28"/>
      <c r="X216" s="28"/>
      <c r="Y216" s="28"/>
    </row>
    <row r="217" spans="1:25" x14ac:dyDescent="0.2">
      <c r="A217" t="e">
        <f>IF(OR(F217=#REF!,G217=#REF!),ROUND(A216+1,0),A216+0.0001)</f>
        <v>#REF!</v>
      </c>
      <c r="B217" s="20" t="e">
        <f>IF(AND(E217&gt;=$B$2,E217&lt;=$B$3,OR(F217=#REF!,G217=#REF!)),ROUND(B216+1,0),B216+0.0001)</f>
        <v>#REF!</v>
      </c>
      <c r="C217" s="20" t="e">
        <f>IF(H217=#REF!,ROUND(C216+1,0),C216+0.0001)</f>
        <v>#REF!</v>
      </c>
      <c r="D217" s="21"/>
      <c r="E217" s="22"/>
      <c r="F217" s="23"/>
      <c r="G217" s="24"/>
      <c r="H217" s="51"/>
      <c r="I217" s="25"/>
      <c r="J217" s="31"/>
      <c r="K217" s="43" t="str">
        <f t="shared" si="6"/>
        <v/>
      </c>
      <c r="L217" s="45" t="str">
        <f>IF(F217="","",VLOOKUP(Journal!F217,Kontenplan!$E$9:$F$278,2))</f>
        <v/>
      </c>
      <c r="M217" s="44" t="str">
        <f>IF(G217="","",VLOOKUP(Journal!G217,Kontenplan!$E$9:$F$278,2))</f>
        <v/>
      </c>
      <c r="N217" s="28" t="str">
        <f>IF(AND(G217="",I217="",J217=""),"",IF(AND(I217&gt;0,OR(F217="",G217="")),"Bitte gültige Kontonummer/n eingeben",IF(OR(AND(F217&gt;0,F217&lt;1000),F217&gt;9999),"Sollkontonummer muss vierstellig sein",IF(VLOOKUP(F217,Kontenplan!$E$9:$E$277,1)&lt;&gt;F217,"Sollkonto existiert nicht",IF(D217=0,"Bitte Beleg-Nr. prüfen",IF(OR(AND(G217&gt;0,G217&lt;1000),G217&gt;9999),"Habenkontonummer muss vierstellig sein",IF(VLOOKUP(G217,Kontenplan!$E$9:$F$277,1)&lt;&gt;G217,"Habenkonto exisitert nicht","")))))))</f>
        <v/>
      </c>
      <c r="O217" s="28" t="str">
        <f t="shared" si="7"/>
        <v/>
      </c>
      <c r="P217" s="28"/>
      <c r="Q217" s="28"/>
      <c r="R217" s="28"/>
      <c r="S217" s="28"/>
      <c r="T217" s="28"/>
      <c r="U217" s="28"/>
      <c r="V217" s="28"/>
      <c r="X217" s="28"/>
      <c r="Y217" s="28"/>
    </row>
    <row r="218" spans="1:25" x14ac:dyDescent="0.2">
      <c r="A218" t="e">
        <f>IF(OR(F218=#REF!,G218=#REF!),ROUND(A217+1,0),A217+0.0001)</f>
        <v>#REF!</v>
      </c>
      <c r="B218" s="20" t="e">
        <f>IF(AND(E218&gt;=$B$2,E218&lt;=$B$3,OR(F218=#REF!,G218=#REF!)),ROUND(B217+1,0),B217+0.0001)</f>
        <v>#REF!</v>
      </c>
      <c r="C218" s="20" t="e">
        <f>IF(H218=#REF!,ROUND(C217+1,0),C217+0.0001)</f>
        <v>#REF!</v>
      </c>
      <c r="D218" s="21"/>
      <c r="E218" s="22"/>
      <c r="F218" s="23"/>
      <c r="G218" s="24"/>
      <c r="H218" s="51"/>
      <c r="I218" s="25"/>
      <c r="J218" s="31"/>
      <c r="K218" s="43" t="str">
        <f t="shared" si="6"/>
        <v/>
      </c>
      <c r="L218" s="45" t="str">
        <f>IF(F218="","",VLOOKUP(Journal!F218,Kontenplan!$E$9:$F$278,2))</f>
        <v/>
      </c>
      <c r="M218" s="44" t="str">
        <f>IF(G218="","",VLOOKUP(Journal!G218,Kontenplan!$E$9:$F$278,2))</f>
        <v/>
      </c>
      <c r="N218" s="28" t="str">
        <f>IF(AND(G218="",I218="",J218=""),"",IF(AND(I218&gt;0,OR(F218="",G218="")),"Bitte gültige Kontonummer/n eingeben",IF(OR(AND(F218&gt;0,F218&lt;1000),F218&gt;9999),"Sollkontonummer muss vierstellig sein",IF(VLOOKUP(F218,Kontenplan!$E$9:$E$277,1)&lt;&gt;F218,"Sollkonto existiert nicht",IF(D218=0,"Bitte Beleg-Nr. prüfen",IF(OR(AND(G218&gt;0,G218&lt;1000),G218&gt;9999),"Habenkontonummer muss vierstellig sein",IF(VLOOKUP(G218,Kontenplan!$E$9:$F$277,1)&lt;&gt;G218,"Habenkonto exisitert nicht","")))))))</f>
        <v/>
      </c>
      <c r="O218" s="28" t="str">
        <f t="shared" si="7"/>
        <v/>
      </c>
      <c r="P218" s="28"/>
      <c r="Q218" s="28"/>
      <c r="R218" s="28"/>
      <c r="S218" s="28"/>
      <c r="T218" s="28"/>
      <c r="U218" s="28"/>
      <c r="V218" s="28"/>
      <c r="X218" s="28"/>
      <c r="Y218" s="28"/>
    </row>
    <row r="219" spans="1:25" x14ac:dyDescent="0.2">
      <c r="A219" t="e">
        <f>IF(OR(F219=#REF!,G219=#REF!),ROUND(A218+1,0),A218+0.0001)</f>
        <v>#REF!</v>
      </c>
      <c r="B219" s="20" t="e">
        <f>IF(AND(E219&gt;=$B$2,E219&lt;=$B$3,OR(F219=#REF!,G219=#REF!)),ROUND(B218+1,0),B218+0.0001)</f>
        <v>#REF!</v>
      </c>
      <c r="C219" s="20" t="e">
        <f>IF(H219=#REF!,ROUND(C218+1,0),C218+0.0001)</f>
        <v>#REF!</v>
      </c>
      <c r="D219" s="21"/>
      <c r="E219" s="22"/>
      <c r="F219" s="23"/>
      <c r="G219" s="24"/>
      <c r="H219" s="51"/>
      <c r="I219" s="25"/>
      <c r="J219" s="31"/>
      <c r="K219" s="43" t="str">
        <f t="shared" si="6"/>
        <v/>
      </c>
      <c r="L219" s="45" t="str">
        <f>IF(F219="","",VLOOKUP(Journal!F219,Kontenplan!$E$9:$F$278,2))</f>
        <v/>
      </c>
      <c r="M219" s="44" t="str">
        <f>IF(G219="","",VLOOKUP(Journal!G219,Kontenplan!$E$9:$F$278,2))</f>
        <v/>
      </c>
      <c r="N219" s="28" t="str">
        <f>IF(AND(G219="",I219="",J219=""),"",IF(AND(I219&gt;0,OR(F219="",G219="")),"Bitte gültige Kontonummer/n eingeben",IF(OR(AND(F219&gt;0,F219&lt;1000),F219&gt;9999),"Sollkontonummer muss vierstellig sein",IF(VLOOKUP(F219,Kontenplan!$E$9:$E$277,1)&lt;&gt;F219,"Sollkonto existiert nicht",IF(D219=0,"Bitte Beleg-Nr. prüfen",IF(OR(AND(G219&gt;0,G219&lt;1000),G219&gt;9999),"Habenkontonummer muss vierstellig sein",IF(VLOOKUP(G219,Kontenplan!$E$9:$F$277,1)&lt;&gt;G219,"Habenkonto exisitert nicht","")))))))</f>
        <v/>
      </c>
      <c r="O219" s="28" t="str">
        <f t="shared" si="7"/>
        <v/>
      </c>
      <c r="P219" s="28"/>
      <c r="Q219" s="28"/>
      <c r="R219" s="28"/>
      <c r="S219" s="28"/>
      <c r="T219" s="28"/>
      <c r="U219" s="28"/>
      <c r="V219" s="28"/>
      <c r="X219" s="28"/>
      <c r="Y219" s="28"/>
    </row>
    <row r="220" spans="1:25" x14ac:dyDescent="0.2">
      <c r="A220" t="e">
        <f>IF(OR(F220=#REF!,G220=#REF!),ROUND(A219+1,0),A219+0.0001)</f>
        <v>#REF!</v>
      </c>
      <c r="B220" s="20" t="e">
        <f>IF(AND(E220&gt;=$B$2,E220&lt;=$B$3,OR(F220=#REF!,G220=#REF!)),ROUND(B219+1,0),B219+0.0001)</f>
        <v>#REF!</v>
      </c>
      <c r="C220" s="20" t="e">
        <f>IF(H220=#REF!,ROUND(C219+1,0),C219+0.0001)</f>
        <v>#REF!</v>
      </c>
      <c r="D220" s="21"/>
      <c r="E220" s="22"/>
      <c r="F220" s="23"/>
      <c r="G220" s="24"/>
      <c r="H220" s="51"/>
      <c r="I220" s="25"/>
      <c r="J220" s="31"/>
      <c r="K220" s="43" t="str">
        <f t="shared" si="6"/>
        <v/>
      </c>
      <c r="L220" s="45" t="str">
        <f>IF(F220="","",VLOOKUP(Journal!F220,Kontenplan!$E$9:$F$278,2))</f>
        <v/>
      </c>
      <c r="M220" s="44" t="str">
        <f>IF(G220="","",VLOOKUP(Journal!G220,Kontenplan!$E$9:$F$278,2))</f>
        <v/>
      </c>
      <c r="N220" s="28" t="str">
        <f>IF(AND(G220="",I220="",J220=""),"",IF(AND(I220&gt;0,OR(F220="",G220="")),"Bitte gültige Kontonummer/n eingeben",IF(OR(AND(F220&gt;0,F220&lt;1000),F220&gt;9999),"Sollkontonummer muss vierstellig sein",IF(VLOOKUP(F220,Kontenplan!$E$9:$E$277,1)&lt;&gt;F220,"Sollkonto existiert nicht",IF(D220=0,"Bitte Beleg-Nr. prüfen",IF(OR(AND(G220&gt;0,G220&lt;1000),G220&gt;9999),"Habenkontonummer muss vierstellig sein",IF(VLOOKUP(G220,Kontenplan!$E$9:$F$277,1)&lt;&gt;G220,"Habenkonto exisitert nicht","")))))))</f>
        <v/>
      </c>
      <c r="O220" s="28" t="str">
        <f t="shared" si="7"/>
        <v/>
      </c>
      <c r="P220" s="28"/>
      <c r="Q220" s="28"/>
      <c r="R220" s="28"/>
      <c r="S220" s="28"/>
      <c r="T220" s="28"/>
      <c r="U220" s="28"/>
      <c r="V220" s="28"/>
      <c r="X220" s="28"/>
      <c r="Y220" s="28"/>
    </row>
    <row r="221" spans="1:25" x14ac:dyDescent="0.2">
      <c r="A221" t="e">
        <f>IF(OR(F221=#REF!,G221=#REF!),ROUND(A220+1,0),A220+0.0001)</f>
        <v>#REF!</v>
      </c>
      <c r="B221" s="20" t="e">
        <f>IF(AND(E221&gt;=$B$2,E221&lt;=$B$3,OR(F221=#REF!,G221=#REF!)),ROUND(B220+1,0),B220+0.0001)</f>
        <v>#REF!</v>
      </c>
      <c r="C221" s="20" t="e">
        <f>IF(H221=#REF!,ROUND(C220+1,0),C220+0.0001)</f>
        <v>#REF!</v>
      </c>
      <c r="D221" s="21"/>
      <c r="E221" s="22"/>
      <c r="F221" s="23"/>
      <c r="G221" s="24"/>
      <c r="H221" s="51"/>
      <c r="I221" s="25"/>
      <c r="J221" s="31"/>
      <c r="K221" s="43" t="str">
        <f t="shared" ref="K221:K284" si="8">IF(N221&lt;&gt;"",N221,IF(O221&lt;&gt;"",O221,""))</f>
        <v/>
      </c>
      <c r="L221" s="45" t="str">
        <f>IF(F221="","",VLOOKUP(Journal!F221,Kontenplan!$E$9:$F$278,2))</f>
        <v/>
      </c>
      <c r="M221" s="44" t="str">
        <f>IF(G221="","",VLOOKUP(Journal!G221,Kontenplan!$E$9:$F$278,2))</f>
        <v/>
      </c>
      <c r="N221" s="28" t="str">
        <f>IF(AND(G221="",I221="",J221=""),"",IF(AND(I221&gt;0,OR(F221="",G221="")),"Bitte gültige Kontonummer/n eingeben",IF(OR(AND(F221&gt;0,F221&lt;1000),F221&gt;9999),"Sollkontonummer muss vierstellig sein",IF(VLOOKUP(F221,Kontenplan!$E$9:$E$277,1)&lt;&gt;F221,"Sollkonto existiert nicht",IF(D221=0,"Bitte Beleg-Nr. prüfen",IF(OR(AND(G221&gt;0,G221&lt;1000),G221&gt;9999),"Habenkontonummer muss vierstellig sein",IF(VLOOKUP(G221,Kontenplan!$E$9:$F$277,1)&lt;&gt;G221,"Habenkonto exisitert nicht","")))))))</f>
        <v/>
      </c>
      <c r="O221" s="28" t="str">
        <f t="shared" si="7"/>
        <v/>
      </c>
      <c r="P221" s="28"/>
      <c r="Q221" s="28"/>
      <c r="R221" s="28"/>
      <c r="S221" s="28"/>
      <c r="T221" s="28"/>
      <c r="U221" s="28"/>
      <c r="V221" s="28"/>
      <c r="X221" s="28"/>
      <c r="Y221" s="28"/>
    </row>
    <row r="222" spans="1:25" x14ac:dyDescent="0.2">
      <c r="A222" t="e">
        <f>IF(OR(F222=#REF!,G222=#REF!),ROUND(A221+1,0),A221+0.0001)</f>
        <v>#REF!</v>
      </c>
      <c r="B222" s="20" t="e">
        <f>IF(AND(E222&gt;=$B$2,E222&lt;=$B$3,OR(F222=#REF!,G222=#REF!)),ROUND(B221+1,0),B221+0.0001)</f>
        <v>#REF!</v>
      </c>
      <c r="C222" s="20" t="e">
        <f>IF(H222=#REF!,ROUND(C221+1,0),C221+0.0001)</f>
        <v>#REF!</v>
      </c>
      <c r="D222" s="21"/>
      <c r="E222" s="22"/>
      <c r="F222" s="23"/>
      <c r="G222" s="24"/>
      <c r="H222" s="51"/>
      <c r="I222" s="25"/>
      <c r="J222" s="31"/>
      <c r="K222" s="43" t="str">
        <f t="shared" si="8"/>
        <v/>
      </c>
      <c r="L222" s="45" t="str">
        <f>IF(F222="","",VLOOKUP(Journal!F222,Kontenplan!$E$9:$F$278,2))</f>
        <v/>
      </c>
      <c r="M222" s="44" t="str">
        <f>IF(G222="","",VLOOKUP(Journal!G222,Kontenplan!$E$9:$F$278,2))</f>
        <v/>
      </c>
      <c r="N222" s="28" t="str">
        <f>IF(AND(G222="",I222="",J222=""),"",IF(AND(I222&gt;0,OR(F222="",G222="")),"Bitte gültige Kontonummer/n eingeben",IF(OR(AND(F222&gt;0,F222&lt;1000),F222&gt;9999),"Sollkontonummer muss vierstellig sein",IF(VLOOKUP(F222,Kontenplan!$E$9:$E$277,1)&lt;&gt;F222,"Sollkonto existiert nicht",IF(D222=0,"Bitte Beleg-Nr. prüfen",IF(OR(AND(G222&gt;0,G222&lt;1000),G222&gt;9999),"Habenkontonummer muss vierstellig sein",IF(VLOOKUP(G222,Kontenplan!$E$9:$F$277,1)&lt;&gt;G222,"Habenkonto exisitert nicht","")))))))</f>
        <v/>
      </c>
      <c r="O222" s="28" t="str">
        <f t="shared" si="7"/>
        <v/>
      </c>
      <c r="P222" s="28"/>
      <c r="Q222" s="28"/>
      <c r="R222" s="28"/>
      <c r="S222" s="28"/>
      <c r="T222" s="28"/>
      <c r="U222" s="28"/>
      <c r="V222" s="28"/>
      <c r="X222" s="28"/>
      <c r="Y222" s="28"/>
    </row>
    <row r="223" spans="1:25" x14ac:dyDescent="0.2">
      <c r="A223" t="e">
        <f>IF(OR(F223=#REF!,G223=#REF!),ROUND(A222+1,0),A222+0.0001)</f>
        <v>#REF!</v>
      </c>
      <c r="B223" s="20" t="e">
        <f>IF(AND(E223&gt;=$B$2,E223&lt;=$B$3,OR(F223=#REF!,G223=#REF!)),ROUND(B222+1,0),B222+0.0001)</f>
        <v>#REF!</v>
      </c>
      <c r="C223" s="20" t="e">
        <f>IF(H223=#REF!,ROUND(C222+1,0),C222+0.0001)</f>
        <v>#REF!</v>
      </c>
      <c r="D223" s="21"/>
      <c r="E223" s="22"/>
      <c r="F223" s="23"/>
      <c r="G223" s="24"/>
      <c r="H223" s="51"/>
      <c r="I223" s="25"/>
      <c r="J223" s="31"/>
      <c r="K223" s="43" t="str">
        <f t="shared" si="8"/>
        <v/>
      </c>
      <c r="L223" s="45" t="str">
        <f>IF(F223="","",VLOOKUP(Journal!F223,Kontenplan!$E$9:$F$278,2))</f>
        <v/>
      </c>
      <c r="M223" s="44" t="str">
        <f>IF(G223="","",VLOOKUP(Journal!G223,Kontenplan!$E$9:$F$278,2))</f>
        <v/>
      </c>
      <c r="N223" s="28" t="str">
        <f>IF(AND(G223="",I223="",J223=""),"",IF(AND(I223&gt;0,OR(F223="",G223="")),"Bitte gültige Kontonummer/n eingeben",IF(OR(AND(F223&gt;0,F223&lt;1000),F223&gt;9999),"Sollkontonummer muss vierstellig sein",IF(VLOOKUP(F223,Kontenplan!$E$9:$E$277,1)&lt;&gt;F223,"Sollkonto existiert nicht",IF(D223=0,"Bitte Beleg-Nr. prüfen",IF(OR(AND(G223&gt;0,G223&lt;1000),G223&gt;9999),"Habenkontonummer muss vierstellig sein",IF(VLOOKUP(G223,Kontenplan!$E$9:$F$277,1)&lt;&gt;G223,"Habenkonto exisitert nicht","")))))))</f>
        <v/>
      </c>
      <c r="O223" s="28" t="str">
        <f t="shared" si="7"/>
        <v/>
      </c>
      <c r="P223" s="28"/>
      <c r="Q223" s="28"/>
      <c r="R223" s="28"/>
      <c r="S223" s="28"/>
      <c r="T223" s="28"/>
      <c r="U223" s="28"/>
      <c r="V223" s="28"/>
      <c r="X223" s="28"/>
      <c r="Y223" s="28"/>
    </row>
    <row r="224" spans="1:25" x14ac:dyDescent="0.2">
      <c r="A224" t="e">
        <f>IF(OR(F224=#REF!,G224=#REF!),ROUND(A223+1,0),A223+0.0001)</f>
        <v>#REF!</v>
      </c>
      <c r="B224" s="20" t="e">
        <f>IF(AND(E224&gt;=$B$2,E224&lt;=$B$3,OR(F224=#REF!,G224=#REF!)),ROUND(B223+1,0),B223+0.0001)</f>
        <v>#REF!</v>
      </c>
      <c r="C224" s="20" t="e">
        <f>IF(H224=#REF!,ROUND(C223+1,0),C223+0.0001)</f>
        <v>#REF!</v>
      </c>
      <c r="D224" s="21"/>
      <c r="E224" s="22"/>
      <c r="F224" s="23"/>
      <c r="G224" s="24"/>
      <c r="H224" s="51"/>
      <c r="I224" s="25"/>
      <c r="J224" s="31"/>
      <c r="K224" s="43" t="str">
        <f t="shared" si="8"/>
        <v/>
      </c>
      <c r="L224" s="45" t="str">
        <f>IF(F224="","",VLOOKUP(Journal!F224,Kontenplan!$E$9:$F$278,2))</f>
        <v/>
      </c>
      <c r="M224" s="44" t="str">
        <f>IF(G224="","",VLOOKUP(Journal!G224,Kontenplan!$E$9:$F$278,2))</f>
        <v/>
      </c>
      <c r="N224" s="28" t="str">
        <f>IF(AND(G224="",I224="",J224=""),"",IF(AND(I224&gt;0,OR(F224="",G224="")),"Bitte gültige Kontonummer/n eingeben",IF(OR(AND(F224&gt;0,F224&lt;1000),F224&gt;9999),"Sollkontonummer muss vierstellig sein",IF(VLOOKUP(F224,Kontenplan!$E$9:$E$277,1)&lt;&gt;F224,"Sollkonto existiert nicht",IF(D224=0,"Bitte Beleg-Nr. prüfen",IF(OR(AND(G224&gt;0,G224&lt;1000),G224&gt;9999),"Habenkontonummer muss vierstellig sein",IF(VLOOKUP(G224,Kontenplan!$E$9:$F$277,1)&lt;&gt;G224,"Habenkonto exisitert nicht","")))))))</f>
        <v/>
      </c>
      <c r="O224" s="28" t="str">
        <f t="shared" si="7"/>
        <v/>
      </c>
      <c r="P224" s="28"/>
      <c r="Q224" s="28"/>
      <c r="R224" s="28"/>
      <c r="S224" s="28"/>
      <c r="T224" s="28"/>
      <c r="U224" s="28"/>
      <c r="V224" s="28"/>
      <c r="X224" s="28"/>
      <c r="Y224" s="28"/>
    </row>
    <row r="225" spans="1:25" x14ac:dyDescent="0.2">
      <c r="A225" t="e">
        <f>IF(OR(F225=#REF!,G225=#REF!),ROUND(A224+1,0),A224+0.0001)</f>
        <v>#REF!</v>
      </c>
      <c r="B225" s="20" t="e">
        <f>IF(AND(E225&gt;=$B$2,E225&lt;=$B$3,OR(F225=#REF!,G225=#REF!)),ROUND(B224+1,0),B224+0.0001)</f>
        <v>#REF!</v>
      </c>
      <c r="C225" s="20" t="e">
        <f>IF(H225=#REF!,ROUND(C224+1,0),C224+0.0001)</f>
        <v>#REF!</v>
      </c>
      <c r="D225" s="21"/>
      <c r="E225" s="22"/>
      <c r="F225" s="23"/>
      <c r="G225" s="24"/>
      <c r="H225" s="51"/>
      <c r="I225" s="25"/>
      <c r="J225" s="31"/>
      <c r="K225" s="43" t="str">
        <f t="shared" si="8"/>
        <v/>
      </c>
      <c r="L225" s="45" t="str">
        <f>IF(F225="","",VLOOKUP(Journal!F225,Kontenplan!$E$9:$F$278,2))</f>
        <v/>
      </c>
      <c r="M225" s="44" t="str">
        <f>IF(G225="","",VLOOKUP(Journal!G225,Kontenplan!$E$9:$F$278,2))</f>
        <v/>
      </c>
      <c r="N225" s="28" t="str">
        <f>IF(AND(G225="",I225="",J225=""),"",IF(AND(I225&gt;0,OR(F225="",G225="")),"Bitte gültige Kontonummer/n eingeben",IF(OR(AND(F225&gt;0,F225&lt;1000),F225&gt;9999),"Sollkontonummer muss vierstellig sein",IF(VLOOKUP(F225,Kontenplan!$E$9:$E$277,1)&lt;&gt;F225,"Sollkonto existiert nicht",IF(D225=0,"Bitte Beleg-Nr. prüfen",IF(OR(AND(G225&gt;0,G225&lt;1000),G225&gt;9999),"Habenkontonummer muss vierstellig sein",IF(VLOOKUP(G225,Kontenplan!$E$9:$F$277,1)&lt;&gt;G225,"Habenkonto exisitert nicht","")))))))</f>
        <v/>
      </c>
      <c r="O225" s="28" t="str">
        <f t="shared" si="7"/>
        <v/>
      </c>
      <c r="P225" s="28"/>
      <c r="Q225" s="28"/>
      <c r="R225" s="28"/>
      <c r="S225" s="28"/>
      <c r="T225" s="28"/>
      <c r="U225" s="28"/>
      <c r="V225" s="28"/>
      <c r="X225" s="28"/>
      <c r="Y225" s="28"/>
    </row>
    <row r="226" spans="1:25" x14ac:dyDescent="0.2">
      <c r="A226" t="e">
        <f>IF(OR(F226=#REF!,G226=#REF!),ROUND(A225+1,0),A225+0.0001)</f>
        <v>#REF!</v>
      </c>
      <c r="B226" s="20" t="e">
        <f>IF(AND(E226&gt;=$B$2,E226&lt;=$B$3,OR(F226=#REF!,G226=#REF!)),ROUND(B225+1,0),B225+0.0001)</f>
        <v>#REF!</v>
      </c>
      <c r="C226" s="20" t="e">
        <f>IF(H226=#REF!,ROUND(C225+1,0),C225+0.0001)</f>
        <v>#REF!</v>
      </c>
      <c r="D226" s="21"/>
      <c r="E226" s="22"/>
      <c r="F226" s="23"/>
      <c r="G226" s="24"/>
      <c r="H226" s="51"/>
      <c r="I226" s="25"/>
      <c r="J226" s="31"/>
      <c r="K226" s="43" t="str">
        <f t="shared" si="8"/>
        <v/>
      </c>
      <c r="L226" s="45" t="str">
        <f>IF(F226="","",VLOOKUP(Journal!F226,Kontenplan!$E$9:$F$278,2))</f>
        <v/>
      </c>
      <c r="M226" s="44" t="str">
        <f>IF(G226="","",VLOOKUP(Journal!G226,Kontenplan!$E$9:$F$278,2))</f>
        <v/>
      </c>
      <c r="N226" s="28" t="str">
        <f>IF(AND(G226="",I226="",J226=""),"",IF(AND(I226&gt;0,OR(F226="",G226="")),"Bitte gültige Kontonummer/n eingeben",IF(OR(AND(F226&gt;0,F226&lt;1000),F226&gt;9999),"Sollkontonummer muss vierstellig sein",IF(VLOOKUP(F226,Kontenplan!$E$9:$E$277,1)&lt;&gt;F226,"Sollkonto existiert nicht",IF(D226=0,"Bitte Beleg-Nr. prüfen",IF(OR(AND(G226&gt;0,G226&lt;1000),G226&gt;9999),"Habenkontonummer muss vierstellig sein",IF(VLOOKUP(G226,Kontenplan!$E$9:$F$277,1)&lt;&gt;G226,"Habenkonto exisitert nicht","")))))))</f>
        <v/>
      </c>
      <c r="O226" s="28" t="str">
        <f t="shared" si="7"/>
        <v/>
      </c>
      <c r="P226" s="28"/>
      <c r="Q226" s="28"/>
      <c r="R226" s="28"/>
      <c r="S226" s="28"/>
      <c r="T226" s="28"/>
      <c r="U226" s="28"/>
      <c r="V226" s="28"/>
      <c r="X226" s="28"/>
      <c r="Y226" s="28"/>
    </row>
    <row r="227" spans="1:25" x14ac:dyDescent="0.2">
      <c r="A227" t="e">
        <f>IF(OR(F227=#REF!,G227=#REF!),ROUND(A226+1,0),A226+0.0001)</f>
        <v>#REF!</v>
      </c>
      <c r="B227" s="20" t="e">
        <f>IF(AND(E227&gt;=$B$2,E227&lt;=$B$3,OR(F227=#REF!,G227=#REF!)),ROUND(B226+1,0),B226+0.0001)</f>
        <v>#REF!</v>
      </c>
      <c r="C227" s="20" t="e">
        <f>IF(H227=#REF!,ROUND(C226+1,0),C226+0.0001)</f>
        <v>#REF!</v>
      </c>
      <c r="D227" s="21"/>
      <c r="E227" s="22"/>
      <c r="F227" s="23"/>
      <c r="G227" s="24"/>
      <c r="H227" s="51"/>
      <c r="I227" s="25"/>
      <c r="J227" s="31"/>
      <c r="K227" s="43" t="str">
        <f t="shared" si="8"/>
        <v/>
      </c>
      <c r="L227" s="45" t="str">
        <f>IF(F227="","",VLOOKUP(Journal!F227,Kontenplan!$E$9:$F$278,2))</f>
        <v/>
      </c>
      <c r="M227" s="44" t="str">
        <f>IF(G227="","",VLOOKUP(Journal!G227,Kontenplan!$E$9:$F$278,2))</f>
        <v/>
      </c>
      <c r="N227" s="28" t="str">
        <f>IF(AND(G227="",I227="",J227=""),"",IF(AND(I227&gt;0,OR(F227="",G227="")),"Bitte gültige Kontonummer/n eingeben",IF(OR(AND(F227&gt;0,F227&lt;1000),F227&gt;9999),"Sollkontonummer muss vierstellig sein",IF(VLOOKUP(F227,Kontenplan!$E$9:$E$277,1)&lt;&gt;F227,"Sollkonto existiert nicht",IF(D227=0,"Bitte Beleg-Nr. prüfen",IF(OR(AND(G227&gt;0,G227&lt;1000),G227&gt;9999),"Habenkontonummer muss vierstellig sein",IF(VLOOKUP(G227,Kontenplan!$E$9:$F$277,1)&lt;&gt;G227,"Habenkonto exisitert nicht","")))))))</f>
        <v/>
      </c>
      <c r="O227" s="28" t="str">
        <f t="shared" si="7"/>
        <v/>
      </c>
      <c r="P227" s="28"/>
      <c r="Q227" s="28"/>
      <c r="R227" s="28"/>
      <c r="S227" s="28"/>
      <c r="T227" s="28"/>
      <c r="U227" s="28"/>
      <c r="V227" s="28"/>
      <c r="X227" s="28"/>
      <c r="Y227" s="28"/>
    </row>
    <row r="228" spans="1:25" x14ac:dyDescent="0.2">
      <c r="A228" t="e">
        <f>IF(OR(F228=#REF!,G228=#REF!),ROUND(A227+1,0),A227+0.0001)</f>
        <v>#REF!</v>
      </c>
      <c r="B228" s="20" t="e">
        <f>IF(AND(E228&gt;=$B$2,E228&lt;=$B$3,OR(F228=#REF!,G228=#REF!)),ROUND(B227+1,0),B227+0.0001)</f>
        <v>#REF!</v>
      </c>
      <c r="C228" s="20" t="e">
        <f>IF(H228=#REF!,ROUND(C227+1,0),C227+0.0001)</f>
        <v>#REF!</v>
      </c>
      <c r="D228" s="21"/>
      <c r="E228" s="22"/>
      <c r="F228" s="23"/>
      <c r="G228" s="24"/>
      <c r="H228" s="51"/>
      <c r="I228" s="25"/>
      <c r="J228" s="31"/>
      <c r="K228" s="43" t="str">
        <f t="shared" si="8"/>
        <v/>
      </c>
      <c r="L228" s="45" t="str">
        <f>IF(F228="","",VLOOKUP(Journal!F228,Kontenplan!$E$9:$F$278,2))</f>
        <v/>
      </c>
      <c r="M228" s="44" t="str">
        <f>IF(G228="","",VLOOKUP(Journal!G228,Kontenplan!$E$9:$F$278,2))</f>
        <v/>
      </c>
      <c r="N228" s="28" t="str">
        <f>IF(AND(G228="",I228="",J228=""),"",IF(AND(I228&gt;0,OR(F228="",G228="")),"Bitte gültige Kontonummer/n eingeben",IF(OR(AND(F228&gt;0,F228&lt;1000),F228&gt;9999),"Sollkontonummer muss vierstellig sein",IF(VLOOKUP(F228,Kontenplan!$E$9:$E$277,1)&lt;&gt;F228,"Sollkonto existiert nicht",IF(D228=0,"Bitte Beleg-Nr. prüfen",IF(OR(AND(G228&gt;0,G228&lt;1000),G228&gt;9999),"Habenkontonummer muss vierstellig sein",IF(VLOOKUP(G228,Kontenplan!$E$9:$F$277,1)&lt;&gt;G228,"Habenkonto exisitert nicht","")))))))</f>
        <v/>
      </c>
      <c r="O228" s="28" t="str">
        <f t="shared" si="7"/>
        <v/>
      </c>
      <c r="P228" s="28"/>
      <c r="Q228" s="28"/>
      <c r="R228" s="28"/>
      <c r="S228" s="28"/>
      <c r="T228" s="28"/>
      <c r="U228" s="28"/>
      <c r="V228" s="28"/>
      <c r="X228" s="28"/>
      <c r="Y228" s="28"/>
    </row>
    <row r="229" spans="1:25" x14ac:dyDescent="0.2">
      <c r="A229" t="e">
        <f>IF(OR(F229=#REF!,G229=#REF!),ROUND(A228+1,0),A228+0.0001)</f>
        <v>#REF!</v>
      </c>
      <c r="B229" s="20" t="e">
        <f>IF(AND(E229&gt;=$B$2,E229&lt;=$B$3,OR(F229=#REF!,G229=#REF!)),ROUND(B228+1,0),B228+0.0001)</f>
        <v>#REF!</v>
      </c>
      <c r="C229" s="20" t="e">
        <f>IF(H229=#REF!,ROUND(C228+1,0),C228+0.0001)</f>
        <v>#REF!</v>
      </c>
      <c r="D229" s="21"/>
      <c r="E229" s="22"/>
      <c r="F229" s="23"/>
      <c r="G229" s="24"/>
      <c r="H229" s="51"/>
      <c r="I229" s="25"/>
      <c r="J229" s="31"/>
      <c r="K229" s="43" t="str">
        <f t="shared" si="8"/>
        <v/>
      </c>
      <c r="L229" s="45" t="str">
        <f>IF(F229="","",VLOOKUP(Journal!F229,Kontenplan!$E$9:$F$278,2))</f>
        <v/>
      </c>
      <c r="M229" s="44" t="str">
        <f>IF(G229="","",VLOOKUP(Journal!G229,Kontenplan!$E$9:$F$278,2))</f>
        <v/>
      </c>
      <c r="N229" s="28" t="str">
        <f>IF(AND(G229="",I229="",J229=""),"",IF(AND(I229&gt;0,OR(F229="",G229="")),"Bitte gültige Kontonummer/n eingeben",IF(OR(AND(F229&gt;0,F229&lt;1000),F229&gt;9999),"Sollkontonummer muss vierstellig sein",IF(VLOOKUP(F229,Kontenplan!$E$9:$E$277,1)&lt;&gt;F229,"Sollkonto existiert nicht",IF(D229=0,"Bitte Beleg-Nr. prüfen",IF(OR(AND(G229&gt;0,G229&lt;1000),G229&gt;9999),"Habenkontonummer muss vierstellig sein",IF(VLOOKUP(G229,Kontenplan!$E$9:$F$277,1)&lt;&gt;G229,"Habenkonto exisitert nicht","")))))))</f>
        <v/>
      </c>
      <c r="O229" s="28" t="str">
        <f t="shared" si="7"/>
        <v/>
      </c>
      <c r="P229" s="28"/>
      <c r="Q229" s="28"/>
      <c r="R229" s="28"/>
      <c r="S229" s="28"/>
      <c r="T229" s="28"/>
      <c r="U229" s="28"/>
      <c r="V229" s="28"/>
      <c r="X229" s="28"/>
      <c r="Y229" s="28"/>
    </row>
    <row r="230" spans="1:25" x14ac:dyDescent="0.2">
      <c r="A230" t="e">
        <f>IF(OR(F230=#REF!,G230=#REF!),ROUND(A229+1,0),A229+0.0001)</f>
        <v>#REF!</v>
      </c>
      <c r="B230" s="20" t="e">
        <f>IF(AND(E230&gt;=$B$2,E230&lt;=$B$3,OR(F230=#REF!,G230=#REF!)),ROUND(B229+1,0),B229+0.0001)</f>
        <v>#REF!</v>
      </c>
      <c r="C230" s="20" t="e">
        <f>IF(H230=#REF!,ROUND(C229+1,0),C229+0.0001)</f>
        <v>#REF!</v>
      </c>
      <c r="D230" s="21"/>
      <c r="E230" s="22"/>
      <c r="F230" s="23"/>
      <c r="G230" s="24"/>
      <c r="H230" s="51"/>
      <c r="I230" s="25"/>
      <c r="J230" s="31"/>
      <c r="K230" s="43" t="str">
        <f t="shared" si="8"/>
        <v/>
      </c>
      <c r="L230" s="45" t="str">
        <f>IF(F230="","",VLOOKUP(Journal!F230,Kontenplan!$E$9:$F$278,2))</f>
        <v/>
      </c>
      <c r="M230" s="44" t="str">
        <f>IF(G230="","",VLOOKUP(Journal!G230,Kontenplan!$E$9:$F$278,2))</f>
        <v/>
      </c>
      <c r="N230" s="28" t="str">
        <f>IF(AND(G230="",I230="",J230=""),"",IF(AND(I230&gt;0,OR(F230="",G230="")),"Bitte gültige Kontonummer/n eingeben",IF(OR(AND(F230&gt;0,F230&lt;1000),F230&gt;9999),"Sollkontonummer muss vierstellig sein",IF(VLOOKUP(F230,Kontenplan!$E$9:$E$277,1)&lt;&gt;F230,"Sollkonto existiert nicht",IF(D230=0,"Bitte Beleg-Nr. prüfen",IF(OR(AND(G230&gt;0,G230&lt;1000),G230&gt;9999),"Habenkontonummer muss vierstellig sein",IF(VLOOKUP(G230,Kontenplan!$E$9:$F$277,1)&lt;&gt;G230,"Habenkonto exisitert nicht","")))))))</f>
        <v/>
      </c>
      <c r="O230" s="28" t="str">
        <f t="shared" si="7"/>
        <v/>
      </c>
      <c r="P230" s="28"/>
      <c r="Q230" s="28"/>
      <c r="R230" s="28"/>
      <c r="S230" s="28"/>
      <c r="T230" s="28"/>
      <c r="U230" s="28"/>
      <c r="V230" s="28"/>
      <c r="X230" s="28"/>
      <c r="Y230" s="28"/>
    </row>
    <row r="231" spans="1:25" x14ac:dyDescent="0.2">
      <c r="A231" t="e">
        <f>IF(OR(F231=#REF!,G231=#REF!),ROUND(A230+1,0),A230+0.0001)</f>
        <v>#REF!</v>
      </c>
      <c r="B231" s="20" t="e">
        <f>IF(AND(E231&gt;=$B$2,E231&lt;=$B$3,OR(F231=#REF!,G231=#REF!)),ROUND(B230+1,0),B230+0.0001)</f>
        <v>#REF!</v>
      </c>
      <c r="C231" s="20" t="e">
        <f>IF(H231=#REF!,ROUND(C230+1,0),C230+0.0001)</f>
        <v>#REF!</v>
      </c>
      <c r="D231" s="21"/>
      <c r="E231" s="22"/>
      <c r="F231" s="23"/>
      <c r="G231" s="24"/>
      <c r="H231" s="51"/>
      <c r="I231" s="25"/>
      <c r="J231" s="31"/>
      <c r="K231" s="43" t="str">
        <f t="shared" si="8"/>
        <v/>
      </c>
      <c r="L231" s="45" t="str">
        <f>IF(F231="","",VLOOKUP(Journal!F231,Kontenplan!$E$9:$F$278,2))</f>
        <v/>
      </c>
      <c r="M231" s="44" t="str">
        <f>IF(G231="","",VLOOKUP(Journal!G231,Kontenplan!$E$9:$F$278,2))</f>
        <v/>
      </c>
      <c r="N231" s="28" t="str">
        <f>IF(AND(G231="",I231="",J231=""),"",IF(AND(I231&gt;0,OR(F231="",G231="")),"Bitte gültige Kontonummer/n eingeben",IF(OR(AND(F231&gt;0,F231&lt;1000),F231&gt;9999),"Sollkontonummer muss vierstellig sein",IF(VLOOKUP(F231,Kontenplan!$E$9:$E$277,1)&lt;&gt;F231,"Sollkonto existiert nicht",IF(D231=0,"Bitte Beleg-Nr. prüfen",IF(OR(AND(G231&gt;0,G231&lt;1000),G231&gt;9999),"Habenkontonummer muss vierstellig sein",IF(VLOOKUP(G231,Kontenplan!$E$9:$F$277,1)&lt;&gt;G231,"Habenkonto exisitert nicht","")))))))</f>
        <v/>
      </c>
      <c r="O231" s="28" t="str">
        <f t="shared" si="7"/>
        <v/>
      </c>
      <c r="P231" s="28"/>
      <c r="Q231" s="28"/>
      <c r="R231" s="28"/>
      <c r="S231" s="28"/>
      <c r="T231" s="28"/>
      <c r="U231" s="28"/>
      <c r="V231" s="28"/>
      <c r="X231" s="28"/>
      <c r="Y231" s="28"/>
    </row>
    <row r="232" spans="1:25" x14ac:dyDescent="0.2">
      <c r="A232" t="e">
        <f>IF(OR(F232=#REF!,G232=#REF!),ROUND(A231+1,0),A231+0.0001)</f>
        <v>#REF!</v>
      </c>
      <c r="B232" s="20" t="e">
        <f>IF(AND(E232&gt;=$B$2,E232&lt;=$B$3,OR(F232=#REF!,G232=#REF!)),ROUND(B231+1,0),B231+0.0001)</f>
        <v>#REF!</v>
      </c>
      <c r="C232" s="20" t="e">
        <f>IF(H232=#REF!,ROUND(C231+1,0),C231+0.0001)</f>
        <v>#REF!</v>
      </c>
      <c r="D232" s="21"/>
      <c r="E232" s="22"/>
      <c r="F232" s="23"/>
      <c r="G232" s="24"/>
      <c r="H232" s="51"/>
      <c r="I232" s="25"/>
      <c r="J232" s="31"/>
      <c r="K232" s="43" t="str">
        <f t="shared" si="8"/>
        <v/>
      </c>
      <c r="L232" s="45" t="str">
        <f>IF(F232="","",VLOOKUP(Journal!F232,Kontenplan!$E$9:$F$278,2))</f>
        <v/>
      </c>
      <c r="M232" s="44" t="str">
        <f>IF(G232="","",VLOOKUP(Journal!G232,Kontenplan!$E$9:$F$278,2))</f>
        <v/>
      </c>
      <c r="N232" s="28" t="str">
        <f>IF(AND(G232="",I232="",J232=""),"",IF(AND(I232&gt;0,OR(F232="",G232="")),"Bitte gültige Kontonummer/n eingeben",IF(OR(AND(F232&gt;0,F232&lt;1000),F232&gt;9999),"Sollkontonummer muss vierstellig sein",IF(VLOOKUP(F232,Kontenplan!$E$9:$E$277,1)&lt;&gt;F232,"Sollkonto existiert nicht",IF(D232=0,"Bitte Beleg-Nr. prüfen",IF(OR(AND(G232&gt;0,G232&lt;1000),G232&gt;9999),"Habenkontonummer muss vierstellig sein",IF(VLOOKUP(G232,Kontenplan!$E$9:$F$277,1)&lt;&gt;G232,"Habenkonto exisitert nicht","")))))))</f>
        <v/>
      </c>
      <c r="O232" s="28" t="str">
        <f t="shared" si="7"/>
        <v/>
      </c>
      <c r="P232" s="28"/>
      <c r="Q232" s="28"/>
      <c r="R232" s="28"/>
      <c r="S232" s="28"/>
      <c r="T232" s="28"/>
      <c r="U232" s="28"/>
      <c r="V232" s="28"/>
      <c r="X232" s="28"/>
      <c r="Y232" s="28"/>
    </row>
    <row r="233" spans="1:25" x14ac:dyDescent="0.2">
      <c r="A233" t="e">
        <f>IF(OR(F233=#REF!,G233=#REF!),ROUND(A232+1,0),A232+0.0001)</f>
        <v>#REF!</v>
      </c>
      <c r="B233" s="20" t="e">
        <f>IF(AND(E233&gt;=$B$2,E233&lt;=$B$3,OR(F233=#REF!,G233=#REF!)),ROUND(B232+1,0),B232+0.0001)</f>
        <v>#REF!</v>
      </c>
      <c r="C233" s="20" t="e">
        <f>IF(H233=#REF!,ROUND(C232+1,0),C232+0.0001)</f>
        <v>#REF!</v>
      </c>
      <c r="D233" s="21"/>
      <c r="E233" s="22"/>
      <c r="F233" s="23"/>
      <c r="G233" s="24"/>
      <c r="H233" s="51"/>
      <c r="I233" s="25"/>
      <c r="J233" s="31"/>
      <c r="K233" s="43" t="str">
        <f t="shared" si="8"/>
        <v/>
      </c>
      <c r="L233" s="45" t="str">
        <f>IF(F233="","",VLOOKUP(Journal!F233,Kontenplan!$E$9:$F$278,2))</f>
        <v/>
      </c>
      <c r="M233" s="44" t="str">
        <f>IF(G233="","",VLOOKUP(Journal!G233,Kontenplan!$E$9:$F$278,2))</f>
        <v/>
      </c>
      <c r="N233" s="28" t="str">
        <f>IF(AND(G233="",I233="",J233=""),"",IF(AND(I233&gt;0,OR(F233="",G233="")),"Bitte gültige Kontonummer/n eingeben",IF(OR(AND(F233&gt;0,F233&lt;1000),F233&gt;9999),"Sollkontonummer muss vierstellig sein",IF(VLOOKUP(F233,Kontenplan!$E$9:$E$277,1)&lt;&gt;F233,"Sollkonto existiert nicht",IF(D233=0,"Bitte Beleg-Nr. prüfen",IF(OR(AND(G233&gt;0,G233&lt;1000),G233&gt;9999),"Habenkontonummer muss vierstellig sein",IF(VLOOKUP(G233,Kontenplan!$E$9:$F$277,1)&lt;&gt;G233,"Habenkonto exisitert nicht","")))))))</f>
        <v/>
      </c>
      <c r="O233" s="28" t="str">
        <f t="shared" si="7"/>
        <v/>
      </c>
      <c r="P233" s="28"/>
      <c r="Q233" s="28"/>
      <c r="R233" s="28"/>
      <c r="S233" s="28"/>
      <c r="T233" s="28"/>
      <c r="U233" s="28"/>
      <c r="V233" s="28"/>
      <c r="X233" s="28"/>
      <c r="Y233" s="28"/>
    </row>
    <row r="234" spans="1:25" x14ac:dyDescent="0.2">
      <c r="A234" t="e">
        <f>IF(OR(F234=#REF!,G234=#REF!),ROUND(A233+1,0),A233+0.0001)</f>
        <v>#REF!</v>
      </c>
      <c r="B234" s="20" t="e">
        <f>IF(AND(E234&gt;=$B$2,E234&lt;=$B$3,OR(F234=#REF!,G234=#REF!)),ROUND(B233+1,0),B233+0.0001)</f>
        <v>#REF!</v>
      </c>
      <c r="C234" s="20" t="e">
        <f>IF(H234=#REF!,ROUND(C233+1,0),C233+0.0001)</f>
        <v>#REF!</v>
      </c>
      <c r="D234" s="21"/>
      <c r="E234" s="22"/>
      <c r="F234" s="23"/>
      <c r="G234" s="24"/>
      <c r="H234" s="51"/>
      <c r="I234" s="25"/>
      <c r="J234" s="31"/>
      <c r="K234" s="43" t="str">
        <f t="shared" si="8"/>
        <v/>
      </c>
      <c r="L234" s="45" t="str">
        <f>IF(F234="","",VLOOKUP(Journal!F234,Kontenplan!$E$9:$F$278,2))</f>
        <v/>
      </c>
      <c r="M234" s="44" t="str">
        <f>IF(G234="","",VLOOKUP(Journal!G234,Kontenplan!$E$9:$F$278,2))</f>
        <v/>
      </c>
      <c r="N234" s="28" t="str">
        <f>IF(AND(G234="",I234="",J234=""),"",IF(AND(I234&gt;0,OR(F234="",G234="")),"Bitte gültige Kontonummer/n eingeben",IF(OR(AND(F234&gt;0,F234&lt;1000),F234&gt;9999),"Sollkontonummer muss vierstellig sein",IF(VLOOKUP(F234,Kontenplan!$E$9:$E$277,1)&lt;&gt;F234,"Sollkonto existiert nicht",IF(D234=0,"Bitte Beleg-Nr. prüfen",IF(OR(AND(G234&gt;0,G234&lt;1000),G234&gt;9999),"Habenkontonummer muss vierstellig sein",IF(VLOOKUP(G234,Kontenplan!$E$9:$F$277,1)&lt;&gt;G234,"Habenkonto exisitert nicht","")))))))</f>
        <v/>
      </c>
      <c r="O234" s="28" t="str">
        <f t="shared" si="7"/>
        <v/>
      </c>
      <c r="P234" s="28"/>
      <c r="Q234" s="28"/>
      <c r="R234" s="28"/>
      <c r="S234" s="28"/>
      <c r="T234" s="28"/>
      <c r="U234" s="28"/>
      <c r="V234" s="28"/>
      <c r="X234" s="28"/>
      <c r="Y234" s="28"/>
    </row>
    <row r="235" spans="1:25" x14ac:dyDescent="0.2">
      <c r="A235" t="e">
        <f>IF(OR(F235=#REF!,G235=#REF!),ROUND(A234+1,0),A234+0.0001)</f>
        <v>#REF!</v>
      </c>
      <c r="B235" s="20" t="e">
        <f>IF(AND(E235&gt;=$B$2,E235&lt;=$B$3,OR(F235=#REF!,G235=#REF!)),ROUND(B234+1,0),B234+0.0001)</f>
        <v>#REF!</v>
      </c>
      <c r="C235" s="20" t="e">
        <f>IF(H235=#REF!,ROUND(C234+1,0),C234+0.0001)</f>
        <v>#REF!</v>
      </c>
      <c r="D235" s="21"/>
      <c r="E235" s="22"/>
      <c r="F235" s="23"/>
      <c r="G235" s="24"/>
      <c r="H235" s="51"/>
      <c r="I235" s="25"/>
      <c r="J235" s="31"/>
      <c r="K235" s="43" t="str">
        <f t="shared" si="8"/>
        <v/>
      </c>
      <c r="L235" s="45" t="str">
        <f>IF(F235="","",VLOOKUP(Journal!F235,Kontenplan!$E$9:$F$278,2))</f>
        <v/>
      </c>
      <c r="M235" s="44" t="str">
        <f>IF(G235="","",VLOOKUP(Journal!G235,Kontenplan!$E$9:$F$278,2))</f>
        <v/>
      </c>
      <c r="N235" s="28" t="str">
        <f>IF(AND(G235="",I235="",J235=""),"",IF(AND(I235&gt;0,OR(F235="",G235="")),"Bitte gültige Kontonummer/n eingeben",IF(OR(AND(F235&gt;0,F235&lt;1000),F235&gt;9999),"Sollkontonummer muss vierstellig sein",IF(VLOOKUP(F235,Kontenplan!$E$9:$E$277,1)&lt;&gt;F235,"Sollkonto existiert nicht",IF(D235=0,"Bitte Beleg-Nr. prüfen",IF(OR(AND(G235&gt;0,G235&lt;1000),G235&gt;9999),"Habenkontonummer muss vierstellig sein",IF(VLOOKUP(G235,Kontenplan!$E$9:$F$277,1)&lt;&gt;G235,"Habenkonto exisitert nicht","")))))))</f>
        <v/>
      </c>
      <c r="O235" s="28" t="str">
        <f t="shared" si="7"/>
        <v/>
      </c>
      <c r="P235" s="28"/>
      <c r="Q235" s="28"/>
      <c r="R235" s="28"/>
      <c r="S235" s="28"/>
      <c r="T235" s="28"/>
      <c r="U235" s="28"/>
      <c r="V235" s="28"/>
      <c r="X235" s="28"/>
      <c r="Y235" s="28"/>
    </row>
    <row r="236" spans="1:25" x14ac:dyDescent="0.2">
      <c r="A236" t="e">
        <f>IF(OR(F236=#REF!,G236=#REF!),ROUND(A235+1,0),A235+0.0001)</f>
        <v>#REF!</v>
      </c>
      <c r="B236" s="20" t="e">
        <f>IF(AND(E236&gt;=$B$2,E236&lt;=$B$3,OR(F236=#REF!,G236=#REF!)),ROUND(B235+1,0),B235+0.0001)</f>
        <v>#REF!</v>
      </c>
      <c r="C236" s="20" t="e">
        <f>IF(H236=#REF!,ROUND(C235+1,0),C235+0.0001)</f>
        <v>#REF!</v>
      </c>
      <c r="D236" s="21"/>
      <c r="E236" s="22"/>
      <c r="F236" s="23"/>
      <c r="G236" s="24"/>
      <c r="H236" s="51"/>
      <c r="I236" s="25"/>
      <c r="J236" s="31"/>
      <c r="K236" s="43" t="str">
        <f t="shared" si="8"/>
        <v/>
      </c>
      <c r="L236" s="45" t="str">
        <f>IF(F236="","",VLOOKUP(Journal!F236,Kontenplan!$E$9:$F$278,2))</f>
        <v/>
      </c>
      <c r="M236" s="44" t="str">
        <f>IF(G236="","",VLOOKUP(Journal!G236,Kontenplan!$E$9:$F$278,2))</f>
        <v/>
      </c>
      <c r="N236" s="28" t="str">
        <f>IF(AND(G236="",I236="",J236=""),"",IF(AND(I236&gt;0,OR(F236="",G236="")),"Bitte gültige Kontonummer/n eingeben",IF(OR(AND(F236&gt;0,F236&lt;1000),F236&gt;9999),"Sollkontonummer muss vierstellig sein",IF(VLOOKUP(F236,Kontenplan!$E$9:$E$277,1)&lt;&gt;F236,"Sollkonto existiert nicht",IF(D236=0,"Bitte Beleg-Nr. prüfen",IF(OR(AND(G236&gt;0,G236&lt;1000),G236&gt;9999),"Habenkontonummer muss vierstellig sein",IF(VLOOKUP(G236,Kontenplan!$E$9:$F$277,1)&lt;&gt;G236,"Habenkonto exisitert nicht","")))))))</f>
        <v/>
      </c>
      <c r="O236" s="28" t="str">
        <f t="shared" si="7"/>
        <v/>
      </c>
      <c r="P236" s="28"/>
      <c r="Q236" s="28"/>
      <c r="R236" s="28"/>
      <c r="S236" s="28"/>
      <c r="T236" s="28"/>
      <c r="U236" s="28"/>
      <c r="V236" s="28"/>
      <c r="X236" s="28"/>
      <c r="Y236" s="28"/>
    </row>
    <row r="237" spans="1:25" x14ac:dyDescent="0.2">
      <c r="A237" t="e">
        <f>IF(OR(F237=#REF!,G237=#REF!),ROUND(A236+1,0),A236+0.0001)</f>
        <v>#REF!</v>
      </c>
      <c r="B237" s="20" t="e">
        <f>IF(AND(E237&gt;=$B$2,E237&lt;=$B$3,OR(F237=#REF!,G237=#REF!)),ROUND(B236+1,0),B236+0.0001)</f>
        <v>#REF!</v>
      </c>
      <c r="C237" s="20" t="e">
        <f>IF(H237=#REF!,ROUND(C236+1,0),C236+0.0001)</f>
        <v>#REF!</v>
      </c>
      <c r="D237" s="21"/>
      <c r="E237" s="22"/>
      <c r="F237" s="23"/>
      <c r="G237" s="24"/>
      <c r="H237" s="51"/>
      <c r="I237" s="25"/>
      <c r="J237" s="31"/>
      <c r="K237" s="43" t="str">
        <f t="shared" si="8"/>
        <v/>
      </c>
      <c r="L237" s="45" t="str">
        <f>IF(F237="","",VLOOKUP(Journal!F237,Kontenplan!$E$9:$F$278,2))</f>
        <v/>
      </c>
      <c r="M237" s="44" t="str">
        <f>IF(G237="","",VLOOKUP(Journal!G237,Kontenplan!$E$9:$F$278,2))</f>
        <v/>
      </c>
      <c r="N237" s="28" t="str">
        <f>IF(AND(G237="",I237="",J237=""),"",IF(AND(I237&gt;0,OR(F237="",G237="")),"Bitte gültige Kontonummer/n eingeben",IF(OR(AND(F237&gt;0,F237&lt;1000),F237&gt;9999),"Sollkontonummer muss vierstellig sein",IF(VLOOKUP(F237,Kontenplan!$E$9:$E$277,1)&lt;&gt;F237,"Sollkonto existiert nicht",IF(D237=0,"Bitte Beleg-Nr. prüfen",IF(OR(AND(G237&gt;0,G237&lt;1000),G237&gt;9999),"Habenkontonummer muss vierstellig sein",IF(VLOOKUP(G237,Kontenplan!$E$9:$F$277,1)&lt;&gt;G237,"Habenkonto exisitert nicht","")))))))</f>
        <v/>
      </c>
      <c r="O237" s="28" t="str">
        <f t="shared" si="7"/>
        <v/>
      </c>
      <c r="P237" s="28"/>
      <c r="Q237" s="28"/>
      <c r="R237" s="28"/>
      <c r="S237" s="28"/>
      <c r="T237" s="28"/>
      <c r="U237" s="28"/>
      <c r="V237" s="28"/>
      <c r="X237" s="28"/>
      <c r="Y237" s="28"/>
    </row>
    <row r="238" spans="1:25" x14ac:dyDescent="0.2">
      <c r="A238" t="e">
        <f>IF(OR(F238=#REF!,G238=#REF!),ROUND(A237+1,0),A237+0.0001)</f>
        <v>#REF!</v>
      </c>
      <c r="B238" s="20" t="e">
        <f>IF(AND(E238&gt;=$B$2,E238&lt;=$B$3,OR(F238=#REF!,G238=#REF!)),ROUND(B237+1,0),B237+0.0001)</f>
        <v>#REF!</v>
      </c>
      <c r="C238" s="20" t="e">
        <f>IF(H238=#REF!,ROUND(C237+1,0),C237+0.0001)</f>
        <v>#REF!</v>
      </c>
      <c r="D238" s="21"/>
      <c r="E238" s="22"/>
      <c r="F238" s="23"/>
      <c r="G238" s="24"/>
      <c r="H238" s="51"/>
      <c r="I238" s="25"/>
      <c r="J238" s="31"/>
      <c r="K238" s="43" t="str">
        <f t="shared" si="8"/>
        <v/>
      </c>
      <c r="L238" s="45" t="str">
        <f>IF(F238="","",VLOOKUP(Journal!F238,Kontenplan!$E$9:$F$278,2))</f>
        <v/>
      </c>
      <c r="M238" s="44" t="str">
        <f>IF(G238="","",VLOOKUP(Journal!G238,Kontenplan!$E$9:$F$278,2))</f>
        <v/>
      </c>
      <c r="N238" s="28" t="str">
        <f>IF(AND(G238="",I238="",J238=""),"",IF(AND(I238&gt;0,OR(F238="",G238="")),"Bitte gültige Kontonummer/n eingeben",IF(OR(AND(F238&gt;0,F238&lt;1000),F238&gt;9999),"Sollkontonummer muss vierstellig sein",IF(VLOOKUP(F238,Kontenplan!$E$9:$E$277,1)&lt;&gt;F238,"Sollkonto existiert nicht",IF(D238=0,"Bitte Beleg-Nr. prüfen",IF(OR(AND(G238&gt;0,G238&lt;1000),G238&gt;9999),"Habenkontonummer muss vierstellig sein",IF(VLOOKUP(G238,Kontenplan!$E$9:$F$277,1)&lt;&gt;G238,"Habenkonto exisitert nicht","")))))))</f>
        <v/>
      </c>
      <c r="O238" s="28" t="str">
        <f t="shared" si="7"/>
        <v/>
      </c>
      <c r="P238" s="28"/>
      <c r="Q238" s="28"/>
      <c r="R238" s="28"/>
      <c r="S238" s="28"/>
      <c r="T238" s="28"/>
      <c r="U238" s="28"/>
      <c r="V238" s="28"/>
      <c r="X238" s="28"/>
      <c r="Y238" s="28"/>
    </row>
    <row r="239" spans="1:25" x14ac:dyDescent="0.2">
      <c r="A239" t="e">
        <f>IF(OR(F239=#REF!,G239=#REF!),ROUND(A238+1,0),A238+0.0001)</f>
        <v>#REF!</v>
      </c>
      <c r="B239" s="20" t="e">
        <f>IF(AND(E239&gt;=$B$2,E239&lt;=$B$3,OR(F239=#REF!,G239=#REF!)),ROUND(B238+1,0),B238+0.0001)</f>
        <v>#REF!</v>
      </c>
      <c r="C239" s="20" t="e">
        <f>IF(H239=#REF!,ROUND(C238+1,0),C238+0.0001)</f>
        <v>#REF!</v>
      </c>
      <c r="D239" s="21"/>
      <c r="E239" s="22"/>
      <c r="F239" s="23"/>
      <c r="G239" s="24"/>
      <c r="H239" s="51"/>
      <c r="I239" s="25"/>
      <c r="J239" s="31"/>
      <c r="K239" s="43" t="str">
        <f t="shared" si="8"/>
        <v/>
      </c>
      <c r="L239" s="45" t="str">
        <f>IF(F239="","",VLOOKUP(Journal!F239,Kontenplan!$E$9:$F$278,2))</f>
        <v/>
      </c>
      <c r="M239" s="44" t="str">
        <f>IF(G239="","",VLOOKUP(Journal!G239,Kontenplan!$E$9:$F$278,2))</f>
        <v/>
      </c>
      <c r="N239" s="28" t="str">
        <f>IF(AND(G239="",I239="",J239=""),"",IF(AND(I239&gt;0,OR(F239="",G239="")),"Bitte gültige Kontonummer/n eingeben",IF(OR(AND(F239&gt;0,F239&lt;1000),F239&gt;9999),"Sollkontonummer muss vierstellig sein",IF(VLOOKUP(F239,Kontenplan!$E$9:$E$277,1)&lt;&gt;F239,"Sollkonto existiert nicht",IF(D239=0,"Bitte Beleg-Nr. prüfen",IF(OR(AND(G239&gt;0,G239&lt;1000),G239&gt;9999),"Habenkontonummer muss vierstellig sein",IF(VLOOKUP(G239,Kontenplan!$E$9:$F$277,1)&lt;&gt;G239,"Habenkonto exisitert nicht","")))))))</f>
        <v/>
      </c>
      <c r="O239" s="28" t="str">
        <f t="shared" si="7"/>
        <v/>
      </c>
      <c r="P239" s="28"/>
      <c r="Q239" s="28"/>
      <c r="R239" s="28"/>
      <c r="S239" s="28"/>
      <c r="T239" s="28"/>
      <c r="U239" s="28"/>
      <c r="V239" s="28"/>
      <c r="X239" s="28"/>
      <c r="Y239" s="28"/>
    </row>
    <row r="240" spans="1:25" x14ac:dyDescent="0.2">
      <c r="A240" t="e">
        <f>IF(OR(F240=#REF!,G240=#REF!),ROUND(A239+1,0),A239+0.0001)</f>
        <v>#REF!</v>
      </c>
      <c r="B240" s="20" t="e">
        <f>IF(AND(E240&gt;=$B$2,E240&lt;=$B$3,OR(F240=#REF!,G240=#REF!)),ROUND(B239+1,0),B239+0.0001)</f>
        <v>#REF!</v>
      </c>
      <c r="C240" s="20" t="e">
        <f>IF(H240=#REF!,ROUND(C239+1,0),C239+0.0001)</f>
        <v>#REF!</v>
      </c>
      <c r="D240" s="21"/>
      <c r="E240" s="22"/>
      <c r="F240" s="23"/>
      <c r="G240" s="24"/>
      <c r="H240" s="51"/>
      <c r="I240" s="25"/>
      <c r="J240" s="31"/>
      <c r="K240" s="43" t="str">
        <f t="shared" si="8"/>
        <v/>
      </c>
      <c r="L240" s="45" t="str">
        <f>IF(F240="","",VLOOKUP(Journal!F240,Kontenplan!$E$9:$F$278,2))</f>
        <v/>
      </c>
      <c r="M240" s="44" t="str">
        <f>IF(G240="","",VLOOKUP(Journal!G240,Kontenplan!$E$9:$F$278,2))</f>
        <v/>
      </c>
      <c r="N240" s="28" t="str">
        <f>IF(AND(G240="",I240="",J240=""),"",IF(AND(I240&gt;0,OR(F240="",G240="")),"Bitte gültige Kontonummer/n eingeben",IF(OR(AND(F240&gt;0,F240&lt;1000),F240&gt;9999),"Sollkontonummer muss vierstellig sein",IF(VLOOKUP(F240,Kontenplan!$E$9:$E$277,1)&lt;&gt;F240,"Sollkonto existiert nicht",IF(D240=0,"Bitte Beleg-Nr. prüfen",IF(OR(AND(G240&gt;0,G240&lt;1000),G240&gt;9999),"Habenkontonummer muss vierstellig sein",IF(VLOOKUP(G240,Kontenplan!$E$9:$F$277,1)&lt;&gt;G240,"Habenkonto exisitert nicht","")))))))</f>
        <v/>
      </c>
      <c r="O240" s="28" t="str">
        <f t="shared" si="7"/>
        <v/>
      </c>
      <c r="P240" s="28"/>
      <c r="Q240" s="28"/>
      <c r="R240" s="28"/>
      <c r="S240" s="28"/>
      <c r="T240" s="28"/>
      <c r="U240" s="28"/>
      <c r="V240" s="28"/>
      <c r="X240" s="28"/>
      <c r="Y240" s="28"/>
    </row>
    <row r="241" spans="1:25" x14ac:dyDescent="0.2">
      <c r="A241" t="e">
        <f>IF(OR(F241=#REF!,G241=#REF!),ROUND(A240+1,0),A240+0.0001)</f>
        <v>#REF!</v>
      </c>
      <c r="B241" s="20" t="e">
        <f>IF(AND(E241&gt;=$B$2,E241&lt;=$B$3,OR(F241=#REF!,G241=#REF!)),ROUND(B240+1,0),B240+0.0001)</f>
        <v>#REF!</v>
      </c>
      <c r="C241" s="20" t="e">
        <f>IF(H241=#REF!,ROUND(C240+1,0),C240+0.0001)</f>
        <v>#REF!</v>
      </c>
      <c r="D241" s="21"/>
      <c r="E241" s="22"/>
      <c r="F241" s="23"/>
      <c r="G241" s="24"/>
      <c r="H241" s="51"/>
      <c r="I241" s="25"/>
      <c r="J241" s="31"/>
      <c r="K241" s="43" t="str">
        <f t="shared" si="8"/>
        <v/>
      </c>
      <c r="L241" s="45" t="str">
        <f>IF(F241="","",VLOOKUP(Journal!F241,Kontenplan!$E$9:$F$278,2))</f>
        <v/>
      </c>
      <c r="M241" s="44" t="str">
        <f>IF(G241="","",VLOOKUP(Journal!G241,Kontenplan!$E$9:$F$278,2))</f>
        <v/>
      </c>
      <c r="N241" s="28" t="str">
        <f>IF(AND(G241="",I241="",J241=""),"",IF(AND(I241&gt;0,OR(F241="",G241="")),"Bitte gültige Kontonummer/n eingeben",IF(OR(AND(F241&gt;0,F241&lt;1000),F241&gt;9999),"Sollkontonummer muss vierstellig sein",IF(VLOOKUP(F241,Kontenplan!$E$9:$E$277,1)&lt;&gt;F241,"Sollkonto existiert nicht",IF(D241=0,"Bitte Beleg-Nr. prüfen",IF(OR(AND(G241&gt;0,G241&lt;1000),G241&gt;9999),"Habenkontonummer muss vierstellig sein",IF(VLOOKUP(G241,Kontenplan!$E$9:$F$277,1)&lt;&gt;G241,"Habenkonto exisitert nicht","")))))))</f>
        <v/>
      </c>
      <c r="O241" s="28" t="str">
        <f t="shared" si="7"/>
        <v/>
      </c>
      <c r="P241" s="28"/>
      <c r="Q241" s="28"/>
      <c r="R241" s="28"/>
      <c r="S241" s="28"/>
      <c r="T241" s="28"/>
      <c r="U241" s="28"/>
      <c r="V241" s="28"/>
      <c r="X241" s="28"/>
      <c r="Y241" s="28"/>
    </row>
    <row r="242" spans="1:25" x14ac:dyDescent="0.2">
      <c r="A242" t="e">
        <f>IF(OR(F242=#REF!,G242=#REF!),ROUND(A241+1,0),A241+0.0001)</f>
        <v>#REF!</v>
      </c>
      <c r="B242" s="20" t="e">
        <f>IF(AND(E242&gt;=$B$2,E242&lt;=$B$3,OR(F242=#REF!,G242=#REF!)),ROUND(B241+1,0),B241+0.0001)</f>
        <v>#REF!</v>
      </c>
      <c r="C242" s="20" t="e">
        <f>IF(H242=#REF!,ROUND(C241+1,0),C241+0.0001)</f>
        <v>#REF!</v>
      </c>
      <c r="D242" s="21"/>
      <c r="E242" s="22"/>
      <c r="F242" s="23"/>
      <c r="G242" s="24"/>
      <c r="H242" s="51"/>
      <c r="I242" s="25"/>
      <c r="J242" s="31"/>
      <c r="K242" s="43" t="str">
        <f t="shared" si="8"/>
        <v/>
      </c>
      <c r="L242" s="45" t="str">
        <f>IF(F242="","",VLOOKUP(Journal!F242,Kontenplan!$E$9:$F$278,2))</f>
        <v/>
      </c>
      <c r="M242" s="44" t="str">
        <f>IF(G242="","",VLOOKUP(Journal!G242,Kontenplan!$E$9:$F$278,2))</f>
        <v/>
      </c>
      <c r="N242" s="28" t="str">
        <f>IF(AND(G242="",I242="",J242=""),"",IF(AND(I242&gt;0,OR(F242="",G242="")),"Bitte gültige Kontonummer/n eingeben",IF(OR(AND(F242&gt;0,F242&lt;1000),F242&gt;9999),"Sollkontonummer muss vierstellig sein",IF(VLOOKUP(F242,Kontenplan!$E$9:$E$277,1)&lt;&gt;F242,"Sollkonto existiert nicht",IF(D242=0,"Bitte Beleg-Nr. prüfen",IF(OR(AND(G242&gt;0,G242&lt;1000),G242&gt;9999),"Habenkontonummer muss vierstellig sein",IF(VLOOKUP(G242,Kontenplan!$E$9:$F$277,1)&lt;&gt;G242,"Habenkonto exisitert nicht","")))))))</f>
        <v/>
      </c>
      <c r="O242" s="28" t="str">
        <f t="shared" si="7"/>
        <v/>
      </c>
      <c r="P242" s="28"/>
      <c r="Q242" s="28"/>
      <c r="R242" s="28"/>
      <c r="S242" s="28"/>
      <c r="T242" s="28"/>
      <c r="U242" s="28"/>
      <c r="V242" s="28"/>
      <c r="X242" s="28"/>
      <c r="Y242" s="28"/>
    </row>
    <row r="243" spans="1:25" x14ac:dyDescent="0.2">
      <c r="A243" t="e">
        <f>IF(OR(F243=#REF!,G243=#REF!),ROUND(A242+1,0),A242+0.0001)</f>
        <v>#REF!</v>
      </c>
      <c r="B243" s="20" t="e">
        <f>IF(AND(E243&gt;=$B$2,E243&lt;=$B$3,OR(F243=#REF!,G243=#REF!)),ROUND(B242+1,0),B242+0.0001)</f>
        <v>#REF!</v>
      </c>
      <c r="C243" s="20" t="e">
        <f>IF(H243=#REF!,ROUND(C242+1,0),C242+0.0001)</f>
        <v>#REF!</v>
      </c>
      <c r="D243" s="21"/>
      <c r="E243" s="22"/>
      <c r="F243" s="23"/>
      <c r="G243" s="24"/>
      <c r="H243" s="51"/>
      <c r="I243" s="25"/>
      <c r="J243" s="31"/>
      <c r="K243" s="43" t="str">
        <f t="shared" si="8"/>
        <v/>
      </c>
      <c r="L243" s="45" t="str">
        <f>IF(F243="","",VLOOKUP(Journal!F243,Kontenplan!$E$9:$F$278,2))</f>
        <v/>
      </c>
      <c r="M243" s="44" t="str">
        <f>IF(G243="","",VLOOKUP(Journal!G243,Kontenplan!$E$9:$F$278,2))</f>
        <v/>
      </c>
      <c r="N243" s="28" t="str">
        <f>IF(AND(G243="",I243="",J243=""),"",IF(AND(I243&gt;0,OR(F243="",G243="")),"Bitte gültige Kontonummer/n eingeben",IF(OR(AND(F243&gt;0,F243&lt;1000),F243&gt;9999),"Sollkontonummer muss vierstellig sein",IF(VLOOKUP(F243,Kontenplan!$E$9:$E$277,1)&lt;&gt;F243,"Sollkonto existiert nicht",IF(D243=0,"Bitte Beleg-Nr. prüfen",IF(OR(AND(G243&gt;0,G243&lt;1000),G243&gt;9999),"Habenkontonummer muss vierstellig sein",IF(VLOOKUP(G243,Kontenplan!$E$9:$F$277,1)&lt;&gt;G243,"Habenkonto exisitert nicht","")))))))</f>
        <v/>
      </c>
      <c r="O243" s="28" t="str">
        <f t="shared" si="7"/>
        <v/>
      </c>
      <c r="P243" s="28"/>
      <c r="Q243" s="28"/>
      <c r="R243" s="28"/>
      <c r="S243" s="28"/>
      <c r="T243" s="28"/>
      <c r="U243" s="28"/>
      <c r="V243" s="28"/>
      <c r="X243" s="28"/>
      <c r="Y243" s="28"/>
    </row>
    <row r="244" spans="1:25" x14ac:dyDescent="0.2">
      <c r="A244" t="e">
        <f>IF(OR(F244=#REF!,G244=#REF!),ROUND(A243+1,0),A243+0.0001)</f>
        <v>#REF!</v>
      </c>
      <c r="B244" s="20" t="e">
        <f>IF(AND(E244&gt;=$B$2,E244&lt;=$B$3,OR(F244=#REF!,G244=#REF!)),ROUND(B243+1,0),B243+0.0001)</f>
        <v>#REF!</v>
      </c>
      <c r="C244" s="20" t="e">
        <f>IF(H244=#REF!,ROUND(C243+1,0),C243+0.0001)</f>
        <v>#REF!</v>
      </c>
      <c r="D244" s="21"/>
      <c r="E244" s="22"/>
      <c r="F244" s="23"/>
      <c r="G244" s="24"/>
      <c r="H244" s="51"/>
      <c r="I244" s="25"/>
      <c r="J244" s="31"/>
      <c r="K244" s="43" t="str">
        <f t="shared" si="8"/>
        <v/>
      </c>
      <c r="L244" s="45" t="str">
        <f>IF(F244="","",VLOOKUP(Journal!F244,Kontenplan!$E$9:$F$278,2))</f>
        <v/>
      </c>
      <c r="M244" s="44" t="str">
        <f>IF(G244="","",VLOOKUP(Journal!G244,Kontenplan!$E$9:$F$278,2))</f>
        <v/>
      </c>
      <c r="N244" s="28" t="str">
        <f>IF(AND(G244="",I244="",J244=""),"",IF(AND(I244&gt;0,OR(F244="",G244="")),"Bitte gültige Kontonummer/n eingeben",IF(OR(AND(F244&gt;0,F244&lt;1000),F244&gt;9999),"Sollkontonummer muss vierstellig sein",IF(VLOOKUP(F244,Kontenplan!$E$9:$E$277,1)&lt;&gt;F244,"Sollkonto existiert nicht",IF(D244=0,"Bitte Beleg-Nr. prüfen",IF(OR(AND(G244&gt;0,G244&lt;1000),G244&gt;9999),"Habenkontonummer muss vierstellig sein",IF(VLOOKUP(G244,Kontenplan!$E$9:$F$277,1)&lt;&gt;G244,"Habenkonto exisitert nicht","")))))))</f>
        <v/>
      </c>
      <c r="O244" s="28" t="str">
        <f t="shared" si="7"/>
        <v/>
      </c>
      <c r="P244" s="28"/>
      <c r="Q244" s="28"/>
      <c r="R244" s="28"/>
      <c r="S244" s="28"/>
      <c r="T244" s="28"/>
      <c r="U244" s="28"/>
      <c r="V244" s="28"/>
      <c r="X244" s="28"/>
      <c r="Y244" s="28"/>
    </row>
    <row r="245" spans="1:25" x14ac:dyDescent="0.2">
      <c r="A245" t="e">
        <f>IF(OR(F245=#REF!,G245=#REF!),ROUND(A244+1,0),A244+0.0001)</f>
        <v>#REF!</v>
      </c>
      <c r="B245" s="20" t="e">
        <f>IF(AND(E245&gt;=$B$2,E245&lt;=$B$3,OR(F245=#REF!,G245=#REF!)),ROUND(B244+1,0),B244+0.0001)</f>
        <v>#REF!</v>
      </c>
      <c r="C245" s="20" t="e">
        <f>IF(H245=#REF!,ROUND(C244+1,0),C244+0.0001)</f>
        <v>#REF!</v>
      </c>
      <c r="D245" s="21"/>
      <c r="E245" s="22"/>
      <c r="F245" s="23"/>
      <c r="G245" s="24"/>
      <c r="H245" s="51"/>
      <c r="I245" s="25"/>
      <c r="J245" s="31"/>
      <c r="K245" s="43" t="str">
        <f t="shared" si="8"/>
        <v/>
      </c>
      <c r="L245" s="45" t="str">
        <f>IF(F245="","",VLOOKUP(Journal!F245,Kontenplan!$E$9:$F$278,2))</f>
        <v/>
      </c>
      <c r="M245" s="44" t="str">
        <f>IF(G245="","",VLOOKUP(Journal!G245,Kontenplan!$E$9:$F$278,2))</f>
        <v/>
      </c>
      <c r="N245" s="28" t="str">
        <f>IF(AND(G245="",I245="",J245=""),"",IF(AND(I245&gt;0,OR(F245="",G245="")),"Bitte gültige Kontonummer/n eingeben",IF(OR(AND(F245&gt;0,F245&lt;1000),F245&gt;9999),"Sollkontonummer muss vierstellig sein",IF(VLOOKUP(F245,Kontenplan!$E$9:$E$277,1)&lt;&gt;F245,"Sollkonto existiert nicht",IF(D245=0,"Bitte Beleg-Nr. prüfen",IF(OR(AND(G245&gt;0,G245&lt;1000),G245&gt;9999),"Habenkontonummer muss vierstellig sein",IF(VLOOKUP(G245,Kontenplan!$E$9:$F$277,1)&lt;&gt;G245,"Habenkonto exisitert nicht","")))))))</f>
        <v/>
      </c>
      <c r="O245" s="28" t="str">
        <f t="shared" si="7"/>
        <v/>
      </c>
      <c r="P245" s="28"/>
      <c r="Q245" s="28"/>
      <c r="R245" s="28"/>
      <c r="S245" s="28"/>
      <c r="T245" s="28"/>
      <c r="U245" s="28"/>
      <c r="V245" s="28"/>
      <c r="X245" s="28"/>
      <c r="Y245" s="28"/>
    </row>
    <row r="246" spans="1:25" x14ac:dyDescent="0.2">
      <c r="A246" t="e">
        <f>IF(OR(F246=#REF!,G246=#REF!),ROUND(A245+1,0),A245+0.0001)</f>
        <v>#REF!</v>
      </c>
      <c r="B246" s="20" t="e">
        <f>IF(AND(E246&gt;=$B$2,E246&lt;=$B$3,OR(F246=#REF!,G246=#REF!)),ROUND(B245+1,0),B245+0.0001)</f>
        <v>#REF!</v>
      </c>
      <c r="C246" s="20" t="e">
        <f>IF(H246=#REF!,ROUND(C245+1,0),C245+0.0001)</f>
        <v>#REF!</v>
      </c>
      <c r="D246" s="21"/>
      <c r="E246" s="22"/>
      <c r="F246" s="23"/>
      <c r="G246" s="24"/>
      <c r="H246" s="51"/>
      <c r="I246" s="25"/>
      <c r="J246" s="31"/>
      <c r="K246" s="43" t="str">
        <f t="shared" si="8"/>
        <v/>
      </c>
      <c r="L246" s="45" t="str">
        <f>IF(F246="","",VLOOKUP(Journal!F246,Kontenplan!$E$9:$F$278,2))</f>
        <v/>
      </c>
      <c r="M246" s="44" t="str">
        <f>IF(G246="","",VLOOKUP(Journal!G246,Kontenplan!$E$9:$F$278,2))</f>
        <v/>
      </c>
      <c r="N246" s="28" t="str">
        <f>IF(AND(G246="",I246="",J246=""),"",IF(AND(I246&gt;0,OR(F246="",G246="")),"Bitte gültige Kontonummer/n eingeben",IF(OR(AND(F246&gt;0,F246&lt;1000),F246&gt;9999),"Sollkontonummer muss vierstellig sein",IF(VLOOKUP(F246,Kontenplan!$E$9:$E$277,1)&lt;&gt;F246,"Sollkonto existiert nicht",IF(D246=0,"Bitte Beleg-Nr. prüfen",IF(OR(AND(G246&gt;0,G246&lt;1000),G246&gt;9999),"Habenkontonummer muss vierstellig sein",IF(VLOOKUP(G246,Kontenplan!$E$9:$F$277,1)&lt;&gt;G246,"Habenkonto exisitert nicht","")))))))</f>
        <v/>
      </c>
      <c r="O246" s="28" t="str">
        <f t="shared" si="7"/>
        <v/>
      </c>
      <c r="P246" s="28"/>
      <c r="Q246" s="28"/>
      <c r="R246" s="28"/>
      <c r="S246" s="28"/>
      <c r="T246" s="28"/>
      <c r="U246" s="28"/>
      <c r="V246" s="28"/>
      <c r="X246" s="28"/>
      <c r="Y246" s="28"/>
    </row>
    <row r="247" spans="1:25" x14ac:dyDescent="0.2">
      <c r="A247" t="e">
        <f>IF(OR(F247=#REF!,G247=#REF!),ROUND(A246+1,0),A246+0.0001)</f>
        <v>#REF!</v>
      </c>
      <c r="B247" s="20" t="e">
        <f>IF(AND(E247&gt;=$B$2,E247&lt;=$B$3,OR(F247=#REF!,G247=#REF!)),ROUND(B246+1,0),B246+0.0001)</f>
        <v>#REF!</v>
      </c>
      <c r="C247" s="20" t="e">
        <f>IF(H247=#REF!,ROUND(C246+1,0),C246+0.0001)</f>
        <v>#REF!</v>
      </c>
      <c r="D247" s="21"/>
      <c r="E247" s="22"/>
      <c r="F247" s="23"/>
      <c r="G247" s="24"/>
      <c r="H247" s="51"/>
      <c r="I247" s="25"/>
      <c r="J247" s="31"/>
      <c r="K247" s="43" t="str">
        <f t="shared" si="8"/>
        <v/>
      </c>
      <c r="L247" s="45" t="str">
        <f>IF(F247="","",VLOOKUP(Journal!F247,Kontenplan!$E$9:$F$278,2))</f>
        <v/>
      </c>
      <c r="M247" s="44" t="str">
        <f>IF(G247="","",VLOOKUP(Journal!G247,Kontenplan!$E$9:$F$278,2))</f>
        <v/>
      </c>
      <c r="N247" s="28" t="str">
        <f>IF(AND(G247="",I247="",J247=""),"",IF(AND(I247&gt;0,OR(F247="",G247="")),"Bitte gültige Kontonummer/n eingeben",IF(OR(AND(F247&gt;0,F247&lt;1000),F247&gt;9999),"Sollkontonummer muss vierstellig sein",IF(VLOOKUP(F247,Kontenplan!$E$9:$E$277,1)&lt;&gt;F247,"Sollkonto existiert nicht",IF(D247=0,"Bitte Beleg-Nr. prüfen",IF(OR(AND(G247&gt;0,G247&lt;1000),G247&gt;9999),"Habenkontonummer muss vierstellig sein",IF(VLOOKUP(G247,Kontenplan!$E$9:$F$277,1)&lt;&gt;G247,"Habenkonto exisitert nicht","")))))))</f>
        <v/>
      </c>
      <c r="O247" s="28" t="str">
        <f t="shared" si="7"/>
        <v/>
      </c>
      <c r="P247" s="28"/>
      <c r="Q247" s="28"/>
      <c r="R247" s="28"/>
      <c r="S247" s="28"/>
      <c r="T247" s="28"/>
      <c r="U247" s="28"/>
      <c r="V247" s="28"/>
      <c r="X247" s="28"/>
      <c r="Y247" s="28"/>
    </row>
    <row r="248" spans="1:25" x14ac:dyDescent="0.2">
      <c r="A248" t="e">
        <f>IF(OR(F248=#REF!,G248=#REF!),ROUND(A247+1,0),A247+0.0001)</f>
        <v>#REF!</v>
      </c>
      <c r="B248" s="20" t="e">
        <f>IF(AND(E248&gt;=$B$2,E248&lt;=$B$3,OR(F248=#REF!,G248=#REF!)),ROUND(B247+1,0),B247+0.0001)</f>
        <v>#REF!</v>
      </c>
      <c r="C248" s="20" t="e">
        <f>IF(H248=#REF!,ROUND(C247+1,0),C247+0.0001)</f>
        <v>#REF!</v>
      </c>
      <c r="D248" s="21"/>
      <c r="E248" s="22"/>
      <c r="F248" s="23"/>
      <c r="G248" s="24"/>
      <c r="H248" s="51"/>
      <c r="I248" s="25"/>
      <c r="J248" s="31"/>
      <c r="K248" s="43" t="str">
        <f t="shared" si="8"/>
        <v/>
      </c>
      <c r="L248" s="45" t="str">
        <f>IF(F248="","",VLOOKUP(Journal!F248,Kontenplan!$E$9:$F$278,2))</f>
        <v/>
      </c>
      <c r="M248" s="44" t="str">
        <f>IF(G248="","",VLOOKUP(Journal!G248,Kontenplan!$E$9:$F$278,2))</f>
        <v/>
      </c>
      <c r="N248" s="28" t="str">
        <f>IF(AND(G248="",I248="",J248=""),"",IF(AND(I248&gt;0,OR(F248="",G248="")),"Bitte gültige Kontonummer/n eingeben",IF(OR(AND(F248&gt;0,F248&lt;1000),F248&gt;9999),"Sollkontonummer muss vierstellig sein",IF(VLOOKUP(F248,Kontenplan!$E$9:$E$277,1)&lt;&gt;F248,"Sollkonto existiert nicht",IF(D248=0,"Bitte Beleg-Nr. prüfen",IF(OR(AND(G248&gt;0,G248&lt;1000),G248&gt;9999),"Habenkontonummer muss vierstellig sein",IF(VLOOKUP(G248,Kontenplan!$E$9:$F$277,1)&lt;&gt;G248,"Habenkonto exisitert nicht","")))))))</f>
        <v/>
      </c>
      <c r="O248" s="28" t="str">
        <f t="shared" si="7"/>
        <v/>
      </c>
      <c r="P248" s="28"/>
      <c r="Q248" s="28"/>
      <c r="R248" s="28"/>
      <c r="S248" s="28"/>
      <c r="T248" s="28"/>
      <c r="U248" s="28"/>
      <c r="V248" s="28"/>
      <c r="X248" s="28"/>
      <c r="Y248" s="28"/>
    </row>
    <row r="249" spans="1:25" x14ac:dyDescent="0.2">
      <c r="A249" t="e">
        <f>IF(OR(F249=#REF!,G249=#REF!),ROUND(A248+1,0),A248+0.0001)</f>
        <v>#REF!</v>
      </c>
      <c r="B249" s="20" t="e">
        <f>IF(AND(E249&gt;=$B$2,E249&lt;=$B$3,OR(F249=#REF!,G249=#REF!)),ROUND(B248+1,0),B248+0.0001)</f>
        <v>#REF!</v>
      </c>
      <c r="C249" s="20" t="e">
        <f>IF(H249=#REF!,ROUND(C248+1,0),C248+0.0001)</f>
        <v>#REF!</v>
      </c>
      <c r="D249" s="21"/>
      <c r="E249" s="22"/>
      <c r="F249" s="23"/>
      <c r="G249" s="24"/>
      <c r="H249" s="51"/>
      <c r="I249" s="25"/>
      <c r="J249" s="31"/>
      <c r="K249" s="43" t="str">
        <f t="shared" si="8"/>
        <v/>
      </c>
      <c r="L249" s="45" t="str">
        <f>IF(F249="","",VLOOKUP(Journal!F249,Kontenplan!$E$9:$F$278,2))</f>
        <v/>
      </c>
      <c r="M249" s="44" t="str">
        <f>IF(G249="","",VLOOKUP(Journal!G249,Kontenplan!$E$9:$F$278,2))</f>
        <v/>
      </c>
      <c r="N249" s="28" t="str">
        <f>IF(AND(G249="",I249="",J249=""),"",IF(AND(I249&gt;0,OR(F249="",G249="")),"Bitte gültige Kontonummer/n eingeben",IF(OR(AND(F249&gt;0,F249&lt;1000),F249&gt;9999),"Sollkontonummer muss vierstellig sein",IF(VLOOKUP(F249,Kontenplan!$E$9:$E$277,1)&lt;&gt;F249,"Sollkonto existiert nicht",IF(D249=0,"Bitte Beleg-Nr. prüfen",IF(OR(AND(G249&gt;0,G249&lt;1000),G249&gt;9999),"Habenkontonummer muss vierstellig sein",IF(VLOOKUP(G249,Kontenplan!$E$9:$F$277,1)&lt;&gt;G249,"Habenkonto exisitert nicht","")))))))</f>
        <v/>
      </c>
      <c r="O249" s="28" t="str">
        <f t="shared" si="7"/>
        <v/>
      </c>
      <c r="P249" s="28"/>
      <c r="Q249" s="28"/>
      <c r="R249" s="28"/>
      <c r="S249" s="28"/>
      <c r="T249" s="28"/>
      <c r="U249" s="28"/>
      <c r="V249" s="28"/>
      <c r="X249" s="28"/>
      <c r="Y249" s="28"/>
    </row>
    <row r="250" spans="1:25" x14ac:dyDescent="0.2">
      <c r="A250" t="e">
        <f>IF(OR(F250=#REF!,G250=#REF!),ROUND(A249+1,0),A249+0.0001)</f>
        <v>#REF!</v>
      </c>
      <c r="B250" s="20" t="e">
        <f>IF(AND(E250&gt;=$B$2,E250&lt;=$B$3,OR(F250=#REF!,G250=#REF!)),ROUND(B249+1,0),B249+0.0001)</f>
        <v>#REF!</v>
      </c>
      <c r="C250" s="20" t="e">
        <f>IF(H250=#REF!,ROUND(C249+1,0),C249+0.0001)</f>
        <v>#REF!</v>
      </c>
      <c r="D250" s="21"/>
      <c r="E250" s="22"/>
      <c r="F250" s="23"/>
      <c r="G250" s="24"/>
      <c r="H250" s="51"/>
      <c r="I250" s="25"/>
      <c r="J250" s="31"/>
      <c r="K250" s="43" t="str">
        <f t="shared" si="8"/>
        <v/>
      </c>
      <c r="L250" s="45" t="str">
        <f>IF(F250="","",VLOOKUP(Journal!F250,Kontenplan!$E$9:$F$278,2))</f>
        <v/>
      </c>
      <c r="M250" s="44" t="str">
        <f>IF(G250="","",VLOOKUP(Journal!G250,Kontenplan!$E$9:$F$278,2))</f>
        <v/>
      </c>
      <c r="N250" s="28" t="str">
        <f>IF(AND(G250="",I250="",J250=""),"",IF(AND(I250&gt;0,OR(F250="",G250="")),"Bitte gültige Kontonummer/n eingeben",IF(OR(AND(F250&gt;0,F250&lt;1000),F250&gt;9999),"Sollkontonummer muss vierstellig sein",IF(VLOOKUP(F250,Kontenplan!$E$9:$E$277,1)&lt;&gt;F250,"Sollkonto existiert nicht",IF(D250=0,"Bitte Beleg-Nr. prüfen",IF(OR(AND(G250&gt;0,G250&lt;1000),G250&gt;9999),"Habenkontonummer muss vierstellig sein",IF(VLOOKUP(G250,Kontenplan!$E$9:$F$277,1)&lt;&gt;G250,"Habenkonto exisitert nicht","")))))))</f>
        <v/>
      </c>
      <c r="O250" s="28" t="str">
        <f t="shared" si="7"/>
        <v/>
      </c>
      <c r="P250" s="28"/>
      <c r="Q250" s="28"/>
      <c r="R250" s="28"/>
      <c r="S250" s="28"/>
      <c r="T250" s="28"/>
      <c r="U250" s="28"/>
      <c r="V250" s="28"/>
      <c r="X250" s="28"/>
      <c r="Y250" s="28"/>
    </row>
    <row r="251" spans="1:25" x14ac:dyDescent="0.2">
      <c r="A251" t="e">
        <f>IF(OR(F251=#REF!,G251=#REF!),ROUND(A250+1,0),A250+0.0001)</f>
        <v>#REF!</v>
      </c>
      <c r="B251" s="20" t="e">
        <f>IF(AND(E251&gt;=$B$2,E251&lt;=$B$3,OR(F251=#REF!,G251=#REF!)),ROUND(B250+1,0),B250+0.0001)</f>
        <v>#REF!</v>
      </c>
      <c r="C251" s="20" t="e">
        <f>IF(H251=#REF!,ROUND(C250+1,0),C250+0.0001)</f>
        <v>#REF!</v>
      </c>
      <c r="D251" s="21"/>
      <c r="E251" s="22"/>
      <c r="F251" s="23"/>
      <c r="G251" s="24"/>
      <c r="H251" s="51"/>
      <c r="I251" s="25"/>
      <c r="J251" s="31"/>
      <c r="K251" s="43" t="str">
        <f t="shared" si="8"/>
        <v/>
      </c>
      <c r="L251" s="45" t="str">
        <f>IF(F251="","",VLOOKUP(Journal!F251,Kontenplan!$E$9:$F$278,2))</f>
        <v/>
      </c>
      <c r="M251" s="44" t="str">
        <f>IF(G251="","",VLOOKUP(Journal!G251,Kontenplan!$E$9:$F$278,2))</f>
        <v/>
      </c>
      <c r="N251" s="28" t="str">
        <f>IF(AND(G251="",I251="",J251=""),"",IF(AND(I251&gt;0,OR(F251="",G251="")),"Bitte gültige Kontonummer/n eingeben",IF(OR(AND(F251&gt;0,F251&lt;1000),F251&gt;9999),"Sollkontonummer muss vierstellig sein",IF(VLOOKUP(F251,Kontenplan!$E$9:$E$277,1)&lt;&gt;F251,"Sollkonto existiert nicht",IF(D251=0,"Bitte Beleg-Nr. prüfen",IF(OR(AND(G251&gt;0,G251&lt;1000),G251&gt;9999),"Habenkontonummer muss vierstellig sein",IF(VLOOKUP(G251,Kontenplan!$E$9:$F$277,1)&lt;&gt;G251,"Habenkonto exisitert nicht","")))))))</f>
        <v/>
      </c>
      <c r="O251" s="28" t="str">
        <f t="shared" si="7"/>
        <v/>
      </c>
      <c r="P251" s="28"/>
      <c r="Q251" s="28"/>
      <c r="R251" s="28"/>
      <c r="S251" s="28"/>
      <c r="T251" s="28"/>
      <c r="U251" s="28"/>
      <c r="V251" s="28"/>
      <c r="X251" s="28"/>
      <c r="Y251" s="28"/>
    </row>
    <row r="252" spans="1:25" x14ac:dyDescent="0.2">
      <c r="A252" t="e">
        <f>IF(OR(F252=#REF!,G252=#REF!),ROUND(A251+1,0),A251+0.0001)</f>
        <v>#REF!</v>
      </c>
      <c r="B252" s="20" t="e">
        <f>IF(AND(E252&gt;=$B$2,E252&lt;=$B$3,OR(F252=#REF!,G252=#REF!)),ROUND(B251+1,0),B251+0.0001)</f>
        <v>#REF!</v>
      </c>
      <c r="C252" s="20" t="e">
        <f>IF(H252=#REF!,ROUND(C251+1,0),C251+0.0001)</f>
        <v>#REF!</v>
      </c>
      <c r="D252" s="21"/>
      <c r="E252" s="22"/>
      <c r="F252" s="23"/>
      <c r="G252" s="24"/>
      <c r="H252" s="51"/>
      <c r="I252" s="25"/>
      <c r="J252" s="31"/>
      <c r="K252" s="43" t="str">
        <f t="shared" si="8"/>
        <v/>
      </c>
      <c r="L252" s="45" t="str">
        <f>IF(F252="","",VLOOKUP(Journal!F252,Kontenplan!$E$9:$F$278,2))</f>
        <v/>
      </c>
      <c r="M252" s="44" t="str">
        <f>IF(G252="","",VLOOKUP(Journal!G252,Kontenplan!$E$9:$F$278,2))</f>
        <v/>
      </c>
      <c r="N252" s="28" t="str">
        <f>IF(AND(G252="",I252="",J252=""),"",IF(AND(I252&gt;0,OR(F252="",G252="")),"Bitte gültige Kontonummer/n eingeben",IF(OR(AND(F252&gt;0,F252&lt;1000),F252&gt;9999),"Sollkontonummer muss vierstellig sein",IF(VLOOKUP(F252,Kontenplan!$E$9:$E$277,1)&lt;&gt;F252,"Sollkonto existiert nicht",IF(D252=0,"Bitte Beleg-Nr. prüfen",IF(OR(AND(G252&gt;0,G252&lt;1000),G252&gt;9999),"Habenkontonummer muss vierstellig sein",IF(VLOOKUP(G252,Kontenplan!$E$9:$F$277,1)&lt;&gt;G252,"Habenkonto exisitert nicht","")))))))</f>
        <v/>
      </c>
      <c r="O252" s="28" t="str">
        <f t="shared" si="7"/>
        <v/>
      </c>
      <c r="P252" s="28"/>
      <c r="Q252" s="28"/>
      <c r="R252" s="28"/>
      <c r="S252" s="28"/>
      <c r="T252" s="28"/>
      <c r="U252" s="28"/>
      <c r="V252" s="28"/>
      <c r="X252" s="28"/>
      <c r="Y252" s="28"/>
    </row>
    <row r="253" spans="1:25" x14ac:dyDescent="0.2">
      <c r="A253" t="e">
        <f>IF(OR(F253=#REF!,G253=#REF!),ROUND(A252+1,0),A252+0.0001)</f>
        <v>#REF!</v>
      </c>
      <c r="B253" s="20" t="e">
        <f>IF(AND(E253&gt;=$B$2,E253&lt;=$B$3,OR(F253=#REF!,G253=#REF!)),ROUND(B252+1,0),B252+0.0001)</f>
        <v>#REF!</v>
      </c>
      <c r="C253" s="20" t="e">
        <f>IF(H253=#REF!,ROUND(C252+1,0),C252+0.0001)</f>
        <v>#REF!</v>
      </c>
      <c r="D253" s="21"/>
      <c r="E253" s="22"/>
      <c r="F253" s="23"/>
      <c r="G253" s="24"/>
      <c r="H253" s="51"/>
      <c r="I253" s="25"/>
      <c r="J253" s="31"/>
      <c r="K253" s="43" t="str">
        <f t="shared" si="8"/>
        <v/>
      </c>
      <c r="L253" s="45" t="str">
        <f>IF(F253="","",VLOOKUP(Journal!F253,Kontenplan!$E$9:$F$278,2))</f>
        <v/>
      </c>
      <c r="M253" s="44" t="str">
        <f>IF(G253="","",VLOOKUP(Journal!G253,Kontenplan!$E$9:$F$278,2))</f>
        <v/>
      </c>
      <c r="N253" s="28" t="str">
        <f>IF(AND(G253="",I253="",J253=""),"",IF(AND(I253&gt;0,OR(F253="",G253="")),"Bitte gültige Kontonummer/n eingeben",IF(OR(AND(F253&gt;0,F253&lt;1000),F253&gt;9999),"Sollkontonummer muss vierstellig sein",IF(VLOOKUP(F253,Kontenplan!$E$9:$E$277,1)&lt;&gt;F253,"Sollkonto existiert nicht",IF(D253=0,"Bitte Beleg-Nr. prüfen",IF(OR(AND(G253&gt;0,G253&lt;1000),G253&gt;9999),"Habenkontonummer muss vierstellig sein",IF(VLOOKUP(G253,Kontenplan!$E$9:$F$277,1)&lt;&gt;G253,"Habenkonto exisitert nicht","")))))))</f>
        <v/>
      </c>
      <c r="O253" s="28" t="str">
        <f t="shared" si="7"/>
        <v/>
      </c>
      <c r="P253" s="28"/>
      <c r="Q253" s="28"/>
      <c r="R253" s="28"/>
      <c r="S253" s="28"/>
      <c r="T253" s="28"/>
      <c r="U253" s="28"/>
      <c r="V253" s="28"/>
      <c r="X253" s="28"/>
      <c r="Y253" s="28"/>
    </row>
    <row r="254" spans="1:25" x14ac:dyDescent="0.2">
      <c r="A254" t="e">
        <f>IF(OR(F254=#REF!,G254=#REF!),ROUND(A253+1,0),A253+0.0001)</f>
        <v>#REF!</v>
      </c>
      <c r="B254" s="20" t="e">
        <f>IF(AND(E254&gt;=$B$2,E254&lt;=$B$3,OR(F254=#REF!,G254=#REF!)),ROUND(B253+1,0),B253+0.0001)</f>
        <v>#REF!</v>
      </c>
      <c r="C254" s="20" t="e">
        <f>IF(H254=#REF!,ROUND(C253+1,0),C253+0.0001)</f>
        <v>#REF!</v>
      </c>
      <c r="D254" s="21"/>
      <c r="E254" s="22"/>
      <c r="F254" s="23"/>
      <c r="G254" s="24"/>
      <c r="H254" s="51"/>
      <c r="I254" s="25"/>
      <c r="J254" s="31"/>
      <c r="K254" s="43" t="str">
        <f t="shared" si="8"/>
        <v/>
      </c>
      <c r="L254" s="45" t="str">
        <f>IF(F254="","",VLOOKUP(Journal!F254,Kontenplan!$E$9:$F$278,2))</f>
        <v/>
      </c>
      <c r="M254" s="44" t="str">
        <f>IF(G254="","",VLOOKUP(Journal!G254,Kontenplan!$E$9:$F$278,2))</f>
        <v/>
      </c>
      <c r="N254" s="28" t="str">
        <f>IF(AND(G254="",I254="",J254=""),"",IF(AND(I254&gt;0,OR(F254="",G254="")),"Bitte gültige Kontonummer/n eingeben",IF(OR(AND(F254&gt;0,F254&lt;1000),F254&gt;9999),"Sollkontonummer muss vierstellig sein",IF(VLOOKUP(F254,Kontenplan!$E$9:$E$277,1)&lt;&gt;F254,"Sollkonto existiert nicht",IF(D254=0,"Bitte Beleg-Nr. prüfen",IF(OR(AND(G254&gt;0,G254&lt;1000),G254&gt;9999),"Habenkontonummer muss vierstellig sein",IF(VLOOKUP(G254,Kontenplan!$E$9:$F$277,1)&lt;&gt;G254,"Habenkonto exisitert nicht","")))))))</f>
        <v/>
      </c>
      <c r="O254" s="28" t="str">
        <f t="shared" si="7"/>
        <v/>
      </c>
      <c r="P254" s="28"/>
      <c r="Q254" s="28"/>
      <c r="R254" s="28"/>
      <c r="S254" s="28"/>
      <c r="T254" s="28"/>
      <c r="U254" s="28"/>
      <c r="V254" s="28"/>
      <c r="X254" s="28"/>
      <c r="Y254" s="28"/>
    </row>
    <row r="255" spans="1:25" x14ac:dyDescent="0.2">
      <c r="A255" t="e">
        <f>IF(OR(F255=#REF!,G255=#REF!),ROUND(A254+1,0),A254+0.0001)</f>
        <v>#REF!</v>
      </c>
      <c r="B255" s="20" t="e">
        <f>IF(AND(E255&gt;=$B$2,E255&lt;=$B$3,OR(F255=#REF!,G255=#REF!)),ROUND(B254+1,0),B254+0.0001)</f>
        <v>#REF!</v>
      </c>
      <c r="C255" s="20" t="e">
        <f>IF(H255=#REF!,ROUND(C254+1,0),C254+0.0001)</f>
        <v>#REF!</v>
      </c>
      <c r="D255" s="21"/>
      <c r="E255" s="22"/>
      <c r="F255" s="23"/>
      <c r="G255" s="24"/>
      <c r="H255" s="51"/>
      <c r="I255" s="25"/>
      <c r="J255" s="31"/>
      <c r="K255" s="43" t="str">
        <f t="shared" si="8"/>
        <v/>
      </c>
      <c r="L255" s="45" t="str">
        <f>IF(F255="","",VLOOKUP(Journal!F255,Kontenplan!$E$9:$F$278,2))</f>
        <v/>
      </c>
      <c r="M255" s="44" t="str">
        <f>IF(G255="","",VLOOKUP(Journal!G255,Kontenplan!$E$9:$F$278,2))</f>
        <v/>
      </c>
      <c r="N255" s="28" t="str">
        <f>IF(AND(G255="",I255="",J255=""),"",IF(AND(I255&gt;0,OR(F255="",G255="")),"Bitte gültige Kontonummer/n eingeben",IF(OR(AND(F255&gt;0,F255&lt;1000),F255&gt;9999),"Sollkontonummer muss vierstellig sein",IF(VLOOKUP(F255,Kontenplan!$E$9:$E$277,1)&lt;&gt;F255,"Sollkonto existiert nicht",IF(D255=0,"Bitte Beleg-Nr. prüfen",IF(OR(AND(G255&gt;0,G255&lt;1000),G255&gt;9999),"Habenkontonummer muss vierstellig sein",IF(VLOOKUP(G255,Kontenplan!$E$9:$F$277,1)&lt;&gt;G255,"Habenkonto exisitert nicht","")))))))</f>
        <v/>
      </c>
      <c r="O255" s="28" t="str">
        <f t="shared" si="7"/>
        <v/>
      </c>
      <c r="P255" s="28"/>
      <c r="Q255" s="28"/>
      <c r="R255" s="28"/>
      <c r="S255" s="28"/>
      <c r="T255" s="28"/>
      <c r="U255" s="28"/>
      <c r="V255" s="28"/>
      <c r="X255" s="28"/>
      <c r="Y255" s="28"/>
    </row>
    <row r="256" spans="1:25" x14ac:dyDescent="0.2">
      <c r="A256" t="e">
        <f>IF(OR(F256=#REF!,G256=#REF!),ROUND(A255+1,0),A255+0.0001)</f>
        <v>#REF!</v>
      </c>
      <c r="B256" s="20" t="e">
        <f>IF(AND(E256&gt;=$B$2,E256&lt;=$B$3,OR(F256=#REF!,G256=#REF!)),ROUND(B255+1,0),B255+0.0001)</f>
        <v>#REF!</v>
      </c>
      <c r="C256" s="20" t="e">
        <f>IF(H256=#REF!,ROUND(C255+1,0),C255+0.0001)</f>
        <v>#REF!</v>
      </c>
      <c r="D256" s="21"/>
      <c r="E256" s="22"/>
      <c r="F256" s="23"/>
      <c r="G256" s="24"/>
      <c r="H256" s="51"/>
      <c r="I256" s="25"/>
      <c r="J256" s="31"/>
      <c r="K256" s="43" t="str">
        <f t="shared" si="8"/>
        <v/>
      </c>
      <c r="L256" s="45" t="str">
        <f>IF(F256="","",VLOOKUP(Journal!F256,Kontenplan!$E$9:$F$278,2))</f>
        <v/>
      </c>
      <c r="M256" s="44" t="str">
        <f>IF(G256="","",VLOOKUP(Journal!G256,Kontenplan!$E$9:$F$278,2))</f>
        <v/>
      </c>
      <c r="N256" s="28" t="str">
        <f>IF(AND(G256="",I256="",J256=""),"",IF(AND(I256&gt;0,OR(F256="",G256="")),"Bitte gültige Kontonummer/n eingeben",IF(OR(AND(F256&gt;0,F256&lt;1000),F256&gt;9999),"Sollkontonummer muss vierstellig sein",IF(VLOOKUP(F256,Kontenplan!$E$9:$E$277,1)&lt;&gt;F256,"Sollkonto existiert nicht",IF(D256=0,"Bitte Beleg-Nr. prüfen",IF(OR(AND(G256&gt;0,G256&lt;1000),G256&gt;9999),"Habenkontonummer muss vierstellig sein",IF(VLOOKUP(G256,Kontenplan!$E$9:$F$277,1)&lt;&gt;G256,"Habenkonto exisitert nicht","")))))))</f>
        <v/>
      </c>
      <c r="O256" s="28" t="str">
        <f t="shared" si="7"/>
        <v/>
      </c>
      <c r="P256" s="28"/>
      <c r="Q256" s="28"/>
      <c r="R256" s="28"/>
      <c r="S256" s="28"/>
      <c r="T256" s="28"/>
      <c r="U256" s="28"/>
      <c r="V256" s="28"/>
      <c r="X256" s="28"/>
      <c r="Y256" s="28"/>
    </row>
    <row r="257" spans="1:25" x14ac:dyDescent="0.2">
      <c r="A257" t="e">
        <f>IF(OR(F257=#REF!,G257=#REF!),ROUND(A256+1,0),A256+0.0001)</f>
        <v>#REF!</v>
      </c>
      <c r="B257" s="20" t="e">
        <f>IF(AND(E257&gt;=$B$2,E257&lt;=$B$3,OR(F257=#REF!,G257=#REF!)),ROUND(B256+1,0),B256+0.0001)</f>
        <v>#REF!</v>
      </c>
      <c r="C257" s="20" t="e">
        <f>IF(H257=#REF!,ROUND(C256+1,0),C256+0.0001)</f>
        <v>#REF!</v>
      </c>
      <c r="D257" s="21"/>
      <c r="E257" s="22"/>
      <c r="F257" s="23"/>
      <c r="G257" s="24"/>
      <c r="H257" s="51"/>
      <c r="I257" s="25"/>
      <c r="J257" s="31"/>
      <c r="K257" s="43" t="str">
        <f t="shared" si="8"/>
        <v/>
      </c>
      <c r="L257" s="45" t="str">
        <f>IF(F257="","",VLOOKUP(Journal!F257,Kontenplan!$E$9:$F$278,2))</f>
        <v/>
      </c>
      <c r="M257" s="44" t="str">
        <f>IF(G257="","",VLOOKUP(Journal!G257,Kontenplan!$E$9:$F$278,2))</f>
        <v/>
      </c>
      <c r="N257" s="28" t="str">
        <f>IF(AND(G257="",I257="",J257=""),"",IF(AND(I257&gt;0,OR(F257="",G257="")),"Bitte gültige Kontonummer/n eingeben",IF(OR(AND(F257&gt;0,F257&lt;1000),F257&gt;9999),"Sollkontonummer muss vierstellig sein",IF(VLOOKUP(F257,Kontenplan!$E$9:$E$277,1)&lt;&gt;F257,"Sollkonto existiert nicht",IF(D257=0,"Bitte Beleg-Nr. prüfen",IF(OR(AND(G257&gt;0,G257&lt;1000),G257&gt;9999),"Habenkontonummer muss vierstellig sein",IF(VLOOKUP(G257,Kontenplan!$E$9:$F$277,1)&lt;&gt;G257,"Habenkonto exisitert nicht","")))))))</f>
        <v/>
      </c>
      <c r="O257" s="28" t="str">
        <f t="shared" si="7"/>
        <v/>
      </c>
      <c r="P257" s="28"/>
      <c r="Q257" s="28"/>
      <c r="R257" s="28"/>
      <c r="S257" s="28"/>
      <c r="T257" s="28"/>
      <c r="U257" s="28"/>
      <c r="V257" s="28"/>
      <c r="X257" s="28"/>
      <c r="Y257" s="28"/>
    </row>
    <row r="258" spans="1:25" x14ac:dyDescent="0.2">
      <c r="A258" t="e">
        <f>IF(OR(F258=#REF!,G258=#REF!),ROUND(A257+1,0),A257+0.0001)</f>
        <v>#REF!</v>
      </c>
      <c r="B258" s="20" t="e">
        <f>IF(AND(E258&gt;=$B$2,E258&lt;=$B$3,OR(F258=#REF!,G258=#REF!)),ROUND(B257+1,0),B257+0.0001)</f>
        <v>#REF!</v>
      </c>
      <c r="C258" s="20" t="e">
        <f>IF(H258=#REF!,ROUND(C257+1,0),C257+0.0001)</f>
        <v>#REF!</v>
      </c>
      <c r="D258" s="21"/>
      <c r="E258" s="22"/>
      <c r="F258" s="23"/>
      <c r="G258" s="24"/>
      <c r="H258" s="51"/>
      <c r="I258" s="25"/>
      <c r="J258" s="31"/>
      <c r="K258" s="43" t="str">
        <f t="shared" si="8"/>
        <v/>
      </c>
      <c r="L258" s="45" t="str">
        <f>IF(F258="","",VLOOKUP(Journal!F258,Kontenplan!$E$9:$F$278,2))</f>
        <v/>
      </c>
      <c r="M258" s="44" t="str">
        <f>IF(G258="","",VLOOKUP(Journal!G258,Kontenplan!$E$9:$F$278,2))</f>
        <v/>
      </c>
      <c r="N258" s="28" t="str">
        <f>IF(AND(G258="",I258="",J258=""),"",IF(AND(I258&gt;0,OR(F258="",G258="")),"Bitte gültige Kontonummer/n eingeben",IF(OR(AND(F258&gt;0,F258&lt;1000),F258&gt;9999),"Sollkontonummer muss vierstellig sein",IF(VLOOKUP(F258,Kontenplan!$E$9:$E$277,1)&lt;&gt;F258,"Sollkonto existiert nicht",IF(D258=0,"Bitte Beleg-Nr. prüfen",IF(OR(AND(G258&gt;0,G258&lt;1000),G258&gt;9999),"Habenkontonummer muss vierstellig sein",IF(VLOOKUP(G258,Kontenplan!$E$9:$F$277,1)&lt;&gt;G258,"Habenkonto exisitert nicht","")))))))</f>
        <v/>
      </c>
      <c r="O258" s="28" t="str">
        <f t="shared" si="7"/>
        <v/>
      </c>
      <c r="P258" s="28"/>
      <c r="Q258" s="28"/>
      <c r="R258" s="28"/>
      <c r="S258" s="28"/>
      <c r="T258" s="28"/>
      <c r="U258" s="28"/>
      <c r="V258" s="28"/>
      <c r="X258" s="28"/>
      <c r="Y258" s="28"/>
    </row>
    <row r="259" spans="1:25" x14ac:dyDescent="0.2">
      <c r="A259" t="e">
        <f>IF(OR(F259=#REF!,G259=#REF!),ROUND(A258+1,0),A258+0.0001)</f>
        <v>#REF!</v>
      </c>
      <c r="B259" s="20" t="e">
        <f>IF(AND(E259&gt;=$B$2,E259&lt;=$B$3,OR(F259=#REF!,G259=#REF!)),ROUND(B258+1,0),B258+0.0001)</f>
        <v>#REF!</v>
      </c>
      <c r="C259" s="20" t="e">
        <f>IF(H259=#REF!,ROUND(C258+1,0),C258+0.0001)</f>
        <v>#REF!</v>
      </c>
      <c r="D259" s="21"/>
      <c r="E259" s="22"/>
      <c r="F259" s="23"/>
      <c r="G259" s="24"/>
      <c r="H259" s="51"/>
      <c r="I259" s="25"/>
      <c r="J259" s="31"/>
      <c r="K259" s="43" t="str">
        <f t="shared" si="8"/>
        <v/>
      </c>
      <c r="L259" s="45" t="str">
        <f>IF(F259="","",VLOOKUP(Journal!F259,Kontenplan!$E$9:$F$278,2))</f>
        <v/>
      </c>
      <c r="M259" s="44" t="str">
        <f>IF(G259="","",VLOOKUP(Journal!G259,Kontenplan!$E$9:$F$278,2))</f>
        <v/>
      </c>
      <c r="N259" s="28" t="str">
        <f>IF(AND(G259="",I259="",J259=""),"",IF(AND(I259&gt;0,OR(F259="",G259="")),"Bitte gültige Kontonummer/n eingeben",IF(OR(AND(F259&gt;0,F259&lt;1000),F259&gt;9999),"Sollkontonummer muss vierstellig sein",IF(VLOOKUP(F259,Kontenplan!$E$9:$E$277,1)&lt;&gt;F259,"Sollkonto existiert nicht",IF(D259=0,"Bitte Beleg-Nr. prüfen",IF(OR(AND(G259&gt;0,G259&lt;1000),G259&gt;9999),"Habenkontonummer muss vierstellig sein",IF(VLOOKUP(G259,Kontenplan!$E$9:$F$277,1)&lt;&gt;G259,"Habenkonto exisitert nicht","")))))))</f>
        <v/>
      </c>
      <c r="O259" s="28" t="str">
        <f t="shared" si="7"/>
        <v/>
      </c>
      <c r="P259" s="28"/>
      <c r="Q259" s="28"/>
      <c r="R259" s="28"/>
      <c r="S259" s="28"/>
      <c r="T259" s="28"/>
      <c r="U259" s="28"/>
      <c r="V259" s="28"/>
      <c r="X259" s="28"/>
      <c r="Y259" s="28"/>
    </row>
    <row r="260" spans="1:25" x14ac:dyDescent="0.2">
      <c r="A260" t="e">
        <f>IF(OR(F260=#REF!,G260=#REF!),ROUND(A259+1,0),A259+0.0001)</f>
        <v>#REF!</v>
      </c>
      <c r="B260" s="20" t="e">
        <f>IF(AND(E260&gt;=$B$2,E260&lt;=$B$3,OR(F260=#REF!,G260=#REF!)),ROUND(B259+1,0),B259+0.0001)</f>
        <v>#REF!</v>
      </c>
      <c r="C260" s="20" t="e">
        <f>IF(H260=#REF!,ROUND(C259+1,0),C259+0.0001)</f>
        <v>#REF!</v>
      </c>
      <c r="D260" s="21"/>
      <c r="E260" s="22"/>
      <c r="F260" s="23"/>
      <c r="G260" s="24"/>
      <c r="H260" s="51"/>
      <c r="I260" s="25"/>
      <c r="J260" s="31"/>
      <c r="K260" s="43" t="str">
        <f t="shared" si="8"/>
        <v/>
      </c>
      <c r="L260" s="45" t="str">
        <f>IF(F260="","",VLOOKUP(Journal!F260,Kontenplan!$E$9:$F$278,2))</f>
        <v/>
      </c>
      <c r="M260" s="44" t="str">
        <f>IF(G260="","",VLOOKUP(Journal!G260,Kontenplan!$E$9:$F$278,2))</f>
        <v/>
      </c>
      <c r="N260" s="28" t="str">
        <f>IF(AND(G260="",I260="",J260=""),"",IF(AND(I260&gt;0,OR(F260="",G260="")),"Bitte gültige Kontonummer/n eingeben",IF(OR(AND(F260&gt;0,F260&lt;1000),F260&gt;9999),"Sollkontonummer muss vierstellig sein",IF(VLOOKUP(F260,Kontenplan!$E$9:$E$277,1)&lt;&gt;F260,"Sollkonto existiert nicht",IF(D260=0,"Bitte Beleg-Nr. prüfen",IF(OR(AND(G260&gt;0,G260&lt;1000),G260&gt;9999),"Habenkontonummer muss vierstellig sein",IF(VLOOKUP(G260,Kontenplan!$E$9:$F$277,1)&lt;&gt;G260,"Habenkonto exisitert nicht","")))))))</f>
        <v/>
      </c>
      <c r="O260" s="28" t="str">
        <f t="shared" si="7"/>
        <v/>
      </c>
      <c r="P260" s="28"/>
      <c r="Q260" s="28"/>
      <c r="R260" s="28"/>
      <c r="S260" s="28"/>
      <c r="T260" s="28"/>
      <c r="U260" s="28"/>
      <c r="V260" s="28"/>
      <c r="X260" s="28"/>
      <c r="Y260" s="28"/>
    </row>
    <row r="261" spans="1:25" x14ac:dyDescent="0.2">
      <c r="A261" t="e">
        <f>IF(OR(F261=#REF!,G261=#REF!),ROUND(A260+1,0),A260+0.0001)</f>
        <v>#REF!</v>
      </c>
      <c r="B261" s="20" t="e">
        <f>IF(AND(E261&gt;=$B$2,E261&lt;=$B$3,OR(F261=#REF!,G261=#REF!)),ROUND(B260+1,0),B260+0.0001)</f>
        <v>#REF!</v>
      </c>
      <c r="C261" s="20" t="e">
        <f>IF(H261=#REF!,ROUND(C260+1,0),C260+0.0001)</f>
        <v>#REF!</v>
      </c>
      <c r="D261" s="21"/>
      <c r="E261" s="22"/>
      <c r="F261" s="23"/>
      <c r="G261" s="24"/>
      <c r="H261" s="51"/>
      <c r="I261" s="25"/>
      <c r="J261" s="31"/>
      <c r="K261" s="43" t="str">
        <f t="shared" si="8"/>
        <v/>
      </c>
      <c r="L261" s="45" t="str">
        <f>IF(F261="","",VLOOKUP(Journal!F261,Kontenplan!$E$9:$F$278,2))</f>
        <v/>
      </c>
      <c r="M261" s="44" t="str">
        <f>IF(G261="","",VLOOKUP(Journal!G261,Kontenplan!$E$9:$F$278,2))</f>
        <v/>
      </c>
      <c r="N261" s="28" t="str">
        <f>IF(AND(G261="",I261="",J261=""),"",IF(AND(I261&gt;0,OR(F261="",G261="")),"Bitte gültige Kontonummer/n eingeben",IF(OR(AND(F261&gt;0,F261&lt;1000),F261&gt;9999),"Sollkontonummer muss vierstellig sein",IF(VLOOKUP(F261,Kontenplan!$E$9:$E$277,1)&lt;&gt;F261,"Sollkonto existiert nicht",IF(D261=0,"Bitte Beleg-Nr. prüfen",IF(OR(AND(G261&gt;0,G261&lt;1000),G261&gt;9999),"Habenkontonummer muss vierstellig sein",IF(VLOOKUP(G261,Kontenplan!$E$9:$F$277,1)&lt;&gt;G261,"Habenkonto exisitert nicht","")))))))</f>
        <v/>
      </c>
      <c r="O261" s="28" t="str">
        <f t="shared" si="7"/>
        <v/>
      </c>
      <c r="P261" s="28"/>
      <c r="Q261" s="28"/>
      <c r="R261" s="28"/>
      <c r="S261" s="28"/>
      <c r="T261" s="28"/>
      <c r="U261" s="28"/>
      <c r="V261" s="28"/>
      <c r="X261" s="28"/>
      <c r="Y261" s="28"/>
    </row>
    <row r="262" spans="1:25" x14ac:dyDescent="0.2">
      <c r="A262" t="e">
        <f>IF(OR(F262=#REF!,G262=#REF!),ROUND(A261+1,0),A261+0.0001)</f>
        <v>#REF!</v>
      </c>
      <c r="B262" s="20" t="e">
        <f>IF(AND(E262&gt;=$B$2,E262&lt;=$B$3,OR(F262=#REF!,G262=#REF!)),ROUND(B261+1,0),B261+0.0001)</f>
        <v>#REF!</v>
      </c>
      <c r="C262" s="20" t="e">
        <f>IF(H262=#REF!,ROUND(C261+1,0),C261+0.0001)</f>
        <v>#REF!</v>
      </c>
      <c r="D262" s="21"/>
      <c r="E262" s="22"/>
      <c r="F262" s="23"/>
      <c r="G262" s="24"/>
      <c r="H262" s="51"/>
      <c r="I262" s="25"/>
      <c r="J262" s="31"/>
      <c r="K262" s="43" t="str">
        <f t="shared" si="8"/>
        <v/>
      </c>
      <c r="L262" s="45" t="str">
        <f>IF(F262="","",VLOOKUP(Journal!F262,Kontenplan!$E$9:$F$278,2))</f>
        <v/>
      </c>
      <c r="M262" s="44" t="str">
        <f>IF(G262="","",VLOOKUP(Journal!G262,Kontenplan!$E$9:$F$278,2))</f>
        <v/>
      </c>
      <c r="N262" s="28" t="str">
        <f>IF(AND(G262="",I262="",J262=""),"",IF(AND(I262&gt;0,OR(F262="",G262="")),"Bitte gültige Kontonummer/n eingeben",IF(OR(AND(F262&gt;0,F262&lt;1000),F262&gt;9999),"Sollkontonummer muss vierstellig sein",IF(VLOOKUP(F262,Kontenplan!$E$9:$E$277,1)&lt;&gt;F262,"Sollkonto existiert nicht",IF(D262=0,"Bitte Beleg-Nr. prüfen",IF(OR(AND(G262&gt;0,G262&lt;1000),G262&gt;9999),"Habenkontonummer muss vierstellig sein",IF(VLOOKUP(G262,Kontenplan!$E$9:$F$277,1)&lt;&gt;G262,"Habenkonto exisitert nicht","")))))))</f>
        <v/>
      </c>
      <c r="O262" s="28" t="str">
        <f t="shared" si="7"/>
        <v/>
      </c>
      <c r="P262" s="28"/>
      <c r="Q262" s="28"/>
      <c r="R262" s="28"/>
      <c r="S262" s="28"/>
      <c r="T262" s="28"/>
      <c r="U262" s="28"/>
      <c r="V262" s="28"/>
      <c r="X262" s="28"/>
      <c r="Y262" s="28"/>
    </row>
    <row r="263" spans="1:25" x14ac:dyDescent="0.2">
      <c r="A263" t="e">
        <f>IF(OR(F263=#REF!,G263=#REF!),ROUND(A262+1,0),A262+0.0001)</f>
        <v>#REF!</v>
      </c>
      <c r="B263" s="20" t="e">
        <f>IF(AND(E263&gt;=$B$2,E263&lt;=$B$3,OR(F263=#REF!,G263=#REF!)),ROUND(B262+1,0),B262+0.0001)</f>
        <v>#REF!</v>
      </c>
      <c r="C263" s="20" t="e">
        <f>IF(H263=#REF!,ROUND(C262+1,0),C262+0.0001)</f>
        <v>#REF!</v>
      </c>
      <c r="D263" s="21"/>
      <c r="E263" s="22"/>
      <c r="F263" s="23"/>
      <c r="G263" s="24"/>
      <c r="H263" s="51"/>
      <c r="I263" s="25"/>
      <c r="J263" s="31"/>
      <c r="K263" s="43" t="str">
        <f t="shared" si="8"/>
        <v/>
      </c>
      <c r="L263" s="45" t="str">
        <f>IF(F263="","",VLOOKUP(Journal!F263,Kontenplan!$E$9:$F$278,2))</f>
        <v/>
      </c>
      <c r="M263" s="44" t="str">
        <f>IF(G263="","",VLOOKUP(Journal!G263,Kontenplan!$E$9:$F$278,2))</f>
        <v/>
      </c>
      <c r="N263" s="28" t="str">
        <f>IF(AND(G263="",I263="",J263=""),"",IF(AND(I263&gt;0,OR(F263="",G263="")),"Bitte gültige Kontonummer/n eingeben",IF(OR(AND(F263&gt;0,F263&lt;1000),F263&gt;9999),"Sollkontonummer muss vierstellig sein",IF(VLOOKUP(F263,Kontenplan!$E$9:$E$277,1)&lt;&gt;F263,"Sollkonto existiert nicht",IF(D263=0,"Bitte Beleg-Nr. prüfen",IF(OR(AND(G263&gt;0,G263&lt;1000),G263&gt;9999),"Habenkontonummer muss vierstellig sein",IF(VLOOKUP(G263,Kontenplan!$E$9:$F$277,1)&lt;&gt;G263,"Habenkonto exisitert nicht","")))))))</f>
        <v/>
      </c>
      <c r="O263" s="28" t="str">
        <f t="shared" si="7"/>
        <v/>
      </c>
      <c r="P263" s="28"/>
      <c r="Q263" s="28"/>
      <c r="R263" s="28"/>
      <c r="S263" s="28"/>
      <c r="T263" s="28"/>
      <c r="U263" s="28"/>
      <c r="V263" s="28"/>
      <c r="X263" s="28"/>
      <c r="Y263" s="28"/>
    </row>
    <row r="264" spans="1:25" x14ac:dyDescent="0.2">
      <c r="A264" t="e">
        <f>IF(OR(F264=#REF!,G264=#REF!),ROUND(A263+1,0),A263+0.0001)</f>
        <v>#REF!</v>
      </c>
      <c r="B264" s="20" t="e">
        <f>IF(AND(E264&gt;=$B$2,E264&lt;=$B$3,OR(F264=#REF!,G264=#REF!)),ROUND(B263+1,0),B263+0.0001)</f>
        <v>#REF!</v>
      </c>
      <c r="C264" s="20" t="e">
        <f>IF(H264=#REF!,ROUND(C263+1,0),C263+0.0001)</f>
        <v>#REF!</v>
      </c>
      <c r="D264" s="21"/>
      <c r="E264" s="22"/>
      <c r="F264" s="23"/>
      <c r="G264" s="24"/>
      <c r="H264" s="51"/>
      <c r="I264" s="25"/>
      <c r="J264" s="31"/>
      <c r="K264" s="43" t="str">
        <f t="shared" si="8"/>
        <v/>
      </c>
      <c r="L264" s="45" t="str">
        <f>IF(F264="","",VLOOKUP(Journal!F264,Kontenplan!$E$9:$F$278,2))</f>
        <v/>
      </c>
      <c r="M264" s="44" t="str">
        <f>IF(G264="","",VLOOKUP(Journal!G264,Kontenplan!$E$9:$F$278,2))</f>
        <v/>
      </c>
      <c r="N264" s="28" t="str">
        <f>IF(AND(G264="",I264="",J264=""),"",IF(AND(I264&gt;0,OR(F264="",G264="")),"Bitte gültige Kontonummer/n eingeben",IF(OR(AND(F264&gt;0,F264&lt;1000),F264&gt;9999),"Sollkontonummer muss vierstellig sein",IF(VLOOKUP(F264,Kontenplan!$E$9:$E$277,1)&lt;&gt;F264,"Sollkonto existiert nicht",IF(D264=0,"Bitte Beleg-Nr. prüfen",IF(OR(AND(G264&gt;0,G264&lt;1000),G264&gt;9999),"Habenkontonummer muss vierstellig sein",IF(VLOOKUP(G264,Kontenplan!$E$9:$F$277,1)&lt;&gt;G264,"Habenkonto exisitert nicht","")))))))</f>
        <v/>
      </c>
      <c r="O264" s="28" t="str">
        <f t="shared" ref="O264:O327" si="9">IF(AND(F264&lt;&gt;"",F264=G264),"Soll- und Habenkontonummern sind identisch",IF(AND(D265&lt;&gt;"",G264&gt;0,F264&gt;0,OR(I264="",I264&lt;=0)),"Bitte Betrag prüfen",IF(AND(J264="",D265&gt;0),"Kein Text ist ok, aber nicht empfehlenswert",IF(OR(AND(E264="",G264&gt;0),AND(E264&lt;MAX(E257:E263)-20,G264&gt;0)),"Datum möglicherweise falsch",""))))</f>
        <v/>
      </c>
      <c r="P264" s="28"/>
      <c r="Q264" s="28"/>
      <c r="R264" s="28"/>
      <c r="S264" s="28"/>
      <c r="T264" s="28"/>
      <c r="U264" s="28"/>
      <c r="V264" s="28"/>
      <c r="X264" s="28"/>
      <c r="Y264" s="28"/>
    </row>
    <row r="265" spans="1:25" x14ac:dyDescent="0.2">
      <c r="A265" t="e">
        <f>IF(OR(F265=#REF!,G265=#REF!),ROUND(A264+1,0),A264+0.0001)</f>
        <v>#REF!</v>
      </c>
      <c r="B265" s="20" t="e">
        <f>IF(AND(E265&gt;=$B$2,E265&lt;=$B$3,OR(F265=#REF!,G265=#REF!)),ROUND(B264+1,0),B264+0.0001)</f>
        <v>#REF!</v>
      </c>
      <c r="C265" s="20" t="e">
        <f>IF(H265=#REF!,ROUND(C264+1,0),C264+0.0001)</f>
        <v>#REF!</v>
      </c>
      <c r="D265" s="21"/>
      <c r="E265" s="22"/>
      <c r="F265" s="23"/>
      <c r="G265" s="24"/>
      <c r="H265" s="51"/>
      <c r="I265" s="25"/>
      <c r="J265" s="31"/>
      <c r="K265" s="43" t="str">
        <f t="shared" si="8"/>
        <v/>
      </c>
      <c r="L265" s="45" t="str">
        <f>IF(F265="","",VLOOKUP(Journal!F265,Kontenplan!$E$9:$F$278,2))</f>
        <v/>
      </c>
      <c r="M265" s="44" t="str">
        <f>IF(G265="","",VLOOKUP(Journal!G265,Kontenplan!$E$9:$F$278,2))</f>
        <v/>
      </c>
      <c r="N265" s="28" t="str">
        <f>IF(AND(G265="",I265="",J265=""),"",IF(AND(I265&gt;0,OR(F265="",G265="")),"Bitte gültige Kontonummer/n eingeben",IF(OR(AND(F265&gt;0,F265&lt;1000),F265&gt;9999),"Sollkontonummer muss vierstellig sein",IF(VLOOKUP(F265,Kontenplan!$E$9:$E$277,1)&lt;&gt;F265,"Sollkonto existiert nicht",IF(D265=0,"Bitte Beleg-Nr. prüfen",IF(OR(AND(G265&gt;0,G265&lt;1000),G265&gt;9999),"Habenkontonummer muss vierstellig sein",IF(VLOOKUP(G265,Kontenplan!$E$9:$F$277,1)&lt;&gt;G265,"Habenkonto exisitert nicht","")))))))</f>
        <v/>
      </c>
      <c r="O265" s="28" t="str">
        <f t="shared" si="9"/>
        <v/>
      </c>
      <c r="P265" s="28"/>
      <c r="Q265" s="28"/>
      <c r="R265" s="28"/>
      <c r="S265" s="28"/>
      <c r="T265" s="28"/>
      <c r="U265" s="28"/>
      <c r="V265" s="28"/>
      <c r="X265" s="28"/>
      <c r="Y265" s="28"/>
    </row>
    <row r="266" spans="1:25" x14ac:dyDescent="0.2">
      <c r="A266" t="e">
        <f>IF(OR(F266=#REF!,G266=#REF!),ROUND(A265+1,0),A265+0.0001)</f>
        <v>#REF!</v>
      </c>
      <c r="B266" s="20" t="e">
        <f>IF(AND(E266&gt;=$B$2,E266&lt;=$B$3,OR(F266=#REF!,G266=#REF!)),ROUND(B265+1,0),B265+0.0001)</f>
        <v>#REF!</v>
      </c>
      <c r="C266" s="20" t="e">
        <f>IF(H266=#REF!,ROUND(C265+1,0),C265+0.0001)</f>
        <v>#REF!</v>
      </c>
      <c r="D266" s="21"/>
      <c r="E266" s="22"/>
      <c r="F266" s="23"/>
      <c r="G266" s="24"/>
      <c r="H266" s="51"/>
      <c r="I266" s="25"/>
      <c r="J266" s="31"/>
      <c r="K266" s="43" t="str">
        <f t="shared" si="8"/>
        <v/>
      </c>
      <c r="L266" s="45" t="str">
        <f>IF(F266="","",VLOOKUP(Journal!F266,Kontenplan!$E$9:$F$278,2))</f>
        <v/>
      </c>
      <c r="M266" s="44" t="str">
        <f>IF(G266="","",VLOOKUP(Journal!G266,Kontenplan!$E$9:$F$278,2))</f>
        <v/>
      </c>
      <c r="N266" s="28" t="str">
        <f>IF(AND(G266="",I266="",J266=""),"",IF(AND(I266&gt;0,OR(F266="",G266="")),"Bitte gültige Kontonummer/n eingeben",IF(OR(AND(F266&gt;0,F266&lt;1000),F266&gt;9999),"Sollkontonummer muss vierstellig sein",IF(VLOOKUP(F266,Kontenplan!$E$9:$E$277,1)&lt;&gt;F266,"Sollkonto existiert nicht",IF(D266=0,"Bitte Beleg-Nr. prüfen",IF(OR(AND(G266&gt;0,G266&lt;1000),G266&gt;9999),"Habenkontonummer muss vierstellig sein",IF(VLOOKUP(G266,Kontenplan!$E$9:$F$277,1)&lt;&gt;G266,"Habenkonto exisitert nicht","")))))))</f>
        <v/>
      </c>
      <c r="O266" s="28" t="str">
        <f t="shared" si="9"/>
        <v/>
      </c>
      <c r="P266" s="28"/>
      <c r="Q266" s="28"/>
      <c r="R266" s="28"/>
      <c r="S266" s="28"/>
      <c r="T266" s="28"/>
      <c r="U266" s="28"/>
      <c r="V266" s="28"/>
      <c r="X266" s="28"/>
      <c r="Y266" s="28"/>
    </row>
    <row r="267" spans="1:25" x14ac:dyDescent="0.2">
      <c r="A267" t="e">
        <f>IF(OR(F267=#REF!,G267=#REF!),ROUND(A266+1,0),A266+0.0001)</f>
        <v>#REF!</v>
      </c>
      <c r="B267" s="20" t="e">
        <f>IF(AND(E267&gt;=$B$2,E267&lt;=$B$3,OR(F267=#REF!,G267=#REF!)),ROUND(B266+1,0),B266+0.0001)</f>
        <v>#REF!</v>
      </c>
      <c r="C267" s="20" t="e">
        <f>IF(H267=#REF!,ROUND(C266+1,0),C266+0.0001)</f>
        <v>#REF!</v>
      </c>
      <c r="D267" s="21"/>
      <c r="E267" s="22"/>
      <c r="F267" s="23"/>
      <c r="G267" s="24"/>
      <c r="H267" s="51"/>
      <c r="I267" s="25"/>
      <c r="J267" s="31"/>
      <c r="K267" s="43" t="str">
        <f t="shared" si="8"/>
        <v/>
      </c>
      <c r="L267" s="45" t="str">
        <f>IF(F267="","",VLOOKUP(Journal!F267,Kontenplan!$E$9:$F$278,2))</f>
        <v/>
      </c>
      <c r="M267" s="44" t="str">
        <f>IF(G267="","",VLOOKUP(Journal!G267,Kontenplan!$E$9:$F$278,2))</f>
        <v/>
      </c>
      <c r="N267" s="28" t="str">
        <f>IF(AND(G267="",I267="",J267=""),"",IF(AND(I267&gt;0,OR(F267="",G267="")),"Bitte gültige Kontonummer/n eingeben",IF(OR(AND(F267&gt;0,F267&lt;1000),F267&gt;9999),"Sollkontonummer muss vierstellig sein",IF(VLOOKUP(F267,Kontenplan!$E$9:$E$277,1)&lt;&gt;F267,"Sollkonto existiert nicht",IF(D267=0,"Bitte Beleg-Nr. prüfen",IF(OR(AND(G267&gt;0,G267&lt;1000),G267&gt;9999),"Habenkontonummer muss vierstellig sein",IF(VLOOKUP(G267,Kontenplan!$E$9:$F$277,1)&lt;&gt;G267,"Habenkonto exisitert nicht","")))))))</f>
        <v/>
      </c>
      <c r="O267" s="28" t="str">
        <f t="shared" si="9"/>
        <v/>
      </c>
      <c r="P267" s="28"/>
      <c r="Q267" s="28"/>
      <c r="R267" s="28"/>
      <c r="S267" s="28"/>
      <c r="T267" s="28"/>
      <c r="U267" s="28"/>
      <c r="V267" s="28"/>
      <c r="X267" s="28"/>
      <c r="Y267" s="28"/>
    </row>
    <row r="268" spans="1:25" x14ac:dyDescent="0.2">
      <c r="A268" t="e">
        <f>IF(OR(F268=#REF!,G268=#REF!),ROUND(A267+1,0),A267+0.0001)</f>
        <v>#REF!</v>
      </c>
      <c r="B268" s="20" t="e">
        <f>IF(AND(E268&gt;=$B$2,E268&lt;=$B$3,OR(F268=#REF!,G268=#REF!)),ROUND(B267+1,0),B267+0.0001)</f>
        <v>#REF!</v>
      </c>
      <c r="C268" s="20" t="e">
        <f>IF(H268=#REF!,ROUND(C267+1,0),C267+0.0001)</f>
        <v>#REF!</v>
      </c>
      <c r="D268" s="21"/>
      <c r="E268" s="22"/>
      <c r="F268" s="23"/>
      <c r="G268" s="24"/>
      <c r="H268" s="51"/>
      <c r="I268" s="25"/>
      <c r="J268" s="31"/>
      <c r="K268" s="43" t="str">
        <f t="shared" si="8"/>
        <v/>
      </c>
      <c r="L268" s="45" t="str">
        <f>IF(F268="","",VLOOKUP(Journal!F268,Kontenplan!$E$9:$F$278,2))</f>
        <v/>
      </c>
      <c r="M268" s="44" t="str">
        <f>IF(G268="","",VLOOKUP(Journal!G268,Kontenplan!$E$9:$F$278,2))</f>
        <v/>
      </c>
      <c r="N268" s="28" t="str">
        <f>IF(AND(G268="",I268="",J268=""),"",IF(AND(I268&gt;0,OR(F268="",G268="")),"Bitte gültige Kontonummer/n eingeben",IF(OR(AND(F268&gt;0,F268&lt;1000),F268&gt;9999),"Sollkontonummer muss vierstellig sein",IF(VLOOKUP(F268,Kontenplan!$E$9:$E$277,1)&lt;&gt;F268,"Sollkonto existiert nicht",IF(D268=0,"Bitte Beleg-Nr. prüfen",IF(OR(AND(G268&gt;0,G268&lt;1000),G268&gt;9999),"Habenkontonummer muss vierstellig sein",IF(VLOOKUP(G268,Kontenplan!$E$9:$F$277,1)&lt;&gt;G268,"Habenkonto exisitert nicht","")))))))</f>
        <v/>
      </c>
      <c r="O268" s="28" t="str">
        <f t="shared" si="9"/>
        <v/>
      </c>
      <c r="P268" s="28"/>
      <c r="Q268" s="28"/>
      <c r="R268" s="28"/>
      <c r="S268" s="28"/>
      <c r="T268" s="28"/>
      <c r="U268" s="28"/>
      <c r="V268" s="28"/>
      <c r="X268" s="28"/>
      <c r="Y268" s="28"/>
    </row>
    <row r="269" spans="1:25" x14ac:dyDescent="0.2">
      <c r="A269" t="e">
        <f>IF(OR(F269=#REF!,G269=#REF!),ROUND(A268+1,0),A268+0.0001)</f>
        <v>#REF!</v>
      </c>
      <c r="B269" s="20" t="e">
        <f>IF(AND(E269&gt;=$B$2,E269&lt;=$B$3,OR(F269=#REF!,G269=#REF!)),ROUND(B268+1,0),B268+0.0001)</f>
        <v>#REF!</v>
      </c>
      <c r="C269" s="20" t="e">
        <f>IF(H269=#REF!,ROUND(C268+1,0),C268+0.0001)</f>
        <v>#REF!</v>
      </c>
      <c r="D269" s="21"/>
      <c r="E269" s="22"/>
      <c r="F269" s="23"/>
      <c r="G269" s="24"/>
      <c r="H269" s="51"/>
      <c r="I269" s="25"/>
      <c r="J269" s="31"/>
      <c r="K269" s="43" t="str">
        <f t="shared" si="8"/>
        <v/>
      </c>
      <c r="L269" s="45" t="str">
        <f>IF(F269="","",VLOOKUP(Journal!F269,Kontenplan!$E$9:$F$278,2))</f>
        <v/>
      </c>
      <c r="M269" s="44" t="str">
        <f>IF(G269="","",VLOOKUP(Journal!G269,Kontenplan!$E$9:$F$278,2))</f>
        <v/>
      </c>
      <c r="N269" s="28" t="str">
        <f>IF(AND(G269="",I269="",J269=""),"",IF(AND(I269&gt;0,OR(F269="",G269="")),"Bitte gültige Kontonummer/n eingeben",IF(OR(AND(F269&gt;0,F269&lt;1000),F269&gt;9999),"Sollkontonummer muss vierstellig sein",IF(VLOOKUP(F269,Kontenplan!$E$9:$E$277,1)&lt;&gt;F269,"Sollkonto existiert nicht",IF(D269=0,"Bitte Beleg-Nr. prüfen",IF(OR(AND(G269&gt;0,G269&lt;1000),G269&gt;9999),"Habenkontonummer muss vierstellig sein",IF(VLOOKUP(G269,Kontenplan!$E$9:$F$277,1)&lt;&gt;G269,"Habenkonto exisitert nicht","")))))))</f>
        <v/>
      </c>
      <c r="O269" s="28" t="str">
        <f t="shared" si="9"/>
        <v/>
      </c>
      <c r="P269" s="28"/>
      <c r="Q269" s="28"/>
      <c r="R269" s="28"/>
      <c r="S269" s="28"/>
      <c r="T269" s="28"/>
      <c r="U269" s="28"/>
      <c r="V269" s="28"/>
      <c r="X269" s="28"/>
      <c r="Y269" s="28"/>
    </row>
    <row r="270" spans="1:25" x14ac:dyDescent="0.2">
      <c r="A270" t="e">
        <f>IF(OR(F270=#REF!,G270=#REF!),ROUND(A269+1,0),A269+0.0001)</f>
        <v>#REF!</v>
      </c>
      <c r="B270" s="20" t="e">
        <f>IF(AND(E270&gt;=$B$2,E270&lt;=$B$3,OR(F270=#REF!,G270=#REF!)),ROUND(B269+1,0),B269+0.0001)</f>
        <v>#REF!</v>
      </c>
      <c r="C270" s="20" t="e">
        <f>IF(H270=#REF!,ROUND(C269+1,0),C269+0.0001)</f>
        <v>#REF!</v>
      </c>
      <c r="D270" s="21"/>
      <c r="E270" s="22"/>
      <c r="F270" s="23"/>
      <c r="G270" s="24"/>
      <c r="H270" s="51"/>
      <c r="I270" s="25"/>
      <c r="J270" s="31"/>
      <c r="K270" s="43" t="str">
        <f t="shared" si="8"/>
        <v/>
      </c>
      <c r="L270" s="45" t="str">
        <f>IF(F270="","",VLOOKUP(Journal!F270,Kontenplan!$E$9:$F$278,2))</f>
        <v/>
      </c>
      <c r="M270" s="44" t="str">
        <f>IF(G270="","",VLOOKUP(Journal!G270,Kontenplan!$E$9:$F$278,2))</f>
        <v/>
      </c>
      <c r="N270" s="28" t="str">
        <f>IF(AND(G270="",I270="",J270=""),"",IF(AND(I270&gt;0,OR(F270="",G270="")),"Bitte gültige Kontonummer/n eingeben",IF(OR(AND(F270&gt;0,F270&lt;1000),F270&gt;9999),"Sollkontonummer muss vierstellig sein",IF(VLOOKUP(F270,Kontenplan!$E$9:$E$277,1)&lt;&gt;F270,"Sollkonto existiert nicht",IF(D270=0,"Bitte Beleg-Nr. prüfen",IF(OR(AND(G270&gt;0,G270&lt;1000),G270&gt;9999),"Habenkontonummer muss vierstellig sein",IF(VLOOKUP(G270,Kontenplan!$E$9:$F$277,1)&lt;&gt;G270,"Habenkonto exisitert nicht","")))))))</f>
        <v/>
      </c>
      <c r="O270" s="28" t="str">
        <f t="shared" si="9"/>
        <v/>
      </c>
      <c r="P270" s="28"/>
      <c r="Q270" s="28"/>
      <c r="R270" s="28"/>
      <c r="S270" s="28"/>
      <c r="T270" s="28"/>
      <c r="U270" s="28"/>
      <c r="V270" s="28"/>
      <c r="X270" s="28"/>
      <c r="Y270" s="28"/>
    </row>
    <row r="271" spans="1:25" x14ac:dyDescent="0.2">
      <c r="A271" t="e">
        <f>IF(OR(F271=#REF!,G271=#REF!),ROUND(A270+1,0),A270+0.0001)</f>
        <v>#REF!</v>
      </c>
      <c r="B271" s="20" t="e">
        <f>IF(AND(E271&gt;=$B$2,E271&lt;=$B$3,OR(F271=#REF!,G271=#REF!)),ROUND(B270+1,0),B270+0.0001)</f>
        <v>#REF!</v>
      </c>
      <c r="C271" s="20" t="e">
        <f>IF(H271=#REF!,ROUND(C270+1,0),C270+0.0001)</f>
        <v>#REF!</v>
      </c>
      <c r="D271" s="21"/>
      <c r="E271" s="22"/>
      <c r="F271" s="23"/>
      <c r="G271" s="24"/>
      <c r="H271" s="51"/>
      <c r="I271" s="25"/>
      <c r="J271" s="31"/>
      <c r="K271" s="43" t="str">
        <f t="shared" si="8"/>
        <v/>
      </c>
      <c r="L271" s="45" t="str">
        <f>IF(F271="","",VLOOKUP(Journal!F271,Kontenplan!$E$9:$F$278,2))</f>
        <v/>
      </c>
      <c r="M271" s="44" t="str">
        <f>IF(G271="","",VLOOKUP(Journal!G271,Kontenplan!$E$9:$F$278,2))</f>
        <v/>
      </c>
      <c r="N271" s="28" t="str">
        <f>IF(AND(G271="",I271="",J271=""),"",IF(AND(I271&gt;0,OR(F271="",G271="")),"Bitte gültige Kontonummer/n eingeben",IF(OR(AND(F271&gt;0,F271&lt;1000),F271&gt;9999),"Sollkontonummer muss vierstellig sein",IF(VLOOKUP(F271,Kontenplan!$E$9:$E$277,1)&lt;&gt;F271,"Sollkonto existiert nicht",IF(D271=0,"Bitte Beleg-Nr. prüfen",IF(OR(AND(G271&gt;0,G271&lt;1000),G271&gt;9999),"Habenkontonummer muss vierstellig sein",IF(VLOOKUP(G271,Kontenplan!$E$9:$F$277,1)&lt;&gt;G271,"Habenkonto exisitert nicht","")))))))</f>
        <v/>
      </c>
      <c r="O271" s="28" t="str">
        <f t="shared" si="9"/>
        <v/>
      </c>
      <c r="P271" s="28"/>
      <c r="Q271" s="28"/>
      <c r="R271" s="28"/>
      <c r="S271" s="28"/>
      <c r="T271" s="28"/>
      <c r="U271" s="28"/>
      <c r="V271" s="28"/>
      <c r="X271" s="28"/>
      <c r="Y271" s="28"/>
    </row>
    <row r="272" spans="1:25" x14ac:dyDescent="0.2">
      <c r="A272" t="e">
        <f>IF(OR(F272=#REF!,G272=#REF!),ROUND(A271+1,0),A271+0.0001)</f>
        <v>#REF!</v>
      </c>
      <c r="B272" s="20" t="e">
        <f>IF(AND(E272&gt;=$B$2,E272&lt;=$B$3,OR(F272=#REF!,G272=#REF!)),ROUND(B271+1,0),B271+0.0001)</f>
        <v>#REF!</v>
      </c>
      <c r="C272" s="20" t="e">
        <f>IF(H272=#REF!,ROUND(C271+1,0),C271+0.0001)</f>
        <v>#REF!</v>
      </c>
      <c r="D272" s="21"/>
      <c r="E272" s="22"/>
      <c r="F272" s="23"/>
      <c r="G272" s="24"/>
      <c r="H272" s="51"/>
      <c r="I272" s="25"/>
      <c r="J272" s="31"/>
      <c r="K272" s="43" t="str">
        <f t="shared" si="8"/>
        <v/>
      </c>
      <c r="L272" s="45" t="str">
        <f>IF(F272="","",VLOOKUP(Journal!F272,Kontenplan!$E$9:$F$278,2))</f>
        <v/>
      </c>
      <c r="M272" s="44" t="str">
        <f>IF(G272="","",VLOOKUP(Journal!G272,Kontenplan!$E$9:$F$278,2))</f>
        <v/>
      </c>
      <c r="N272" s="28" t="str">
        <f>IF(AND(G272="",I272="",J272=""),"",IF(AND(I272&gt;0,OR(F272="",G272="")),"Bitte gültige Kontonummer/n eingeben",IF(OR(AND(F272&gt;0,F272&lt;1000),F272&gt;9999),"Sollkontonummer muss vierstellig sein",IF(VLOOKUP(F272,Kontenplan!$E$9:$E$277,1)&lt;&gt;F272,"Sollkonto existiert nicht",IF(D272=0,"Bitte Beleg-Nr. prüfen",IF(OR(AND(G272&gt;0,G272&lt;1000),G272&gt;9999),"Habenkontonummer muss vierstellig sein",IF(VLOOKUP(G272,Kontenplan!$E$9:$F$277,1)&lt;&gt;G272,"Habenkonto exisitert nicht","")))))))</f>
        <v/>
      </c>
      <c r="O272" s="28" t="str">
        <f t="shared" si="9"/>
        <v/>
      </c>
      <c r="P272" s="28"/>
      <c r="Q272" s="28"/>
      <c r="R272" s="28"/>
      <c r="S272" s="28"/>
      <c r="T272" s="28"/>
      <c r="U272" s="28"/>
      <c r="V272" s="28"/>
      <c r="X272" s="28"/>
      <c r="Y272" s="28"/>
    </row>
    <row r="273" spans="1:25" x14ac:dyDescent="0.2">
      <c r="A273" t="e">
        <f>IF(OR(F273=#REF!,G273=#REF!),ROUND(A272+1,0),A272+0.0001)</f>
        <v>#REF!</v>
      </c>
      <c r="B273" s="20" t="e">
        <f>IF(AND(E273&gt;=$B$2,E273&lt;=$B$3,OR(F273=#REF!,G273=#REF!)),ROUND(B272+1,0),B272+0.0001)</f>
        <v>#REF!</v>
      </c>
      <c r="C273" s="20" t="e">
        <f>IF(H273=#REF!,ROUND(C272+1,0),C272+0.0001)</f>
        <v>#REF!</v>
      </c>
      <c r="D273" s="21"/>
      <c r="E273" s="22"/>
      <c r="F273" s="23"/>
      <c r="G273" s="24"/>
      <c r="H273" s="51"/>
      <c r="I273" s="25"/>
      <c r="J273" s="31"/>
      <c r="K273" s="43" t="str">
        <f t="shared" si="8"/>
        <v/>
      </c>
      <c r="L273" s="45" t="str">
        <f>IF(F273="","",VLOOKUP(Journal!F273,Kontenplan!$E$9:$F$278,2))</f>
        <v/>
      </c>
      <c r="M273" s="44" t="str">
        <f>IF(G273="","",VLOOKUP(Journal!G273,Kontenplan!$E$9:$F$278,2))</f>
        <v/>
      </c>
      <c r="N273" s="28" t="str">
        <f>IF(AND(G273="",I273="",J273=""),"",IF(AND(I273&gt;0,OR(F273="",G273="")),"Bitte gültige Kontonummer/n eingeben",IF(OR(AND(F273&gt;0,F273&lt;1000),F273&gt;9999),"Sollkontonummer muss vierstellig sein",IF(VLOOKUP(F273,Kontenplan!$E$9:$E$277,1)&lt;&gt;F273,"Sollkonto existiert nicht",IF(D273=0,"Bitte Beleg-Nr. prüfen",IF(OR(AND(G273&gt;0,G273&lt;1000),G273&gt;9999),"Habenkontonummer muss vierstellig sein",IF(VLOOKUP(G273,Kontenplan!$E$9:$F$277,1)&lt;&gt;G273,"Habenkonto exisitert nicht","")))))))</f>
        <v/>
      </c>
      <c r="O273" s="28" t="str">
        <f t="shared" si="9"/>
        <v/>
      </c>
      <c r="P273" s="28"/>
      <c r="Q273" s="28"/>
      <c r="R273" s="28"/>
      <c r="S273" s="28"/>
      <c r="T273" s="28"/>
      <c r="U273" s="28"/>
      <c r="V273" s="28"/>
      <c r="X273" s="28"/>
      <c r="Y273" s="28"/>
    </row>
    <row r="274" spans="1:25" x14ac:dyDescent="0.2">
      <c r="A274" t="e">
        <f>IF(OR(F274=#REF!,G274=#REF!),ROUND(A273+1,0),A273+0.0001)</f>
        <v>#REF!</v>
      </c>
      <c r="B274" s="20" t="e">
        <f>IF(AND(E274&gt;=$B$2,E274&lt;=$B$3,OR(F274=#REF!,G274=#REF!)),ROUND(B273+1,0),B273+0.0001)</f>
        <v>#REF!</v>
      </c>
      <c r="C274" s="20" t="e">
        <f>IF(H274=#REF!,ROUND(C273+1,0),C273+0.0001)</f>
        <v>#REF!</v>
      </c>
      <c r="D274" s="21"/>
      <c r="E274" s="22"/>
      <c r="F274" s="23"/>
      <c r="G274" s="24"/>
      <c r="H274" s="51"/>
      <c r="I274" s="25"/>
      <c r="J274" s="31"/>
      <c r="K274" s="43" t="str">
        <f t="shared" si="8"/>
        <v/>
      </c>
      <c r="L274" s="45" t="str">
        <f>IF(F274="","",VLOOKUP(Journal!F274,Kontenplan!$E$9:$F$278,2))</f>
        <v/>
      </c>
      <c r="M274" s="44" t="str">
        <f>IF(G274="","",VLOOKUP(Journal!G274,Kontenplan!$E$9:$F$278,2))</f>
        <v/>
      </c>
      <c r="N274" s="28" t="str">
        <f>IF(AND(G274="",I274="",J274=""),"",IF(AND(I274&gt;0,OR(F274="",G274="")),"Bitte gültige Kontonummer/n eingeben",IF(OR(AND(F274&gt;0,F274&lt;1000),F274&gt;9999),"Sollkontonummer muss vierstellig sein",IF(VLOOKUP(F274,Kontenplan!$E$9:$E$277,1)&lt;&gt;F274,"Sollkonto existiert nicht",IF(D274=0,"Bitte Beleg-Nr. prüfen",IF(OR(AND(G274&gt;0,G274&lt;1000),G274&gt;9999),"Habenkontonummer muss vierstellig sein",IF(VLOOKUP(G274,Kontenplan!$E$9:$F$277,1)&lt;&gt;G274,"Habenkonto exisitert nicht","")))))))</f>
        <v/>
      </c>
      <c r="O274" s="28" t="str">
        <f t="shared" si="9"/>
        <v/>
      </c>
      <c r="P274" s="28"/>
      <c r="Q274" s="28"/>
      <c r="R274" s="28"/>
      <c r="S274" s="28"/>
      <c r="T274" s="28"/>
      <c r="U274" s="28"/>
      <c r="V274" s="28"/>
      <c r="X274" s="28"/>
      <c r="Y274" s="28"/>
    </row>
    <row r="275" spans="1:25" x14ac:dyDescent="0.2">
      <c r="A275" t="e">
        <f>IF(OR(F275=#REF!,G275=#REF!),ROUND(A274+1,0),A274+0.0001)</f>
        <v>#REF!</v>
      </c>
      <c r="B275" s="20" t="e">
        <f>IF(AND(E275&gt;=$B$2,E275&lt;=$B$3,OR(F275=#REF!,G275=#REF!)),ROUND(B274+1,0),B274+0.0001)</f>
        <v>#REF!</v>
      </c>
      <c r="C275" s="20" t="e">
        <f>IF(H275=#REF!,ROUND(C274+1,0),C274+0.0001)</f>
        <v>#REF!</v>
      </c>
      <c r="D275" s="21"/>
      <c r="E275" s="22"/>
      <c r="F275" s="23"/>
      <c r="G275" s="24"/>
      <c r="H275" s="51"/>
      <c r="I275" s="25"/>
      <c r="J275" s="31"/>
      <c r="K275" s="43" t="str">
        <f t="shared" si="8"/>
        <v/>
      </c>
      <c r="L275" s="45" t="str">
        <f>IF(F275="","",VLOOKUP(Journal!F275,Kontenplan!$E$9:$F$278,2))</f>
        <v/>
      </c>
      <c r="M275" s="44" t="str">
        <f>IF(G275="","",VLOOKUP(Journal!G275,Kontenplan!$E$9:$F$278,2))</f>
        <v/>
      </c>
      <c r="N275" s="28" t="str">
        <f>IF(AND(G275="",I275="",J275=""),"",IF(AND(I275&gt;0,OR(F275="",G275="")),"Bitte gültige Kontonummer/n eingeben",IF(OR(AND(F275&gt;0,F275&lt;1000),F275&gt;9999),"Sollkontonummer muss vierstellig sein",IF(VLOOKUP(F275,Kontenplan!$E$9:$E$277,1)&lt;&gt;F275,"Sollkonto existiert nicht",IF(D275=0,"Bitte Beleg-Nr. prüfen",IF(OR(AND(G275&gt;0,G275&lt;1000),G275&gt;9999),"Habenkontonummer muss vierstellig sein",IF(VLOOKUP(G275,Kontenplan!$E$9:$F$277,1)&lt;&gt;G275,"Habenkonto exisitert nicht","")))))))</f>
        <v/>
      </c>
      <c r="O275" s="28" t="str">
        <f t="shared" si="9"/>
        <v/>
      </c>
      <c r="P275" s="28"/>
      <c r="Q275" s="28"/>
      <c r="R275" s="28"/>
      <c r="S275" s="28"/>
      <c r="T275" s="28"/>
      <c r="U275" s="28"/>
      <c r="V275" s="28"/>
      <c r="X275" s="28"/>
      <c r="Y275" s="28"/>
    </row>
    <row r="276" spans="1:25" x14ac:dyDescent="0.2">
      <c r="A276" t="e">
        <f>IF(OR(F276=#REF!,G276=#REF!),ROUND(A275+1,0),A275+0.0001)</f>
        <v>#REF!</v>
      </c>
      <c r="B276" s="20" t="e">
        <f>IF(AND(E276&gt;=$B$2,E276&lt;=$B$3,OR(F276=#REF!,G276=#REF!)),ROUND(B275+1,0),B275+0.0001)</f>
        <v>#REF!</v>
      </c>
      <c r="C276" s="20" t="e">
        <f>IF(H276=#REF!,ROUND(C275+1,0),C275+0.0001)</f>
        <v>#REF!</v>
      </c>
      <c r="D276" s="21"/>
      <c r="E276" s="22"/>
      <c r="F276" s="23"/>
      <c r="G276" s="24"/>
      <c r="H276" s="51"/>
      <c r="I276" s="25"/>
      <c r="J276" s="31"/>
      <c r="K276" s="43" t="str">
        <f t="shared" si="8"/>
        <v/>
      </c>
      <c r="L276" s="45" t="str">
        <f>IF(F276="","",VLOOKUP(Journal!F276,Kontenplan!$E$9:$F$278,2))</f>
        <v/>
      </c>
      <c r="M276" s="44" t="str">
        <f>IF(G276="","",VLOOKUP(Journal!G276,Kontenplan!$E$9:$F$278,2))</f>
        <v/>
      </c>
      <c r="N276" s="28" t="str">
        <f>IF(AND(G276="",I276="",J276=""),"",IF(AND(I276&gt;0,OR(F276="",G276="")),"Bitte gültige Kontonummer/n eingeben",IF(OR(AND(F276&gt;0,F276&lt;1000),F276&gt;9999),"Sollkontonummer muss vierstellig sein",IF(VLOOKUP(F276,Kontenplan!$E$9:$E$277,1)&lt;&gt;F276,"Sollkonto existiert nicht",IF(D276=0,"Bitte Beleg-Nr. prüfen",IF(OR(AND(G276&gt;0,G276&lt;1000),G276&gt;9999),"Habenkontonummer muss vierstellig sein",IF(VLOOKUP(G276,Kontenplan!$E$9:$F$277,1)&lt;&gt;G276,"Habenkonto exisitert nicht","")))))))</f>
        <v/>
      </c>
      <c r="O276" s="28" t="str">
        <f t="shared" si="9"/>
        <v/>
      </c>
      <c r="P276" s="28"/>
      <c r="Q276" s="28"/>
      <c r="R276" s="28"/>
      <c r="S276" s="28"/>
      <c r="T276" s="28"/>
      <c r="U276" s="28"/>
      <c r="V276" s="28"/>
      <c r="X276" s="28"/>
      <c r="Y276" s="28"/>
    </row>
    <row r="277" spans="1:25" x14ac:dyDescent="0.2">
      <c r="A277" t="e">
        <f>IF(OR(F277=#REF!,G277=#REF!),ROUND(A276+1,0),A276+0.0001)</f>
        <v>#REF!</v>
      </c>
      <c r="B277" s="20" t="e">
        <f>IF(AND(E277&gt;=$B$2,E277&lt;=$B$3,OR(F277=#REF!,G277=#REF!)),ROUND(B276+1,0),B276+0.0001)</f>
        <v>#REF!</v>
      </c>
      <c r="C277" s="20" t="e">
        <f>IF(H277=#REF!,ROUND(C276+1,0),C276+0.0001)</f>
        <v>#REF!</v>
      </c>
      <c r="D277" s="21"/>
      <c r="E277" s="22"/>
      <c r="F277" s="23"/>
      <c r="G277" s="24"/>
      <c r="H277" s="51"/>
      <c r="I277" s="25"/>
      <c r="J277" s="31"/>
      <c r="K277" s="43" t="str">
        <f t="shared" si="8"/>
        <v/>
      </c>
      <c r="L277" s="45" t="str">
        <f>IF(F277="","",VLOOKUP(Journal!F277,Kontenplan!$E$9:$F$278,2))</f>
        <v/>
      </c>
      <c r="M277" s="44" t="str">
        <f>IF(G277="","",VLOOKUP(Journal!G277,Kontenplan!$E$9:$F$278,2))</f>
        <v/>
      </c>
      <c r="N277" s="28" t="str">
        <f>IF(AND(G277="",I277="",J277=""),"",IF(AND(I277&gt;0,OR(F277="",G277="")),"Bitte gültige Kontonummer/n eingeben",IF(OR(AND(F277&gt;0,F277&lt;1000),F277&gt;9999),"Sollkontonummer muss vierstellig sein",IF(VLOOKUP(F277,Kontenplan!$E$9:$E$277,1)&lt;&gt;F277,"Sollkonto existiert nicht",IF(D277=0,"Bitte Beleg-Nr. prüfen",IF(OR(AND(G277&gt;0,G277&lt;1000),G277&gt;9999),"Habenkontonummer muss vierstellig sein",IF(VLOOKUP(G277,Kontenplan!$E$9:$F$277,1)&lt;&gt;G277,"Habenkonto exisitert nicht","")))))))</f>
        <v/>
      </c>
      <c r="O277" s="28" t="str">
        <f t="shared" si="9"/>
        <v/>
      </c>
      <c r="P277" s="28"/>
      <c r="Q277" s="28"/>
      <c r="R277" s="28"/>
      <c r="S277" s="28"/>
      <c r="T277" s="28"/>
      <c r="U277" s="28"/>
      <c r="V277" s="28"/>
      <c r="X277" s="28"/>
      <c r="Y277" s="28"/>
    </row>
    <row r="278" spans="1:25" x14ac:dyDescent="0.2">
      <c r="A278" t="e">
        <f>IF(OR(F278=#REF!,G278=#REF!),ROUND(A277+1,0),A277+0.0001)</f>
        <v>#REF!</v>
      </c>
      <c r="B278" s="20" t="e">
        <f>IF(AND(E278&gt;=$B$2,E278&lt;=$B$3,OR(F278=#REF!,G278=#REF!)),ROUND(B277+1,0),B277+0.0001)</f>
        <v>#REF!</v>
      </c>
      <c r="C278" s="20" t="e">
        <f>IF(H278=#REF!,ROUND(C277+1,0),C277+0.0001)</f>
        <v>#REF!</v>
      </c>
      <c r="D278" s="21"/>
      <c r="E278" s="22"/>
      <c r="F278" s="23"/>
      <c r="G278" s="24"/>
      <c r="H278" s="51"/>
      <c r="I278" s="25"/>
      <c r="J278" s="31"/>
      <c r="K278" s="43" t="str">
        <f t="shared" si="8"/>
        <v/>
      </c>
      <c r="L278" s="45" t="str">
        <f>IF(F278="","",VLOOKUP(Journal!F278,Kontenplan!$E$9:$F$278,2))</f>
        <v/>
      </c>
      <c r="M278" s="44" t="str">
        <f>IF(G278="","",VLOOKUP(Journal!G278,Kontenplan!$E$9:$F$278,2))</f>
        <v/>
      </c>
      <c r="N278" s="28" t="str">
        <f>IF(AND(G278="",I278="",J278=""),"",IF(AND(I278&gt;0,OR(F278="",G278="")),"Bitte gültige Kontonummer/n eingeben",IF(OR(AND(F278&gt;0,F278&lt;1000),F278&gt;9999),"Sollkontonummer muss vierstellig sein",IF(VLOOKUP(F278,Kontenplan!$E$9:$E$277,1)&lt;&gt;F278,"Sollkonto existiert nicht",IF(D278=0,"Bitte Beleg-Nr. prüfen",IF(OR(AND(G278&gt;0,G278&lt;1000),G278&gt;9999),"Habenkontonummer muss vierstellig sein",IF(VLOOKUP(G278,Kontenplan!$E$9:$F$277,1)&lt;&gt;G278,"Habenkonto exisitert nicht","")))))))</f>
        <v/>
      </c>
      <c r="O278" s="28" t="str">
        <f t="shared" si="9"/>
        <v/>
      </c>
      <c r="P278" s="28"/>
      <c r="Q278" s="28"/>
      <c r="R278" s="28"/>
      <c r="S278" s="28"/>
      <c r="T278" s="28"/>
      <c r="U278" s="28"/>
      <c r="V278" s="28"/>
      <c r="X278" s="28"/>
      <c r="Y278" s="28"/>
    </row>
    <row r="279" spans="1:25" x14ac:dyDescent="0.2">
      <c r="A279" t="e">
        <f>IF(OR(F279=#REF!,G279=#REF!),ROUND(A278+1,0),A278+0.0001)</f>
        <v>#REF!</v>
      </c>
      <c r="B279" s="20" t="e">
        <f>IF(AND(E279&gt;=$B$2,E279&lt;=$B$3,OR(F279=#REF!,G279=#REF!)),ROUND(B278+1,0),B278+0.0001)</f>
        <v>#REF!</v>
      </c>
      <c r="C279" s="20" t="e">
        <f>IF(H279=#REF!,ROUND(C278+1,0),C278+0.0001)</f>
        <v>#REF!</v>
      </c>
      <c r="D279" s="21"/>
      <c r="E279" s="22"/>
      <c r="F279" s="23"/>
      <c r="G279" s="24"/>
      <c r="H279" s="51"/>
      <c r="I279" s="25"/>
      <c r="J279" s="31"/>
      <c r="K279" s="43" t="str">
        <f t="shared" si="8"/>
        <v/>
      </c>
      <c r="L279" s="45" t="str">
        <f>IF(F279="","",VLOOKUP(Journal!F279,Kontenplan!$E$9:$F$278,2))</f>
        <v/>
      </c>
      <c r="M279" s="44" t="str">
        <f>IF(G279="","",VLOOKUP(Journal!G279,Kontenplan!$E$9:$F$278,2))</f>
        <v/>
      </c>
      <c r="N279" s="28" t="str">
        <f>IF(AND(G279="",I279="",J279=""),"",IF(AND(I279&gt;0,OR(F279="",G279="")),"Bitte gültige Kontonummer/n eingeben",IF(OR(AND(F279&gt;0,F279&lt;1000),F279&gt;9999),"Sollkontonummer muss vierstellig sein",IF(VLOOKUP(F279,Kontenplan!$E$9:$E$277,1)&lt;&gt;F279,"Sollkonto existiert nicht",IF(D279=0,"Bitte Beleg-Nr. prüfen",IF(OR(AND(G279&gt;0,G279&lt;1000),G279&gt;9999),"Habenkontonummer muss vierstellig sein",IF(VLOOKUP(G279,Kontenplan!$E$9:$F$277,1)&lt;&gt;G279,"Habenkonto exisitert nicht","")))))))</f>
        <v/>
      </c>
      <c r="O279" s="28" t="str">
        <f t="shared" si="9"/>
        <v/>
      </c>
      <c r="P279" s="28"/>
      <c r="Q279" s="28"/>
      <c r="R279" s="28"/>
      <c r="S279" s="28"/>
      <c r="T279" s="28"/>
      <c r="U279" s="28"/>
      <c r="V279" s="28"/>
      <c r="X279" s="28"/>
      <c r="Y279" s="28"/>
    </row>
    <row r="280" spans="1:25" x14ac:dyDescent="0.2">
      <c r="A280" t="e">
        <f>IF(OR(F280=#REF!,G280=#REF!),ROUND(A279+1,0),A279+0.0001)</f>
        <v>#REF!</v>
      </c>
      <c r="B280" s="20" t="e">
        <f>IF(AND(E280&gt;=$B$2,E280&lt;=$B$3,OR(F280=#REF!,G280=#REF!)),ROUND(B279+1,0),B279+0.0001)</f>
        <v>#REF!</v>
      </c>
      <c r="C280" s="20" t="e">
        <f>IF(H280=#REF!,ROUND(C279+1,0),C279+0.0001)</f>
        <v>#REF!</v>
      </c>
      <c r="D280" s="21"/>
      <c r="E280" s="22"/>
      <c r="F280" s="23"/>
      <c r="G280" s="24"/>
      <c r="H280" s="51"/>
      <c r="I280" s="25"/>
      <c r="J280" s="31"/>
      <c r="K280" s="43" t="str">
        <f t="shared" si="8"/>
        <v/>
      </c>
      <c r="L280" s="45" t="str">
        <f>IF(F280="","",VLOOKUP(Journal!F280,Kontenplan!$E$9:$F$278,2))</f>
        <v/>
      </c>
      <c r="M280" s="44" t="str">
        <f>IF(G280="","",VLOOKUP(Journal!G280,Kontenplan!$E$9:$F$278,2))</f>
        <v/>
      </c>
      <c r="N280" s="28" t="str">
        <f>IF(AND(G280="",I280="",J280=""),"",IF(AND(I280&gt;0,OR(F280="",G280="")),"Bitte gültige Kontonummer/n eingeben",IF(OR(AND(F280&gt;0,F280&lt;1000),F280&gt;9999),"Sollkontonummer muss vierstellig sein",IF(VLOOKUP(F280,Kontenplan!$E$9:$E$277,1)&lt;&gt;F280,"Sollkonto existiert nicht",IF(D280=0,"Bitte Beleg-Nr. prüfen",IF(OR(AND(G280&gt;0,G280&lt;1000),G280&gt;9999),"Habenkontonummer muss vierstellig sein",IF(VLOOKUP(G280,Kontenplan!$E$9:$F$277,1)&lt;&gt;G280,"Habenkonto exisitert nicht","")))))))</f>
        <v/>
      </c>
      <c r="O280" s="28" t="str">
        <f t="shared" si="9"/>
        <v/>
      </c>
      <c r="P280" s="28"/>
      <c r="Q280" s="28"/>
      <c r="R280" s="28"/>
      <c r="S280" s="28"/>
      <c r="T280" s="28"/>
      <c r="U280" s="28"/>
      <c r="V280" s="28"/>
      <c r="X280" s="28"/>
      <c r="Y280" s="28"/>
    </row>
    <row r="281" spans="1:25" x14ac:dyDescent="0.2">
      <c r="A281" t="e">
        <f>IF(OR(F281=#REF!,G281=#REF!),ROUND(A280+1,0),A280+0.0001)</f>
        <v>#REF!</v>
      </c>
      <c r="B281" s="20" t="e">
        <f>IF(AND(E281&gt;=$B$2,E281&lt;=$B$3,OR(F281=#REF!,G281=#REF!)),ROUND(B280+1,0),B280+0.0001)</f>
        <v>#REF!</v>
      </c>
      <c r="C281" s="20" t="e">
        <f>IF(H281=#REF!,ROUND(C280+1,0),C280+0.0001)</f>
        <v>#REF!</v>
      </c>
      <c r="D281" s="21"/>
      <c r="E281" s="22"/>
      <c r="F281" s="23"/>
      <c r="G281" s="24"/>
      <c r="H281" s="51"/>
      <c r="I281" s="25"/>
      <c r="J281" s="31"/>
      <c r="K281" s="43" t="str">
        <f t="shared" si="8"/>
        <v/>
      </c>
      <c r="L281" s="45" t="str">
        <f>IF(F281="","",VLOOKUP(Journal!F281,Kontenplan!$E$9:$F$278,2))</f>
        <v/>
      </c>
      <c r="M281" s="44" t="str">
        <f>IF(G281="","",VLOOKUP(Journal!G281,Kontenplan!$E$9:$F$278,2))</f>
        <v/>
      </c>
      <c r="N281" s="28" t="str">
        <f>IF(AND(G281="",I281="",J281=""),"",IF(AND(I281&gt;0,OR(F281="",G281="")),"Bitte gültige Kontonummer/n eingeben",IF(OR(AND(F281&gt;0,F281&lt;1000),F281&gt;9999),"Sollkontonummer muss vierstellig sein",IF(VLOOKUP(F281,Kontenplan!$E$9:$E$277,1)&lt;&gt;F281,"Sollkonto existiert nicht",IF(D281=0,"Bitte Beleg-Nr. prüfen",IF(OR(AND(G281&gt;0,G281&lt;1000),G281&gt;9999),"Habenkontonummer muss vierstellig sein",IF(VLOOKUP(G281,Kontenplan!$E$9:$F$277,1)&lt;&gt;G281,"Habenkonto exisitert nicht","")))))))</f>
        <v/>
      </c>
      <c r="O281" s="28" t="str">
        <f t="shared" si="9"/>
        <v/>
      </c>
      <c r="P281" s="28"/>
      <c r="Q281" s="28"/>
      <c r="R281" s="28"/>
      <c r="S281" s="28"/>
      <c r="T281" s="28"/>
      <c r="U281" s="28"/>
      <c r="V281" s="28"/>
      <c r="X281" s="28"/>
      <c r="Y281" s="28"/>
    </row>
    <row r="282" spans="1:25" x14ac:dyDescent="0.2">
      <c r="A282" t="e">
        <f>IF(OR(F282=#REF!,G282=#REF!),ROUND(A281+1,0),A281+0.0001)</f>
        <v>#REF!</v>
      </c>
      <c r="B282" s="20" t="e">
        <f>IF(AND(E282&gt;=$B$2,E282&lt;=$B$3,OR(F282=#REF!,G282=#REF!)),ROUND(B281+1,0),B281+0.0001)</f>
        <v>#REF!</v>
      </c>
      <c r="C282" s="20" t="e">
        <f>IF(H282=#REF!,ROUND(C281+1,0),C281+0.0001)</f>
        <v>#REF!</v>
      </c>
      <c r="D282" s="21"/>
      <c r="E282" s="22"/>
      <c r="F282" s="23"/>
      <c r="G282" s="24"/>
      <c r="H282" s="51"/>
      <c r="I282" s="25"/>
      <c r="J282" s="31"/>
      <c r="K282" s="43" t="str">
        <f t="shared" si="8"/>
        <v/>
      </c>
      <c r="L282" s="45" t="str">
        <f>IF(F282="","",VLOOKUP(Journal!F282,Kontenplan!$E$9:$F$278,2))</f>
        <v/>
      </c>
      <c r="M282" s="44" t="str">
        <f>IF(G282="","",VLOOKUP(Journal!G282,Kontenplan!$E$9:$F$278,2))</f>
        <v/>
      </c>
      <c r="N282" s="28" t="str">
        <f>IF(AND(G282="",I282="",J282=""),"",IF(AND(I282&gt;0,OR(F282="",G282="")),"Bitte gültige Kontonummer/n eingeben",IF(OR(AND(F282&gt;0,F282&lt;1000),F282&gt;9999),"Sollkontonummer muss vierstellig sein",IF(VLOOKUP(F282,Kontenplan!$E$9:$E$277,1)&lt;&gt;F282,"Sollkonto existiert nicht",IF(D282=0,"Bitte Beleg-Nr. prüfen",IF(OR(AND(G282&gt;0,G282&lt;1000),G282&gt;9999),"Habenkontonummer muss vierstellig sein",IF(VLOOKUP(G282,Kontenplan!$E$9:$F$277,1)&lt;&gt;G282,"Habenkonto exisitert nicht","")))))))</f>
        <v/>
      </c>
      <c r="O282" s="28" t="str">
        <f t="shared" si="9"/>
        <v/>
      </c>
      <c r="P282" s="28"/>
      <c r="Q282" s="28"/>
      <c r="R282" s="28"/>
      <c r="S282" s="28"/>
      <c r="T282" s="28"/>
      <c r="U282" s="28"/>
      <c r="V282" s="28"/>
      <c r="X282" s="28"/>
      <c r="Y282" s="28"/>
    </row>
    <row r="283" spans="1:25" x14ac:dyDescent="0.2">
      <c r="A283" t="e">
        <f>IF(OR(F283=#REF!,G283=#REF!),ROUND(A282+1,0),A282+0.0001)</f>
        <v>#REF!</v>
      </c>
      <c r="B283" s="20" t="e">
        <f>IF(AND(E283&gt;=$B$2,E283&lt;=$B$3,OR(F283=#REF!,G283=#REF!)),ROUND(B282+1,0),B282+0.0001)</f>
        <v>#REF!</v>
      </c>
      <c r="C283" s="20" t="e">
        <f>IF(H283=#REF!,ROUND(C282+1,0),C282+0.0001)</f>
        <v>#REF!</v>
      </c>
      <c r="D283" s="21"/>
      <c r="E283" s="22"/>
      <c r="F283" s="23"/>
      <c r="G283" s="24"/>
      <c r="H283" s="51"/>
      <c r="I283" s="25"/>
      <c r="J283" s="31"/>
      <c r="K283" s="43" t="str">
        <f t="shared" si="8"/>
        <v/>
      </c>
      <c r="L283" s="45" t="str">
        <f>IF(F283="","",VLOOKUP(Journal!F283,Kontenplan!$E$9:$F$278,2))</f>
        <v/>
      </c>
      <c r="M283" s="44" t="str">
        <f>IF(G283="","",VLOOKUP(Journal!G283,Kontenplan!$E$9:$F$278,2))</f>
        <v/>
      </c>
      <c r="N283" s="28" t="str">
        <f>IF(AND(G283="",I283="",J283=""),"",IF(AND(I283&gt;0,OR(F283="",G283="")),"Bitte gültige Kontonummer/n eingeben",IF(OR(AND(F283&gt;0,F283&lt;1000),F283&gt;9999),"Sollkontonummer muss vierstellig sein",IF(VLOOKUP(F283,Kontenplan!$E$9:$E$277,1)&lt;&gt;F283,"Sollkonto existiert nicht",IF(D283=0,"Bitte Beleg-Nr. prüfen",IF(OR(AND(G283&gt;0,G283&lt;1000),G283&gt;9999),"Habenkontonummer muss vierstellig sein",IF(VLOOKUP(G283,Kontenplan!$E$9:$F$277,1)&lt;&gt;G283,"Habenkonto exisitert nicht","")))))))</f>
        <v/>
      </c>
      <c r="O283" s="28" t="str">
        <f t="shared" si="9"/>
        <v/>
      </c>
      <c r="P283" s="28"/>
      <c r="Q283" s="28"/>
      <c r="R283" s="28"/>
      <c r="S283" s="28"/>
      <c r="T283" s="28"/>
      <c r="U283" s="28"/>
      <c r="V283" s="28"/>
      <c r="X283" s="28"/>
      <c r="Y283" s="28"/>
    </row>
    <row r="284" spans="1:25" x14ac:dyDescent="0.2">
      <c r="A284" t="e">
        <f>IF(OR(F284=#REF!,G284=#REF!),ROUND(A283+1,0),A283+0.0001)</f>
        <v>#REF!</v>
      </c>
      <c r="B284" s="20" t="e">
        <f>IF(AND(E284&gt;=$B$2,E284&lt;=$B$3,OR(F284=#REF!,G284=#REF!)),ROUND(B283+1,0),B283+0.0001)</f>
        <v>#REF!</v>
      </c>
      <c r="C284" s="20" t="e">
        <f>IF(H284=#REF!,ROUND(C283+1,0),C283+0.0001)</f>
        <v>#REF!</v>
      </c>
      <c r="D284" s="21"/>
      <c r="E284" s="22"/>
      <c r="F284" s="23"/>
      <c r="G284" s="24"/>
      <c r="H284" s="51"/>
      <c r="I284" s="25"/>
      <c r="J284" s="31"/>
      <c r="K284" s="43" t="str">
        <f t="shared" si="8"/>
        <v/>
      </c>
      <c r="L284" s="45" t="str">
        <f>IF(F284="","",VLOOKUP(Journal!F284,Kontenplan!$E$9:$F$278,2))</f>
        <v/>
      </c>
      <c r="M284" s="44" t="str">
        <f>IF(G284="","",VLOOKUP(Journal!G284,Kontenplan!$E$9:$F$278,2))</f>
        <v/>
      </c>
      <c r="N284" s="28" t="str">
        <f>IF(AND(G284="",I284="",J284=""),"",IF(AND(I284&gt;0,OR(F284="",G284="")),"Bitte gültige Kontonummer/n eingeben",IF(OR(AND(F284&gt;0,F284&lt;1000),F284&gt;9999),"Sollkontonummer muss vierstellig sein",IF(VLOOKUP(F284,Kontenplan!$E$9:$E$277,1)&lt;&gt;F284,"Sollkonto existiert nicht",IF(D284=0,"Bitte Beleg-Nr. prüfen",IF(OR(AND(G284&gt;0,G284&lt;1000),G284&gt;9999),"Habenkontonummer muss vierstellig sein",IF(VLOOKUP(G284,Kontenplan!$E$9:$F$277,1)&lt;&gt;G284,"Habenkonto exisitert nicht","")))))))</f>
        <v/>
      </c>
      <c r="O284" s="28" t="str">
        <f t="shared" si="9"/>
        <v/>
      </c>
      <c r="P284" s="28"/>
      <c r="Q284" s="28"/>
      <c r="R284" s="28"/>
      <c r="S284" s="28"/>
      <c r="T284" s="28"/>
      <c r="U284" s="28"/>
      <c r="V284" s="28"/>
      <c r="X284" s="28"/>
      <c r="Y284" s="28"/>
    </row>
    <row r="285" spans="1:25" x14ac:dyDescent="0.2">
      <c r="A285" t="e">
        <f>IF(OR(F285=#REF!,G285=#REF!),ROUND(A284+1,0),A284+0.0001)</f>
        <v>#REF!</v>
      </c>
      <c r="B285" s="20" t="e">
        <f>IF(AND(E285&gt;=$B$2,E285&lt;=$B$3,OR(F285=#REF!,G285=#REF!)),ROUND(B284+1,0),B284+0.0001)</f>
        <v>#REF!</v>
      </c>
      <c r="C285" s="20" t="e">
        <f>IF(H285=#REF!,ROUND(C284+1,0),C284+0.0001)</f>
        <v>#REF!</v>
      </c>
      <c r="D285" s="21"/>
      <c r="E285" s="22"/>
      <c r="F285" s="23"/>
      <c r="G285" s="24"/>
      <c r="H285" s="51"/>
      <c r="I285" s="25"/>
      <c r="J285" s="31"/>
      <c r="K285" s="43" t="str">
        <f t="shared" ref="K285:K348" si="10">IF(N285&lt;&gt;"",N285,IF(O285&lt;&gt;"",O285,""))</f>
        <v/>
      </c>
      <c r="L285" s="45" t="str">
        <f>IF(F285="","",VLOOKUP(Journal!F285,Kontenplan!$E$9:$F$278,2))</f>
        <v/>
      </c>
      <c r="M285" s="44" t="str">
        <f>IF(G285="","",VLOOKUP(Journal!G285,Kontenplan!$E$9:$F$278,2))</f>
        <v/>
      </c>
      <c r="N285" s="28" t="str">
        <f>IF(AND(G285="",I285="",J285=""),"",IF(AND(I285&gt;0,OR(F285="",G285="")),"Bitte gültige Kontonummer/n eingeben",IF(OR(AND(F285&gt;0,F285&lt;1000),F285&gt;9999),"Sollkontonummer muss vierstellig sein",IF(VLOOKUP(F285,Kontenplan!$E$9:$E$277,1)&lt;&gt;F285,"Sollkonto existiert nicht",IF(D285=0,"Bitte Beleg-Nr. prüfen",IF(OR(AND(G285&gt;0,G285&lt;1000),G285&gt;9999),"Habenkontonummer muss vierstellig sein",IF(VLOOKUP(G285,Kontenplan!$E$9:$F$277,1)&lt;&gt;G285,"Habenkonto exisitert nicht","")))))))</f>
        <v/>
      </c>
      <c r="O285" s="28" t="str">
        <f t="shared" si="9"/>
        <v/>
      </c>
      <c r="P285" s="28"/>
      <c r="Q285" s="28"/>
      <c r="R285" s="28"/>
      <c r="S285" s="28"/>
      <c r="T285" s="28"/>
      <c r="U285" s="28"/>
      <c r="V285" s="28"/>
      <c r="X285" s="28"/>
      <c r="Y285" s="28"/>
    </row>
    <row r="286" spans="1:25" x14ac:dyDescent="0.2">
      <c r="A286" t="e">
        <f>IF(OR(F286=#REF!,G286=#REF!),ROUND(A285+1,0),A285+0.0001)</f>
        <v>#REF!</v>
      </c>
      <c r="B286" s="20" t="e">
        <f>IF(AND(E286&gt;=$B$2,E286&lt;=$B$3,OR(F286=#REF!,G286=#REF!)),ROUND(B285+1,0),B285+0.0001)</f>
        <v>#REF!</v>
      </c>
      <c r="C286" s="20" t="e">
        <f>IF(H286=#REF!,ROUND(C285+1,0),C285+0.0001)</f>
        <v>#REF!</v>
      </c>
      <c r="D286" s="21"/>
      <c r="E286" s="22"/>
      <c r="F286" s="23"/>
      <c r="G286" s="24"/>
      <c r="H286" s="51"/>
      <c r="I286" s="25"/>
      <c r="J286" s="31"/>
      <c r="K286" s="43" t="str">
        <f t="shared" si="10"/>
        <v/>
      </c>
      <c r="L286" s="45" t="str">
        <f>IF(F286="","",VLOOKUP(Journal!F286,Kontenplan!$E$9:$F$278,2))</f>
        <v/>
      </c>
      <c r="M286" s="44" t="str">
        <f>IF(G286="","",VLOOKUP(Journal!G286,Kontenplan!$E$9:$F$278,2))</f>
        <v/>
      </c>
      <c r="N286" s="28" t="str">
        <f>IF(AND(G286="",I286="",J286=""),"",IF(AND(I286&gt;0,OR(F286="",G286="")),"Bitte gültige Kontonummer/n eingeben",IF(OR(AND(F286&gt;0,F286&lt;1000),F286&gt;9999),"Sollkontonummer muss vierstellig sein",IF(VLOOKUP(F286,Kontenplan!$E$9:$E$277,1)&lt;&gt;F286,"Sollkonto existiert nicht",IF(D286=0,"Bitte Beleg-Nr. prüfen",IF(OR(AND(G286&gt;0,G286&lt;1000),G286&gt;9999),"Habenkontonummer muss vierstellig sein",IF(VLOOKUP(G286,Kontenplan!$E$9:$F$277,1)&lt;&gt;G286,"Habenkonto exisitert nicht","")))))))</f>
        <v/>
      </c>
      <c r="O286" s="28" t="str">
        <f t="shared" si="9"/>
        <v/>
      </c>
      <c r="P286" s="28"/>
      <c r="Q286" s="28"/>
      <c r="R286" s="28"/>
      <c r="S286" s="28"/>
      <c r="T286" s="28"/>
      <c r="U286" s="28"/>
      <c r="V286" s="28"/>
      <c r="X286" s="28"/>
      <c r="Y286" s="28"/>
    </row>
    <row r="287" spans="1:25" x14ac:dyDescent="0.2">
      <c r="A287" t="e">
        <f>IF(OR(F287=#REF!,G287=#REF!),ROUND(A286+1,0),A286+0.0001)</f>
        <v>#REF!</v>
      </c>
      <c r="B287" s="20" t="e">
        <f>IF(AND(E287&gt;=$B$2,E287&lt;=$B$3,OR(F287=#REF!,G287=#REF!)),ROUND(B286+1,0),B286+0.0001)</f>
        <v>#REF!</v>
      </c>
      <c r="C287" s="20" t="e">
        <f>IF(H287=#REF!,ROUND(C286+1,0),C286+0.0001)</f>
        <v>#REF!</v>
      </c>
      <c r="D287" s="21"/>
      <c r="E287" s="22"/>
      <c r="F287" s="23"/>
      <c r="G287" s="24"/>
      <c r="H287" s="51"/>
      <c r="I287" s="25"/>
      <c r="J287" s="31"/>
      <c r="K287" s="43" t="str">
        <f t="shared" si="10"/>
        <v/>
      </c>
      <c r="L287" s="45" t="str">
        <f>IF(F287="","",VLOOKUP(Journal!F287,Kontenplan!$E$9:$F$278,2))</f>
        <v/>
      </c>
      <c r="M287" s="44" t="str">
        <f>IF(G287="","",VLOOKUP(Journal!G287,Kontenplan!$E$9:$F$278,2))</f>
        <v/>
      </c>
      <c r="N287" s="28" t="str">
        <f>IF(AND(G287="",I287="",J287=""),"",IF(AND(I287&gt;0,OR(F287="",G287="")),"Bitte gültige Kontonummer/n eingeben",IF(OR(AND(F287&gt;0,F287&lt;1000),F287&gt;9999),"Sollkontonummer muss vierstellig sein",IF(VLOOKUP(F287,Kontenplan!$E$9:$E$277,1)&lt;&gt;F287,"Sollkonto existiert nicht",IF(D287=0,"Bitte Beleg-Nr. prüfen",IF(OR(AND(G287&gt;0,G287&lt;1000),G287&gt;9999),"Habenkontonummer muss vierstellig sein",IF(VLOOKUP(G287,Kontenplan!$E$9:$F$277,1)&lt;&gt;G287,"Habenkonto exisitert nicht","")))))))</f>
        <v/>
      </c>
      <c r="O287" s="28" t="str">
        <f t="shared" si="9"/>
        <v/>
      </c>
      <c r="P287" s="28"/>
      <c r="Q287" s="28"/>
      <c r="R287" s="28"/>
      <c r="S287" s="28"/>
      <c r="T287" s="28"/>
      <c r="U287" s="28"/>
      <c r="V287" s="28"/>
      <c r="X287" s="28"/>
      <c r="Y287" s="28"/>
    </row>
    <row r="288" spans="1:25" x14ac:dyDescent="0.2">
      <c r="A288" t="e">
        <f>IF(OR(F288=#REF!,G288=#REF!),ROUND(A287+1,0),A287+0.0001)</f>
        <v>#REF!</v>
      </c>
      <c r="B288" s="20" t="e">
        <f>IF(AND(E288&gt;=$B$2,E288&lt;=$B$3,OR(F288=#REF!,G288=#REF!)),ROUND(B287+1,0),B287+0.0001)</f>
        <v>#REF!</v>
      </c>
      <c r="C288" s="20" t="e">
        <f>IF(H288=#REF!,ROUND(C287+1,0),C287+0.0001)</f>
        <v>#REF!</v>
      </c>
      <c r="D288" s="21"/>
      <c r="E288" s="22"/>
      <c r="F288" s="23"/>
      <c r="G288" s="24"/>
      <c r="H288" s="51"/>
      <c r="I288" s="25"/>
      <c r="J288" s="31"/>
      <c r="K288" s="43" t="str">
        <f t="shared" si="10"/>
        <v/>
      </c>
      <c r="L288" s="45" t="str">
        <f>IF(F288="","",VLOOKUP(Journal!F288,Kontenplan!$E$9:$F$278,2))</f>
        <v/>
      </c>
      <c r="M288" s="44" t="str">
        <f>IF(G288="","",VLOOKUP(Journal!G288,Kontenplan!$E$9:$F$278,2))</f>
        <v/>
      </c>
      <c r="N288" s="28" t="str">
        <f>IF(AND(G288="",I288="",J288=""),"",IF(AND(I288&gt;0,OR(F288="",G288="")),"Bitte gültige Kontonummer/n eingeben",IF(OR(AND(F288&gt;0,F288&lt;1000),F288&gt;9999),"Sollkontonummer muss vierstellig sein",IF(VLOOKUP(F288,Kontenplan!$E$9:$E$277,1)&lt;&gt;F288,"Sollkonto existiert nicht",IF(D288=0,"Bitte Beleg-Nr. prüfen",IF(OR(AND(G288&gt;0,G288&lt;1000),G288&gt;9999),"Habenkontonummer muss vierstellig sein",IF(VLOOKUP(G288,Kontenplan!$E$9:$F$277,1)&lt;&gt;G288,"Habenkonto exisitert nicht","")))))))</f>
        <v/>
      </c>
      <c r="O288" s="28" t="str">
        <f t="shared" si="9"/>
        <v/>
      </c>
      <c r="P288" s="28"/>
      <c r="Q288" s="28"/>
      <c r="R288" s="28"/>
      <c r="S288" s="28"/>
      <c r="T288" s="28"/>
      <c r="U288" s="28"/>
      <c r="V288" s="28"/>
      <c r="X288" s="28"/>
      <c r="Y288" s="28"/>
    </row>
    <row r="289" spans="1:25" x14ac:dyDescent="0.2">
      <c r="A289" t="e">
        <f>IF(OR(F289=#REF!,G289=#REF!),ROUND(A288+1,0),A288+0.0001)</f>
        <v>#REF!</v>
      </c>
      <c r="B289" s="20" t="e">
        <f>IF(AND(E289&gt;=$B$2,E289&lt;=$B$3,OR(F289=#REF!,G289=#REF!)),ROUND(B288+1,0),B288+0.0001)</f>
        <v>#REF!</v>
      </c>
      <c r="C289" s="20" t="e">
        <f>IF(H289=#REF!,ROUND(C288+1,0),C288+0.0001)</f>
        <v>#REF!</v>
      </c>
      <c r="D289" s="21"/>
      <c r="E289" s="22"/>
      <c r="F289" s="23"/>
      <c r="G289" s="24"/>
      <c r="H289" s="51"/>
      <c r="I289" s="25"/>
      <c r="J289" s="31"/>
      <c r="K289" s="43" t="str">
        <f t="shared" si="10"/>
        <v/>
      </c>
      <c r="L289" s="45" t="str">
        <f>IF(F289="","",VLOOKUP(Journal!F289,Kontenplan!$E$9:$F$278,2))</f>
        <v/>
      </c>
      <c r="M289" s="44" t="str">
        <f>IF(G289="","",VLOOKUP(Journal!G289,Kontenplan!$E$9:$F$278,2))</f>
        <v/>
      </c>
      <c r="N289" s="28" t="str">
        <f>IF(AND(G289="",I289="",J289=""),"",IF(AND(I289&gt;0,OR(F289="",G289="")),"Bitte gültige Kontonummer/n eingeben",IF(OR(AND(F289&gt;0,F289&lt;1000),F289&gt;9999),"Sollkontonummer muss vierstellig sein",IF(VLOOKUP(F289,Kontenplan!$E$9:$E$277,1)&lt;&gt;F289,"Sollkonto existiert nicht",IF(D289=0,"Bitte Beleg-Nr. prüfen",IF(OR(AND(G289&gt;0,G289&lt;1000),G289&gt;9999),"Habenkontonummer muss vierstellig sein",IF(VLOOKUP(G289,Kontenplan!$E$9:$F$277,1)&lt;&gt;G289,"Habenkonto exisitert nicht","")))))))</f>
        <v/>
      </c>
      <c r="O289" s="28" t="str">
        <f t="shared" si="9"/>
        <v/>
      </c>
      <c r="P289" s="28"/>
      <c r="Q289" s="28"/>
      <c r="R289" s="28"/>
      <c r="S289" s="28"/>
      <c r="T289" s="28"/>
      <c r="U289" s="28"/>
      <c r="V289" s="28"/>
      <c r="X289" s="28"/>
      <c r="Y289" s="28"/>
    </row>
    <row r="290" spans="1:25" x14ac:dyDescent="0.2">
      <c r="A290" t="e">
        <f>IF(OR(F290=#REF!,G290=#REF!),ROUND(A289+1,0),A289+0.0001)</f>
        <v>#REF!</v>
      </c>
      <c r="B290" s="20" t="e">
        <f>IF(AND(E290&gt;=$B$2,E290&lt;=$B$3,OR(F290=#REF!,G290=#REF!)),ROUND(B289+1,0),B289+0.0001)</f>
        <v>#REF!</v>
      </c>
      <c r="C290" s="20" t="e">
        <f>IF(H290=#REF!,ROUND(C289+1,0),C289+0.0001)</f>
        <v>#REF!</v>
      </c>
      <c r="D290" s="21"/>
      <c r="E290" s="22"/>
      <c r="F290" s="23"/>
      <c r="G290" s="24"/>
      <c r="H290" s="51"/>
      <c r="I290" s="25"/>
      <c r="J290" s="31"/>
      <c r="K290" s="43" t="str">
        <f t="shared" si="10"/>
        <v/>
      </c>
      <c r="L290" s="45" t="str">
        <f>IF(F290="","",VLOOKUP(Journal!F290,Kontenplan!$E$9:$F$278,2))</f>
        <v/>
      </c>
      <c r="M290" s="44" t="str">
        <f>IF(G290="","",VLOOKUP(Journal!G290,Kontenplan!$E$9:$F$278,2))</f>
        <v/>
      </c>
      <c r="N290" s="28" t="str">
        <f>IF(AND(G290="",I290="",J290=""),"",IF(AND(I290&gt;0,OR(F290="",G290="")),"Bitte gültige Kontonummer/n eingeben",IF(OR(AND(F290&gt;0,F290&lt;1000),F290&gt;9999),"Sollkontonummer muss vierstellig sein",IF(VLOOKUP(F290,Kontenplan!$E$9:$E$277,1)&lt;&gt;F290,"Sollkonto existiert nicht",IF(D290=0,"Bitte Beleg-Nr. prüfen",IF(OR(AND(G290&gt;0,G290&lt;1000),G290&gt;9999),"Habenkontonummer muss vierstellig sein",IF(VLOOKUP(G290,Kontenplan!$E$9:$F$277,1)&lt;&gt;G290,"Habenkonto exisitert nicht","")))))))</f>
        <v/>
      </c>
      <c r="O290" s="28" t="str">
        <f t="shared" si="9"/>
        <v/>
      </c>
      <c r="P290" s="28"/>
      <c r="Q290" s="28"/>
      <c r="R290" s="28"/>
      <c r="S290" s="28"/>
      <c r="T290" s="28"/>
      <c r="U290" s="28"/>
      <c r="V290" s="28"/>
      <c r="X290" s="28"/>
      <c r="Y290" s="28"/>
    </row>
    <row r="291" spans="1:25" x14ac:dyDescent="0.2">
      <c r="A291" t="e">
        <f>IF(OR(F291=#REF!,G291=#REF!),ROUND(A290+1,0),A290+0.0001)</f>
        <v>#REF!</v>
      </c>
      <c r="B291" s="20" t="e">
        <f>IF(AND(E291&gt;=$B$2,E291&lt;=$B$3,OR(F291=#REF!,G291=#REF!)),ROUND(B290+1,0),B290+0.0001)</f>
        <v>#REF!</v>
      </c>
      <c r="C291" s="20" t="e">
        <f>IF(H291=#REF!,ROUND(C290+1,0),C290+0.0001)</f>
        <v>#REF!</v>
      </c>
      <c r="D291" s="21"/>
      <c r="E291" s="22"/>
      <c r="F291" s="23"/>
      <c r="G291" s="24"/>
      <c r="H291" s="51"/>
      <c r="I291" s="25"/>
      <c r="J291" s="31"/>
      <c r="K291" s="43" t="str">
        <f t="shared" si="10"/>
        <v/>
      </c>
      <c r="L291" s="45" t="str">
        <f>IF(F291="","",VLOOKUP(Journal!F291,Kontenplan!$E$9:$F$278,2))</f>
        <v/>
      </c>
      <c r="M291" s="44" t="str">
        <f>IF(G291="","",VLOOKUP(Journal!G291,Kontenplan!$E$9:$F$278,2))</f>
        <v/>
      </c>
      <c r="N291" s="28" t="str">
        <f>IF(AND(G291="",I291="",J291=""),"",IF(AND(I291&gt;0,OR(F291="",G291="")),"Bitte gültige Kontonummer/n eingeben",IF(OR(AND(F291&gt;0,F291&lt;1000),F291&gt;9999),"Sollkontonummer muss vierstellig sein",IF(VLOOKUP(F291,Kontenplan!$E$9:$E$277,1)&lt;&gt;F291,"Sollkonto existiert nicht",IF(D291=0,"Bitte Beleg-Nr. prüfen",IF(OR(AND(G291&gt;0,G291&lt;1000),G291&gt;9999),"Habenkontonummer muss vierstellig sein",IF(VLOOKUP(G291,Kontenplan!$E$9:$F$277,1)&lt;&gt;G291,"Habenkonto exisitert nicht","")))))))</f>
        <v/>
      </c>
      <c r="O291" s="28" t="str">
        <f t="shared" si="9"/>
        <v/>
      </c>
      <c r="P291" s="28"/>
      <c r="Q291" s="28"/>
      <c r="R291" s="28"/>
      <c r="S291" s="28"/>
      <c r="T291" s="28"/>
      <c r="U291" s="28"/>
      <c r="V291" s="28"/>
      <c r="X291" s="28"/>
      <c r="Y291" s="28"/>
    </row>
    <row r="292" spans="1:25" x14ac:dyDescent="0.2">
      <c r="A292" t="e">
        <f>IF(OR(F292=#REF!,G292=#REF!),ROUND(A291+1,0),A291+0.0001)</f>
        <v>#REF!</v>
      </c>
      <c r="B292" s="20" t="e">
        <f>IF(AND(E292&gt;=$B$2,E292&lt;=$B$3,OR(F292=#REF!,G292=#REF!)),ROUND(B291+1,0),B291+0.0001)</f>
        <v>#REF!</v>
      </c>
      <c r="C292" s="20" t="e">
        <f>IF(H292=#REF!,ROUND(C291+1,0),C291+0.0001)</f>
        <v>#REF!</v>
      </c>
      <c r="D292" s="21"/>
      <c r="E292" s="22"/>
      <c r="F292" s="23"/>
      <c r="G292" s="24"/>
      <c r="H292" s="51"/>
      <c r="I292" s="25"/>
      <c r="J292" s="31"/>
      <c r="K292" s="43" t="str">
        <f t="shared" si="10"/>
        <v/>
      </c>
      <c r="L292" s="45" t="str">
        <f>IF(F292="","",VLOOKUP(Journal!F292,Kontenplan!$E$9:$F$278,2))</f>
        <v/>
      </c>
      <c r="M292" s="44" t="str">
        <f>IF(G292="","",VLOOKUP(Journal!G292,Kontenplan!$E$9:$F$278,2))</f>
        <v/>
      </c>
      <c r="N292" s="28" t="str">
        <f>IF(AND(G292="",I292="",J292=""),"",IF(AND(I292&gt;0,OR(F292="",G292="")),"Bitte gültige Kontonummer/n eingeben",IF(OR(AND(F292&gt;0,F292&lt;1000),F292&gt;9999),"Sollkontonummer muss vierstellig sein",IF(VLOOKUP(F292,Kontenplan!$E$9:$E$277,1)&lt;&gt;F292,"Sollkonto existiert nicht",IF(D292=0,"Bitte Beleg-Nr. prüfen",IF(OR(AND(G292&gt;0,G292&lt;1000),G292&gt;9999),"Habenkontonummer muss vierstellig sein",IF(VLOOKUP(G292,Kontenplan!$E$9:$F$277,1)&lt;&gt;G292,"Habenkonto exisitert nicht","")))))))</f>
        <v/>
      </c>
      <c r="O292" s="28" t="str">
        <f t="shared" si="9"/>
        <v/>
      </c>
      <c r="P292" s="28"/>
      <c r="Q292" s="28"/>
      <c r="R292" s="28"/>
      <c r="S292" s="28"/>
      <c r="T292" s="28"/>
      <c r="U292" s="28"/>
      <c r="V292" s="28"/>
      <c r="X292" s="28"/>
      <c r="Y292" s="28"/>
    </row>
    <row r="293" spans="1:25" x14ac:dyDescent="0.2">
      <c r="A293" t="e">
        <f>IF(OR(F293=#REF!,G293=#REF!),ROUND(A292+1,0),A292+0.0001)</f>
        <v>#REF!</v>
      </c>
      <c r="B293" s="20" t="e">
        <f>IF(AND(E293&gt;=$B$2,E293&lt;=$B$3,OR(F293=#REF!,G293=#REF!)),ROUND(B292+1,0),B292+0.0001)</f>
        <v>#REF!</v>
      </c>
      <c r="C293" s="20" t="e">
        <f>IF(H293=#REF!,ROUND(C292+1,0),C292+0.0001)</f>
        <v>#REF!</v>
      </c>
      <c r="D293" s="21"/>
      <c r="E293" s="22"/>
      <c r="F293" s="23"/>
      <c r="G293" s="24"/>
      <c r="H293" s="51"/>
      <c r="I293" s="25"/>
      <c r="J293" s="31"/>
      <c r="K293" s="43" t="str">
        <f t="shared" si="10"/>
        <v/>
      </c>
      <c r="L293" s="45" t="str">
        <f>IF(F293="","",VLOOKUP(Journal!F293,Kontenplan!$E$9:$F$278,2))</f>
        <v/>
      </c>
      <c r="M293" s="44" t="str">
        <f>IF(G293="","",VLOOKUP(Journal!G293,Kontenplan!$E$9:$F$278,2))</f>
        <v/>
      </c>
      <c r="N293" s="28" t="str">
        <f>IF(AND(G293="",I293="",J293=""),"",IF(AND(I293&gt;0,OR(F293="",G293="")),"Bitte gültige Kontonummer/n eingeben",IF(OR(AND(F293&gt;0,F293&lt;1000),F293&gt;9999),"Sollkontonummer muss vierstellig sein",IF(VLOOKUP(F293,Kontenplan!$E$9:$E$277,1)&lt;&gt;F293,"Sollkonto existiert nicht",IF(D293=0,"Bitte Beleg-Nr. prüfen",IF(OR(AND(G293&gt;0,G293&lt;1000),G293&gt;9999),"Habenkontonummer muss vierstellig sein",IF(VLOOKUP(G293,Kontenplan!$E$9:$F$277,1)&lt;&gt;G293,"Habenkonto exisitert nicht","")))))))</f>
        <v/>
      </c>
      <c r="O293" s="28" t="str">
        <f t="shared" si="9"/>
        <v/>
      </c>
      <c r="P293" s="28"/>
      <c r="Q293" s="28"/>
      <c r="R293" s="28"/>
      <c r="S293" s="28"/>
      <c r="T293" s="28"/>
      <c r="U293" s="28"/>
      <c r="V293" s="28"/>
      <c r="X293" s="28"/>
      <c r="Y293" s="28"/>
    </row>
    <row r="294" spans="1:25" x14ac:dyDescent="0.2">
      <c r="A294" t="e">
        <f>IF(OR(F294=#REF!,G294=#REF!),ROUND(A293+1,0),A293+0.0001)</f>
        <v>#REF!</v>
      </c>
      <c r="B294" s="20" t="e">
        <f>IF(AND(E294&gt;=$B$2,E294&lt;=$B$3,OR(F294=#REF!,G294=#REF!)),ROUND(B293+1,0),B293+0.0001)</f>
        <v>#REF!</v>
      </c>
      <c r="C294" s="20" t="e">
        <f>IF(H294=#REF!,ROUND(C293+1,0),C293+0.0001)</f>
        <v>#REF!</v>
      </c>
      <c r="D294" s="21"/>
      <c r="E294" s="22"/>
      <c r="F294" s="23"/>
      <c r="G294" s="24"/>
      <c r="H294" s="51"/>
      <c r="I294" s="25"/>
      <c r="J294" s="31"/>
      <c r="K294" s="43" t="str">
        <f t="shared" si="10"/>
        <v/>
      </c>
      <c r="L294" s="45" t="str">
        <f>IF(F294="","",VLOOKUP(Journal!F294,Kontenplan!$E$9:$F$278,2))</f>
        <v/>
      </c>
      <c r="M294" s="44" t="str">
        <f>IF(G294="","",VLOOKUP(Journal!G294,Kontenplan!$E$9:$F$278,2))</f>
        <v/>
      </c>
      <c r="N294" s="28" t="str">
        <f>IF(AND(G294="",I294="",J294=""),"",IF(AND(I294&gt;0,OR(F294="",G294="")),"Bitte gültige Kontonummer/n eingeben",IF(OR(AND(F294&gt;0,F294&lt;1000),F294&gt;9999),"Sollkontonummer muss vierstellig sein",IF(VLOOKUP(F294,Kontenplan!$E$9:$E$277,1)&lt;&gt;F294,"Sollkonto existiert nicht",IF(D294=0,"Bitte Beleg-Nr. prüfen",IF(OR(AND(G294&gt;0,G294&lt;1000),G294&gt;9999),"Habenkontonummer muss vierstellig sein",IF(VLOOKUP(G294,Kontenplan!$E$9:$F$277,1)&lt;&gt;G294,"Habenkonto exisitert nicht","")))))))</f>
        <v/>
      </c>
      <c r="O294" s="28" t="str">
        <f t="shared" si="9"/>
        <v/>
      </c>
      <c r="P294" s="28"/>
      <c r="Q294" s="28"/>
      <c r="R294" s="28"/>
      <c r="S294" s="28"/>
      <c r="T294" s="28"/>
      <c r="U294" s="28"/>
      <c r="V294" s="28"/>
      <c r="X294" s="28"/>
      <c r="Y294" s="28"/>
    </row>
    <row r="295" spans="1:25" x14ac:dyDescent="0.2">
      <c r="A295" t="e">
        <f>IF(OR(F295=#REF!,G295=#REF!),ROUND(A294+1,0),A294+0.0001)</f>
        <v>#REF!</v>
      </c>
      <c r="B295" s="20" t="e">
        <f>IF(AND(E295&gt;=$B$2,E295&lt;=$B$3,OR(F295=#REF!,G295=#REF!)),ROUND(B294+1,0),B294+0.0001)</f>
        <v>#REF!</v>
      </c>
      <c r="C295" s="20" t="e">
        <f>IF(H295=#REF!,ROUND(C294+1,0),C294+0.0001)</f>
        <v>#REF!</v>
      </c>
      <c r="D295" s="21"/>
      <c r="E295" s="22"/>
      <c r="F295" s="23"/>
      <c r="G295" s="24"/>
      <c r="H295" s="51"/>
      <c r="I295" s="25"/>
      <c r="J295" s="31"/>
      <c r="K295" s="43" t="str">
        <f t="shared" si="10"/>
        <v/>
      </c>
      <c r="L295" s="45" t="str">
        <f>IF(F295="","",VLOOKUP(Journal!F295,Kontenplan!$E$9:$F$278,2))</f>
        <v/>
      </c>
      <c r="M295" s="44" t="str">
        <f>IF(G295="","",VLOOKUP(Journal!G295,Kontenplan!$E$9:$F$278,2))</f>
        <v/>
      </c>
      <c r="N295" s="28" t="str">
        <f>IF(AND(G295="",I295="",J295=""),"",IF(AND(I295&gt;0,OR(F295="",G295="")),"Bitte gültige Kontonummer/n eingeben",IF(OR(AND(F295&gt;0,F295&lt;1000),F295&gt;9999),"Sollkontonummer muss vierstellig sein",IF(VLOOKUP(F295,Kontenplan!$E$9:$E$277,1)&lt;&gt;F295,"Sollkonto existiert nicht",IF(D295=0,"Bitte Beleg-Nr. prüfen",IF(OR(AND(G295&gt;0,G295&lt;1000),G295&gt;9999),"Habenkontonummer muss vierstellig sein",IF(VLOOKUP(G295,Kontenplan!$E$9:$F$277,1)&lt;&gt;G295,"Habenkonto exisitert nicht","")))))))</f>
        <v/>
      </c>
      <c r="O295" s="28" t="str">
        <f t="shared" si="9"/>
        <v/>
      </c>
      <c r="P295" s="28"/>
      <c r="Q295" s="28"/>
      <c r="R295" s="28"/>
      <c r="S295" s="28"/>
      <c r="T295" s="28"/>
      <c r="U295" s="28"/>
      <c r="V295" s="28"/>
      <c r="X295" s="28"/>
      <c r="Y295" s="28"/>
    </row>
    <row r="296" spans="1:25" x14ac:dyDescent="0.2">
      <c r="A296" t="e">
        <f>IF(OR(F296=#REF!,G296=#REF!),ROUND(A295+1,0),A295+0.0001)</f>
        <v>#REF!</v>
      </c>
      <c r="B296" s="20" t="e">
        <f>IF(AND(E296&gt;=$B$2,E296&lt;=$B$3,OR(F296=#REF!,G296=#REF!)),ROUND(B295+1,0),B295+0.0001)</f>
        <v>#REF!</v>
      </c>
      <c r="C296" s="20" t="e">
        <f>IF(H296=#REF!,ROUND(C295+1,0),C295+0.0001)</f>
        <v>#REF!</v>
      </c>
      <c r="D296" s="21"/>
      <c r="E296" s="22"/>
      <c r="F296" s="23"/>
      <c r="G296" s="24"/>
      <c r="H296" s="51"/>
      <c r="I296" s="25"/>
      <c r="J296" s="31"/>
      <c r="K296" s="43" t="str">
        <f t="shared" si="10"/>
        <v/>
      </c>
      <c r="L296" s="45" t="str">
        <f>IF(F296="","",VLOOKUP(Journal!F296,Kontenplan!$E$9:$F$278,2))</f>
        <v/>
      </c>
      <c r="M296" s="44" t="str">
        <f>IF(G296="","",VLOOKUP(Journal!G296,Kontenplan!$E$9:$F$278,2))</f>
        <v/>
      </c>
      <c r="N296" s="28" t="str">
        <f>IF(AND(G296="",I296="",J296=""),"",IF(AND(I296&gt;0,OR(F296="",G296="")),"Bitte gültige Kontonummer/n eingeben",IF(OR(AND(F296&gt;0,F296&lt;1000),F296&gt;9999),"Sollkontonummer muss vierstellig sein",IF(VLOOKUP(F296,Kontenplan!$E$9:$E$277,1)&lt;&gt;F296,"Sollkonto existiert nicht",IF(D296=0,"Bitte Beleg-Nr. prüfen",IF(OR(AND(G296&gt;0,G296&lt;1000),G296&gt;9999),"Habenkontonummer muss vierstellig sein",IF(VLOOKUP(G296,Kontenplan!$E$9:$F$277,1)&lt;&gt;G296,"Habenkonto exisitert nicht","")))))))</f>
        <v/>
      </c>
      <c r="O296" s="28" t="str">
        <f t="shared" si="9"/>
        <v/>
      </c>
      <c r="P296" s="28"/>
      <c r="Q296" s="28"/>
      <c r="R296" s="28"/>
      <c r="S296" s="28"/>
      <c r="T296" s="28"/>
      <c r="U296" s="28"/>
      <c r="V296" s="28"/>
      <c r="X296" s="28"/>
      <c r="Y296" s="28"/>
    </row>
    <row r="297" spans="1:25" x14ac:dyDescent="0.2">
      <c r="A297" t="e">
        <f>IF(OR(F297=#REF!,G297=#REF!),ROUND(A296+1,0),A296+0.0001)</f>
        <v>#REF!</v>
      </c>
      <c r="B297" s="20" t="e">
        <f>IF(AND(E297&gt;=$B$2,E297&lt;=$B$3,OR(F297=#REF!,G297=#REF!)),ROUND(B296+1,0),B296+0.0001)</f>
        <v>#REF!</v>
      </c>
      <c r="C297" s="20" t="e">
        <f>IF(H297=#REF!,ROUND(C296+1,0),C296+0.0001)</f>
        <v>#REF!</v>
      </c>
      <c r="D297" s="21"/>
      <c r="E297" s="22"/>
      <c r="F297" s="23"/>
      <c r="G297" s="24"/>
      <c r="H297" s="51"/>
      <c r="I297" s="25"/>
      <c r="J297" s="31"/>
      <c r="K297" s="43" t="str">
        <f t="shared" si="10"/>
        <v/>
      </c>
      <c r="L297" s="45" t="str">
        <f>IF(F297="","",VLOOKUP(Journal!F297,Kontenplan!$E$9:$F$278,2))</f>
        <v/>
      </c>
      <c r="M297" s="44" t="str">
        <f>IF(G297="","",VLOOKUP(Journal!G297,Kontenplan!$E$9:$F$278,2))</f>
        <v/>
      </c>
      <c r="N297" s="28" t="str">
        <f>IF(AND(G297="",I297="",J297=""),"",IF(AND(I297&gt;0,OR(F297="",G297="")),"Bitte gültige Kontonummer/n eingeben",IF(OR(AND(F297&gt;0,F297&lt;1000),F297&gt;9999),"Sollkontonummer muss vierstellig sein",IF(VLOOKUP(F297,Kontenplan!$E$9:$E$277,1)&lt;&gt;F297,"Sollkonto existiert nicht",IF(D297=0,"Bitte Beleg-Nr. prüfen",IF(OR(AND(G297&gt;0,G297&lt;1000),G297&gt;9999),"Habenkontonummer muss vierstellig sein",IF(VLOOKUP(G297,Kontenplan!$E$9:$F$277,1)&lt;&gt;G297,"Habenkonto exisitert nicht","")))))))</f>
        <v/>
      </c>
      <c r="O297" s="28" t="str">
        <f t="shared" si="9"/>
        <v/>
      </c>
      <c r="P297" s="28"/>
      <c r="Q297" s="28"/>
      <c r="R297" s="28"/>
      <c r="S297" s="28"/>
      <c r="T297" s="28"/>
      <c r="U297" s="28"/>
      <c r="V297" s="28"/>
      <c r="X297" s="28"/>
      <c r="Y297" s="28"/>
    </row>
    <row r="298" spans="1:25" x14ac:dyDescent="0.2">
      <c r="A298" t="e">
        <f>IF(OR(F298=#REF!,G298=#REF!),ROUND(A297+1,0),A297+0.0001)</f>
        <v>#REF!</v>
      </c>
      <c r="B298" s="20" t="e">
        <f>IF(AND(E298&gt;=$B$2,E298&lt;=$B$3,OR(F298=#REF!,G298=#REF!)),ROUND(B297+1,0),B297+0.0001)</f>
        <v>#REF!</v>
      </c>
      <c r="C298" s="20" t="e">
        <f>IF(H298=#REF!,ROUND(C297+1,0),C297+0.0001)</f>
        <v>#REF!</v>
      </c>
      <c r="D298" s="21"/>
      <c r="E298" s="22"/>
      <c r="F298" s="23"/>
      <c r="G298" s="24"/>
      <c r="H298" s="51"/>
      <c r="I298" s="25"/>
      <c r="J298" s="31"/>
      <c r="K298" s="43" t="str">
        <f t="shared" si="10"/>
        <v/>
      </c>
      <c r="L298" s="45" t="str">
        <f>IF(F298="","",VLOOKUP(Journal!F298,Kontenplan!$E$9:$F$278,2))</f>
        <v/>
      </c>
      <c r="M298" s="44" t="str">
        <f>IF(G298="","",VLOOKUP(Journal!G298,Kontenplan!$E$9:$F$278,2))</f>
        <v/>
      </c>
      <c r="N298" s="28" t="str">
        <f>IF(AND(G298="",I298="",J298=""),"",IF(AND(I298&gt;0,OR(F298="",G298="")),"Bitte gültige Kontonummer/n eingeben",IF(OR(AND(F298&gt;0,F298&lt;1000),F298&gt;9999),"Sollkontonummer muss vierstellig sein",IF(VLOOKUP(F298,Kontenplan!$E$9:$E$277,1)&lt;&gt;F298,"Sollkonto existiert nicht",IF(D298=0,"Bitte Beleg-Nr. prüfen",IF(OR(AND(G298&gt;0,G298&lt;1000),G298&gt;9999),"Habenkontonummer muss vierstellig sein",IF(VLOOKUP(G298,Kontenplan!$E$9:$F$277,1)&lt;&gt;G298,"Habenkonto exisitert nicht","")))))))</f>
        <v/>
      </c>
      <c r="O298" s="28" t="str">
        <f t="shared" si="9"/>
        <v/>
      </c>
      <c r="P298" s="28"/>
      <c r="Q298" s="28"/>
      <c r="R298" s="28"/>
      <c r="S298" s="28"/>
      <c r="T298" s="28"/>
      <c r="U298" s="28"/>
      <c r="V298" s="28"/>
      <c r="X298" s="28"/>
      <c r="Y298" s="28"/>
    </row>
    <row r="299" spans="1:25" x14ac:dyDescent="0.2">
      <c r="A299" t="e">
        <f>IF(OR(F299=#REF!,G299=#REF!),ROUND(A298+1,0),A298+0.0001)</f>
        <v>#REF!</v>
      </c>
      <c r="B299" s="20" t="e">
        <f>IF(AND(E299&gt;=$B$2,E299&lt;=$B$3,OR(F299=#REF!,G299=#REF!)),ROUND(B298+1,0),B298+0.0001)</f>
        <v>#REF!</v>
      </c>
      <c r="C299" s="20" t="e">
        <f>IF(H299=#REF!,ROUND(C298+1,0),C298+0.0001)</f>
        <v>#REF!</v>
      </c>
      <c r="D299" s="21"/>
      <c r="E299" s="22"/>
      <c r="F299" s="23"/>
      <c r="G299" s="24"/>
      <c r="H299" s="51"/>
      <c r="I299" s="25"/>
      <c r="J299" s="31"/>
      <c r="K299" s="43" t="str">
        <f t="shared" si="10"/>
        <v/>
      </c>
      <c r="L299" s="45" t="str">
        <f>IF(F299="","",VLOOKUP(Journal!F299,Kontenplan!$E$9:$F$278,2))</f>
        <v/>
      </c>
      <c r="M299" s="44" t="str">
        <f>IF(G299="","",VLOOKUP(Journal!G299,Kontenplan!$E$9:$F$278,2))</f>
        <v/>
      </c>
      <c r="N299" s="28" t="str">
        <f>IF(AND(G299="",I299="",J299=""),"",IF(AND(I299&gt;0,OR(F299="",G299="")),"Bitte gültige Kontonummer/n eingeben",IF(OR(AND(F299&gt;0,F299&lt;1000),F299&gt;9999),"Sollkontonummer muss vierstellig sein",IF(VLOOKUP(F299,Kontenplan!$E$9:$E$277,1)&lt;&gt;F299,"Sollkonto existiert nicht",IF(D299=0,"Bitte Beleg-Nr. prüfen",IF(OR(AND(G299&gt;0,G299&lt;1000),G299&gt;9999),"Habenkontonummer muss vierstellig sein",IF(VLOOKUP(G299,Kontenplan!$E$9:$F$277,1)&lt;&gt;G299,"Habenkonto exisitert nicht","")))))))</f>
        <v/>
      </c>
      <c r="O299" s="28" t="str">
        <f t="shared" si="9"/>
        <v/>
      </c>
      <c r="P299" s="28"/>
      <c r="Q299" s="28"/>
      <c r="R299" s="28"/>
      <c r="S299" s="28"/>
      <c r="T299" s="28"/>
      <c r="U299" s="28"/>
      <c r="V299" s="28"/>
      <c r="X299" s="28"/>
      <c r="Y299" s="28"/>
    </row>
    <row r="300" spans="1:25" x14ac:dyDescent="0.2">
      <c r="A300" t="e">
        <f>IF(OR(F300=#REF!,G300=#REF!),ROUND(A299+1,0),A299+0.0001)</f>
        <v>#REF!</v>
      </c>
      <c r="B300" s="20" t="e">
        <f>IF(AND(E300&gt;=$B$2,E300&lt;=$B$3,OR(F300=#REF!,G300=#REF!)),ROUND(B299+1,0),B299+0.0001)</f>
        <v>#REF!</v>
      </c>
      <c r="C300" s="20" t="e">
        <f>IF(H300=#REF!,ROUND(C299+1,0),C299+0.0001)</f>
        <v>#REF!</v>
      </c>
      <c r="D300" s="21"/>
      <c r="E300" s="22"/>
      <c r="F300" s="23"/>
      <c r="G300" s="24"/>
      <c r="H300" s="51"/>
      <c r="I300" s="25"/>
      <c r="J300" s="31"/>
      <c r="K300" s="43" t="str">
        <f t="shared" si="10"/>
        <v/>
      </c>
      <c r="L300" s="45" t="str">
        <f>IF(F300="","",VLOOKUP(Journal!F300,Kontenplan!$E$9:$F$278,2))</f>
        <v/>
      </c>
      <c r="M300" s="44" t="str">
        <f>IF(G300="","",VLOOKUP(Journal!G300,Kontenplan!$E$9:$F$278,2))</f>
        <v/>
      </c>
      <c r="N300" s="28" t="str">
        <f>IF(AND(G300="",I300="",J300=""),"",IF(AND(I300&gt;0,OR(F300="",G300="")),"Bitte gültige Kontonummer/n eingeben",IF(OR(AND(F300&gt;0,F300&lt;1000),F300&gt;9999),"Sollkontonummer muss vierstellig sein",IF(VLOOKUP(F300,Kontenplan!$E$9:$E$277,1)&lt;&gt;F300,"Sollkonto existiert nicht",IF(D300=0,"Bitte Beleg-Nr. prüfen",IF(OR(AND(G300&gt;0,G300&lt;1000),G300&gt;9999),"Habenkontonummer muss vierstellig sein",IF(VLOOKUP(G300,Kontenplan!$E$9:$F$277,1)&lt;&gt;G300,"Habenkonto exisitert nicht","")))))))</f>
        <v/>
      </c>
      <c r="O300" s="28" t="str">
        <f t="shared" si="9"/>
        <v/>
      </c>
      <c r="P300" s="28"/>
      <c r="Q300" s="28"/>
      <c r="R300" s="28"/>
      <c r="S300" s="28"/>
      <c r="T300" s="28"/>
      <c r="U300" s="28"/>
      <c r="V300" s="28"/>
      <c r="X300" s="28"/>
      <c r="Y300" s="28"/>
    </row>
    <row r="301" spans="1:25" x14ac:dyDescent="0.2">
      <c r="A301" t="e">
        <f>IF(OR(F301=#REF!,G301=#REF!),ROUND(A300+1,0),A300+0.0001)</f>
        <v>#REF!</v>
      </c>
      <c r="B301" s="20" t="e">
        <f>IF(AND(E301&gt;=$B$2,E301&lt;=$B$3,OR(F301=#REF!,G301=#REF!)),ROUND(B300+1,0),B300+0.0001)</f>
        <v>#REF!</v>
      </c>
      <c r="C301" s="20" t="e">
        <f>IF(H301=#REF!,ROUND(C300+1,0),C300+0.0001)</f>
        <v>#REF!</v>
      </c>
      <c r="D301" s="21"/>
      <c r="E301" s="22"/>
      <c r="F301" s="23"/>
      <c r="G301" s="24"/>
      <c r="H301" s="51"/>
      <c r="I301" s="25"/>
      <c r="J301" s="31"/>
      <c r="K301" s="43" t="str">
        <f t="shared" si="10"/>
        <v/>
      </c>
      <c r="L301" s="45" t="str">
        <f>IF(F301="","",VLOOKUP(Journal!F301,Kontenplan!$E$9:$F$278,2))</f>
        <v/>
      </c>
      <c r="M301" s="44" t="str">
        <f>IF(G301="","",VLOOKUP(Journal!G301,Kontenplan!$E$9:$F$278,2))</f>
        <v/>
      </c>
      <c r="N301" s="28" t="str">
        <f>IF(AND(G301="",I301="",J301=""),"",IF(AND(I301&gt;0,OR(F301="",G301="")),"Bitte gültige Kontonummer/n eingeben",IF(OR(AND(F301&gt;0,F301&lt;1000),F301&gt;9999),"Sollkontonummer muss vierstellig sein",IF(VLOOKUP(F301,Kontenplan!$E$9:$E$277,1)&lt;&gt;F301,"Sollkonto existiert nicht",IF(D301=0,"Bitte Beleg-Nr. prüfen",IF(OR(AND(G301&gt;0,G301&lt;1000),G301&gt;9999),"Habenkontonummer muss vierstellig sein",IF(VLOOKUP(G301,Kontenplan!$E$9:$F$277,1)&lt;&gt;G301,"Habenkonto exisitert nicht","")))))))</f>
        <v/>
      </c>
      <c r="O301" s="28" t="str">
        <f t="shared" si="9"/>
        <v/>
      </c>
      <c r="P301" s="28"/>
      <c r="Q301" s="28"/>
      <c r="R301" s="28"/>
      <c r="S301" s="28"/>
      <c r="T301" s="28"/>
      <c r="U301" s="28"/>
      <c r="V301" s="28"/>
      <c r="X301" s="28"/>
      <c r="Y301" s="28"/>
    </row>
    <row r="302" spans="1:25" x14ac:dyDescent="0.2">
      <c r="A302" t="e">
        <f>IF(OR(F302=#REF!,G302=#REF!),ROUND(A301+1,0),A301+0.0001)</f>
        <v>#REF!</v>
      </c>
      <c r="B302" s="20" t="e">
        <f>IF(AND(E302&gt;=$B$2,E302&lt;=$B$3,OR(F302=#REF!,G302=#REF!)),ROUND(B301+1,0),B301+0.0001)</f>
        <v>#REF!</v>
      </c>
      <c r="C302" s="20" t="e">
        <f>IF(H302=#REF!,ROUND(C301+1,0),C301+0.0001)</f>
        <v>#REF!</v>
      </c>
      <c r="D302" s="21"/>
      <c r="E302" s="22"/>
      <c r="F302" s="23"/>
      <c r="G302" s="24"/>
      <c r="H302" s="51"/>
      <c r="I302" s="25"/>
      <c r="J302" s="31"/>
      <c r="K302" s="43" t="str">
        <f t="shared" si="10"/>
        <v/>
      </c>
      <c r="L302" s="45" t="str">
        <f>IF(F302="","",VLOOKUP(Journal!F302,Kontenplan!$E$9:$F$278,2))</f>
        <v/>
      </c>
      <c r="M302" s="44" t="str">
        <f>IF(G302="","",VLOOKUP(Journal!G302,Kontenplan!$E$9:$F$278,2))</f>
        <v/>
      </c>
      <c r="N302" s="28" t="str">
        <f>IF(AND(G302="",I302="",J302=""),"",IF(AND(I302&gt;0,OR(F302="",G302="")),"Bitte gültige Kontonummer/n eingeben",IF(OR(AND(F302&gt;0,F302&lt;1000),F302&gt;9999),"Sollkontonummer muss vierstellig sein",IF(VLOOKUP(F302,Kontenplan!$E$9:$E$277,1)&lt;&gt;F302,"Sollkonto existiert nicht",IF(D302=0,"Bitte Beleg-Nr. prüfen",IF(OR(AND(G302&gt;0,G302&lt;1000),G302&gt;9999),"Habenkontonummer muss vierstellig sein",IF(VLOOKUP(G302,Kontenplan!$E$9:$F$277,1)&lt;&gt;G302,"Habenkonto exisitert nicht","")))))))</f>
        <v/>
      </c>
      <c r="O302" s="28" t="str">
        <f t="shared" si="9"/>
        <v/>
      </c>
      <c r="P302" s="28"/>
      <c r="Q302" s="28"/>
      <c r="R302" s="28"/>
      <c r="S302" s="28"/>
      <c r="T302" s="28"/>
      <c r="U302" s="28"/>
      <c r="V302" s="28"/>
      <c r="X302" s="28"/>
      <c r="Y302" s="28"/>
    </row>
    <row r="303" spans="1:25" x14ac:dyDescent="0.2">
      <c r="A303" t="e">
        <f>IF(OR(F303=#REF!,G303=#REF!),ROUND(A302+1,0),A302+0.0001)</f>
        <v>#REF!</v>
      </c>
      <c r="B303" s="20" t="e">
        <f>IF(AND(E303&gt;=$B$2,E303&lt;=$B$3,OR(F303=#REF!,G303=#REF!)),ROUND(B302+1,0),B302+0.0001)</f>
        <v>#REF!</v>
      </c>
      <c r="C303" s="20" t="e">
        <f>IF(H303=#REF!,ROUND(C302+1,0),C302+0.0001)</f>
        <v>#REF!</v>
      </c>
      <c r="D303" s="21"/>
      <c r="E303" s="22"/>
      <c r="F303" s="23"/>
      <c r="G303" s="24"/>
      <c r="H303" s="51"/>
      <c r="I303" s="25"/>
      <c r="J303" s="31"/>
      <c r="K303" s="43" t="str">
        <f t="shared" si="10"/>
        <v/>
      </c>
      <c r="L303" s="45" t="str">
        <f>IF(F303="","",VLOOKUP(Journal!F303,Kontenplan!$E$9:$F$278,2))</f>
        <v/>
      </c>
      <c r="M303" s="44" t="str">
        <f>IF(G303="","",VLOOKUP(Journal!G303,Kontenplan!$E$9:$F$278,2))</f>
        <v/>
      </c>
      <c r="N303" s="28" t="str">
        <f>IF(AND(G303="",I303="",J303=""),"",IF(AND(I303&gt;0,OR(F303="",G303="")),"Bitte gültige Kontonummer/n eingeben",IF(OR(AND(F303&gt;0,F303&lt;1000),F303&gt;9999),"Sollkontonummer muss vierstellig sein",IF(VLOOKUP(F303,Kontenplan!$E$9:$E$277,1)&lt;&gt;F303,"Sollkonto existiert nicht",IF(D303=0,"Bitte Beleg-Nr. prüfen",IF(OR(AND(G303&gt;0,G303&lt;1000),G303&gt;9999),"Habenkontonummer muss vierstellig sein",IF(VLOOKUP(G303,Kontenplan!$E$9:$F$277,1)&lt;&gt;G303,"Habenkonto exisitert nicht","")))))))</f>
        <v/>
      </c>
      <c r="O303" s="28" t="str">
        <f t="shared" si="9"/>
        <v/>
      </c>
      <c r="P303" s="28"/>
      <c r="Q303" s="28"/>
      <c r="R303" s="28"/>
      <c r="S303" s="28"/>
      <c r="T303" s="28"/>
      <c r="U303" s="28"/>
      <c r="V303" s="28"/>
      <c r="X303" s="28"/>
      <c r="Y303" s="28"/>
    </row>
    <row r="304" spans="1:25" x14ac:dyDescent="0.2">
      <c r="A304" t="e">
        <f>IF(OR(F304=#REF!,G304=#REF!),ROUND(A303+1,0),A303+0.0001)</f>
        <v>#REF!</v>
      </c>
      <c r="B304" s="20" t="e">
        <f>IF(AND(E304&gt;=$B$2,E304&lt;=$B$3,OR(F304=#REF!,G304=#REF!)),ROUND(B303+1,0),B303+0.0001)</f>
        <v>#REF!</v>
      </c>
      <c r="C304" s="20" t="e">
        <f>IF(H304=#REF!,ROUND(C303+1,0),C303+0.0001)</f>
        <v>#REF!</v>
      </c>
      <c r="D304" s="21"/>
      <c r="E304" s="22"/>
      <c r="F304" s="23"/>
      <c r="G304" s="24"/>
      <c r="H304" s="51"/>
      <c r="I304" s="25"/>
      <c r="J304" s="31"/>
      <c r="K304" s="43" t="str">
        <f t="shared" si="10"/>
        <v/>
      </c>
      <c r="L304" s="45" t="str">
        <f>IF(F304="","",VLOOKUP(Journal!F304,Kontenplan!$E$9:$F$278,2))</f>
        <v/>
      </c>
      <c r="M304" s="44" t="str">
        <f>IF(G304="","",VLOOKUP(Journal!G304,Kontenplan!$E$9:$F$278,2))</f>
        <v/>
      </c>
      <c r="N304" s="28" t="str">
        <f>IF(AND(G304="",I304="",J304=""),"",IF(AND(I304&gt;0,OR(F304="",G304="")),"Bitte gültige Kontonummer/n eingeben",IF(OR(AND(F304&gt;0,F304&lt;1000),F304&gt;9999),"Sollkontonummer muss vierstellig sein",IF(VLOOKUP(F304,Kontenplan!$E$9:$E$277,1)&lt;&gt;F304,"Sollkonto existiert nicht",IF(D304=0,"Bitte Beleg-Nr. prüfen",IF(OR(AND(G304&gt;0,G304&lt;1000),G304&gt;9999),"Habenkontonummer muss vierstellig sein",IF(VLOOKUP(G304,Kontenplan!$E$9:$F$277,1)&lt;&gt;G304,"Habenkonto exisitert nicht","")))))))</f>
        <v/>
      </c>
      <c r="O304" s="28" t="str">
        <f t="shared" si="9"/>
        <v/>
      </c>
      <c r="P304" s="28"/>
      <c r="Q304" s="28"/>
      <c r="R304" s="28"/>
      <c r="S304" s="28"/>
      <c r="T304" s="28"/>
      <c r="U304" s="28"/>
      <c r="V304" s="28"/>
      <c r="X304" s="28"/>
      <c r="Y304" s="28"/>
    </row>
    <row r="305" spans="1:25" x14ac:dyDescent="0.2">
      <c r="A305" t="e">
        <f>IF(OR(F305=#REF!,G305=#REF!),ROUND(A304+1,0),A304+0.0001)</f>
        <v>#REF!</v>
      </c>
      <c r="B305" s="20" t="e">
        <f>IF(AND(E305&gt;=$B$2,E305&lt;=$B$3,OR(F305=#REF!,G305=#REF!)),ROUND(B304+1,0),B304+0.0001)</f>
        <v>#REF!</v>
      </c>
      <c r="C305" s="20" t="e">
        <f>IF(H305=#REF!,ROUND(C304+1,0),C304+0.0001)</f>
        <v>#REF!</v>
      </c>
      <c r="D305" s="21"/>
      <c r="E305" s="22"/>
      <c r="F305" s="23"/>
      <c r="G305" s="24"/>
      <c r="H305" s="51"/>
      <c r="I305" s="25"/>
      <c r="J305" s="31"/>
      <c r="K305" s="43" t="str">
        <f t="shared" si="10"/>
        <v/>
      </c>
      <c r="L305" s="45" t="str">
        <f>IF(F305="","",VLOOKUP(Journal!F305,Kontenplan!$E$9:$F$278,2))</f>
        <v/>
      </c>
      <c r="M305" s="44" t="str">
        <f>IF(G305="","",VLOOKUP(Journal!G305,Kontenplan!$E$9:$F$278,2))</f>
        <v/>
      </c>
      <c r="N305" s="28" t="str">
        <f>IF(AND(G305="",I305="",J305=""),"",IF(AND(I305&gt;0,OR(F305="",G305="")),"Bitte gültige Kontonummer/n eingeben",IF(OR(AND(F305&gt;0,F305&lt;1000),F305&gt;9999),"Sollkontonummer muss vierstellig sein",IF(VLOOKUP(F305,Kontenplan!$E$9:$E$277,1)&lt;&gt;F305,"Sollkonto existiert nicht",IF(D305=0,"Bitte Beleg-Nr. prüfen",IF(OR(AND(G305&gt;0,G305&lt;1000),G305&gt;9999),"Habenkontonummer muss vierstellig sein",IF(VLOOKUP(G305,Kontenplan!$E$9:$F$277,1)&lt;&gt;G305,"Habenkonto exisitert nicht","")))))))</f>
        <v/>
      </c>
      <c r="O305" s="28" t="str">
        <f t="shared" si="9"/>
        <v/>
      </c>
      <c r="P305" s="28"/>
      <c r="Q305" s="28"/>
      <c r="R305" s="28"/>
      <c r="S305" s="28"/>
      <c r="T305" s="28"/>
      <c r="U305" s="28"/>
      <c r="V305" s="28"/>
      <c r="X305" s="28"/>
      <c r="Y305" s="28"/>
    </row>
    <row r="306" spans="1:25" x14ac:dyDescent="0.2">
      <c r="A306" t="e">
        <f>IF(OR(F306=#REF!,G306=#REF!),ROUND(A305+1,0),A305+0.0001)</f>
        <v>#REF!</v>
      </c>
      <c r="B306" s="20" t="e">
        <f>IF(AND(E306&gt;=$B$2,E306&lt;=$B$3,OR(F306=#REF!,G306=#REF!)),ROUND(B305+1,0),B305+0.0001)</f>
        <v>#REF!</v>
      </c>
      <c r="C306" s="20" t="e">
        <f>IF(H306=#REF!,ROUND(C305+1,0),C305+0.0001)</f>
        <v>#REF!</v>
      </c>
      <c r="D306" s="21"/>
      <c r="E306" s="22"/>
      <c r="F306" s="23"/>
      <c r="G306" s="24"/>
      <c r="H306" s="51"/>
      <c r="I306" s="25"/>
      <c r="J306" s="31"/>
      <c r="K306" s="43" t="str">
        <f t="shared" si="10"/>
        <v/>
      </c>
      <c r="L306" s="45" t="str">
        <f>IF(F306="","",VLOOKUP(Journal!F306,Kontenplan!$E$9:$F$278,2))</f>
        <v/>
      </c>
      <c r="M306" s="44" t="str">
        <f>IF(G306="","",VLOOKUP(Journal!G306,Kontenplan!$E$9:$F$278,2))</f>
        <v/>
      </c>
      <c r="N306" s="28" t="str">
        <f>IF(AND(G306="",I306="",J306=""),"",IF(AND(I306&gt;0,OR(F306="",G306="")),"Bitte gültige Kontonummer/n eingeben",IF(OR(AND(F306&gt;0,F306&lt;1000),F306&gt;9999),"Sollkontonummer muss vierstellig sein",IF(VLOOKUP(F306,Kontenplan!$E$9:$E$277,1)&lt;&gt;F306,"Sollkonto existiert nicht",IF(D306=0,"Bitte Beleg-Nr. prüfen",IF(OR(AND(G306&gt;0,G306&lt;1000),G306&gt;9999),"Habenkontonummer muss vierstellig sein",IF(VLOOKUP(G306,Kontenplan!$E$9:$F$277,1)&lt;&gt;G306,"Habenkonto exisitert nicht","")))))))</f>
        <v/>
      </c>
      <c r="O306" s="28" t="str">
        <f t="shared" si="9"/>
        <v/>
      </c>
      <c r="P306" s="28"/>
      <c r="Q306" s="28"/>
      <c r="R306" s="28"/>
      <c r="S306" s="28"/>
      <c r="T306" s="28"/>
      <c r="U306" s="28"/>
      <c r="V306" s="28"/>
      <c r="X306" s="28"/>
      <c r="Y306" s="28"/>
    </row>
    <row r="307" spans="1:25" x14ac:dyDescent="0.2">
      <c r="A307" t="e">
        <f>IF(OR(F307=#REF!,G307=#REF!),ROUND(A306+1,0),A306+0.0001)</f>
        <v>#REF!</v>
      </c>
      <c r="B307" s="20" t="e">
        <f>IF(AND(E307&gt;=$B$2,E307&lt;=$B$3,OR(F307=#REF!,G307=#REF!)),ROUND(B306+1,0),B306+0.0001)</f>
        <v>#REF!</v>
      </c>
      <c r="C307" s="20" t="e">
        <f>IF(H307=#REF!,ROUND(C306+1,0),C306+0.0001)</f>
        <v>#REF!</v>
      </c>
      <c r="D307" s="21"/>
      <c r="E307" s="22"/>
      <c r="F307" s="23"/>
      <c r="G307" s="24"/>
      <c r="H307" s="51"/>
      <c r="I307" s="25"/>
      <c r="J307" s="31"/>
      <c r="K307" s="43" t="str">
        <f t="shared" si="10"/>
        <v/>
      </c>
      <c r="L307" s="45" t="str">
        <f>IF(F307="","",VLOOKUP(Journal!F307,Kontenplan!$E$9:$F$278,2))</f>
        <v/>
      </c>
      <c r="M307" s="44" t="str">
        <f>IF(G307="","",VLOOKUP(Journal!G307,Kontenplan!$E$9:$F$278,2))</f>
        <v/>
      </c>
      <c r="N307" s="28" t="str">
        <f>IF(AND(G307="",I307="",J307=""),"",IF(AND(I307&gt;0,OR(F307="",G307="")),"Bitte gültige Kontonummer/n eingeben",IF(OR(AND(F307&gt;0,F307&lt;1000),F307&gt;9999),"Sollkontonummer muss vierstellig sein",IF(VLOOKUP(F307,Kontenplan!$E$9:$E$277,1)&lt;&gt;F307,"Sollkonto existiert nicht",IF(D307=0,"Bitte Beleg-Nr. prüfen",IF(OR(AND(G307&gt;0,G307&lt;1000),G307&gt;9999),"Habenkontonummer muss vierstellig sein",IF(VLOOKUP(G307,Kontenplan!$E$9:$F$277,1)&lt;&gt;G307,"Habenkonto exisitert nicht","")))))))</f>
        <v/>
      </c>
      <c r="O307" s="28" t="str">
        <f t="shared" si="9"/>
        <v/>
      </c>
      <c r="P307" s="28"/>
      <c r="Q307" s="28"/>
      <c r="R307" s="28"/>
      <c r="S307" s="28"/>
      <c r="T307" s="28"/>
      <c r="U307" s="28"/>
      <c r="V307" s="28"/>
      <c r="X307" s="28"/>
      <c r="Y307" s="28"/>
    </row>
    <row r="308" spans="1:25" x14ac:dyDescent="0.2">
      <c r="A308" t="e">
        <f>IF(OR(F308=#REF!,G308=#REF!),ROUND(A307+1,0),A307+0.0001)</f>
        <v>#REF!</v>
      </c>
      <c r="B308" s="20" t="e">
        <f>IF(AND(E308&gt;=$B$2,E308&lt;=$B$3,OR(F308=#REF!,G308=#REF!)),ROUND(B307+1,0),B307+0.0001)</f>
        <v>#REF!</v>
      </c>
      <c r="C308" s="20" t="e">
        <f>IF(H308=#REF!,ROUND(C307+1,0),C307+0.0001)</f>
        <v>#REF!</v>
      </c>
      <c r="D308" s="21"/>
      <c r="E308" s="22"/>
      <c r="F308" s="23"/>
      <c r="G308" s="24"/>
      <c r="H308" s="51"/>
      <c r="I308" s="25"/>
      <c r="J308" s="31"/>
      <c r="K308" s="43" t="str">
        <f t="shared" si="10"/>
        <v/>
      </c>
      <c r="L308" s="45" t="str">
        <f>IF(F308="","",VLOOKUP(Journal!F308,Kontenplan!$E$9:$F$278,2))</f>
        <v/>
      </c>
      <c r="M308" s="44" t="str">
        <f>IF(G308="","",VLOOKUP(Journal!G308,Kontenplan!$E$9:$F$278,2))</f>
        <v/>
      </c>
      <c r="N308" s="28" t="str">
        <f>IF(AND(G308="",I308="",J308=""),"",IF(AND(I308&gt;0,OR(F308="",G308="")),"Bitte gültige Kontonummer/n eingeben",IF(OR(AND(F308&gt;0,F308&lt;1000),F308&gt;9999),"Sollkontonummer muss vierstellig sein",IF(VLOOKUP(F308,Kontenplan!$E$9:$E$277,1)&lt;&gt;F308,"Sollkonto existiert nicht",IF(D308=0,"Bitte Beleg-Nr. prüfen",IF(OR(AND(G308&gt;0,G308&lt;1000),G308&gt;9999),"Habenkontonummer muss vierstellig sein",IF(VLOOKUP(G308,Kontenplan!$E$9:$F$277,1)&lt;&gt;G308,"Habenkonto exisitert nicht","")))))))</f>
        <v/>
      </c>
      <c r="O308" s="28" t="str">
        <f t="shared" si="9"/>
        <v/>
      </c>
      <c r="P308" s="28"/>
      <c r="Q308" s="28"/>
      <c r="R308" s="28"/>
      <c r="S308" s="28"/>
      <c r="T308" s="28"/>
      <c r="U308" s="28"/>
      <c r="V308" s="28"/>
      <c r="X308" s="28"/>
      <c r="Y308" s="28"/>
    </row>
    <row r="309" spans="1:25" x14ac:dyDescent="0.2">
      <c r="A309" t="e">
        <f>IF(OR(F309=#REF!,G309=#REF!),ROUND(A308+1,0),A308+0.0001)</f>
        <v>#REF!</v>
      </c>
      <c r="B309" s="20" t="e">
        <f>IF(AND(E309&gt;=$B$2,E309&lt;=$B$3,OR(F309=#REF!,G309=#REF!)),ROUND(B308+1,0),B308+0.0001)</f>
        <v>#REF!</v>
      </c>
      <c r="C309" s="20" t="e">
        <f>IF(H309=#REF!,ROUND(C308+1,0),C308+0.0001)</f>
        <v>#REF!</v>
      </c>
      <c r="D309" s="21"/>
      <c r="E309" s="22"/>
      <c r="F309" s="23"/>
      <c r="G309" s="24"/>
      <c r="H309" s="51"/>
      <c r="I309" s="25"/>
      <c r="J309" s="31"/>
      <c r="K309" s="43" t="str">
        <f t="shared" si="10"/>
        <v/>
      </c>
      <c r="L309" s="45" t="str">
        <f>IF(F309="","",VLOOKUP(Journal!F309,Kontenplan!$E$9:$F$278,2))</f>
        <v/>
      </c>
      <c r="M309" s="44" t="str">
        <f>IF(G309="","",VLOOKUP(Journal!G309,Kontenplan!$E$9:$F$278,2))</f>
        <v/>
      </c>
      <c r="N309" s="28" t="str">
        <f>IF(AND(G309="",I309="",J309=""),"",IF(AND(I309&gt;0,OR(F309="",G309="")),"Bitte gültige Kontonummer/n eingeben",IF(OR(AND(F309&gt;0,F309&lt;1000),F309&gt;9999),"Sollkontonummer muss vierstellig sein",IF(VLOOKUP(F309,Kontenplan!$E$9:$E$277,1)&lt;&gt;F309,"Sollkonto existiert nicht",IF(D309=0,"Bitte Beleg-Nr. prüfen",IF(OR(AND(G309&gt;0,G309&lt;1000),G309&gt;9999),"Habenkontonummer muss vierstellig sein",IF(VLOOKUP(G309,Kontenplan!$E$9:$F$277,1)&lt;&gt;G309,"Habenkonto exisitert nicht","")))))))</f>
        <v/>
      </c>
      <c r="O309" s="28" t="str">
        <f t="shared" si="9"/>
        <v/>
      </c>
      <c r="P309" s="28"/>
      <c r="Q309" s="28"/>
      <c r="R309" s="28"/>
      <c r="S309" s="28"/>
      <c r="T309" s="28"/>
      <c r="U309" s="28"/>
      <c r="V309" s="28"/>
      <c r="X309" s="28"/>
      <c r="Y309" s="28"/>
    </row>
    <row r="310" spans="1:25" x14ac:dyDescent="0.2">
      <c r="A310" t="e">
        <f>IF(OR(F310=#REF!,G310=#REF!),ROUND(A309+1,0),A309+0.0001)</f>
        <v>#REF!</v>
      </c>
      <c r="B310" s="20" t="e">
        <f>IF(AND(E310&gt;=$B$2,E310&lt;=$B$3,OR(F310=#REF!,G310=#REF!)),ROUND(B309+1,0),B309+0.0001)</f>
        <v>#REF!</v>
      </c>
      <c r="C310" s="20" t="e">
        <f>IF(H310=#REF!,ROUND(C309+1,0),C309+0.0001)</f>
        <v>#REF!</v>
      </c>
      <c r="D310" s="21"/>
      <c r="E310" s="22"/>
      <c r="F310" s="23"/>
      <c r="G310" s="24"/>
      <c r="H310" s="51"/>
      <c r="I310" s="25"/>
      <c r="J310" s="31"/>
      <c r="K310" s="43" t="str">
        <f t="shared" si="10"/>
        <v/>
      </c>
      <c r="L310" s="45" t="str">
        <f>IF(F310="","",VLOOKUP(Journal!F310,Kontenplan!$E$9:$F$278,2))</f>
        <v/>
      </c>
      <c r="M310" s="44" t="str">
        <f>IF(G310="","",VLOOKUP(Journal!G310,Kontenplan!$E$9:$F$278,2))</f>
        <v/>
      </c>
      <c r="N310" s="28" t="str">
        <f>IF(AND(G310="",I310="",J310=""),"",IF(AND(I310&gt;0,OR(F310="",G310="")),"Bitte gültige Kontonummer/n eingeben",IF(OR(AND(F310&gt;0,F310&lt;1000),F310&gt;9999),"Sollkontonummer muss vierstellig sein",IF(VLOOKUP(F310,Kontenplan!$E$9:$E$277,1)&lt;&gt;F310,"Sollkonto existiert nicht",IF(D310=0,"Bitte Beleg-Nr. prüfen",IF(OR(AND(G310&gt;0,G310&lt;1000),G310&gt;9999),"Habenkontonummer muss vierstellig sein",IF(VLOOKUP(G310,Kontenplan!$E$9:$F$277,1)&lt;&gt;G310,"Habenkonto exisitert nicht","")))))))</f>
        <v/>
      </c>
      <c r="O310" s="28" t="str">
        <f t="shared" si="9"/>
        <v/>
      </c>
      <c r="P310" s="28"/>
      <c r="Q310" s="28"/>
      <c r="R310" s="28"/>
      <c r="S310" s="28"/>
      <c r="T310" s="28"/>
      <c r="U310" s="28"/>
      <c r="V310" s="28"/>
      <c r="X310" s="28"/>
      <c r="Y310" s="28"/>
    </row>
    <row r="311" spans="1:25" x14ac:dyDescent="0.2">
      <c r="A311" t="e">
        <f>IF(OR(F311=#REF!,G311=#REF!),ROUND(A310+1,0),A310+0.0001)</f>
        <v>#REF!</v>
      </c>
      <c r="B311" s="20" t="e">
        <f>IF(AND(E311&gt;=$B$2,E311&lt;=$B$3,OR(F311=#REF!,G311=#REF!)),ROUND(B310+1,0),B310+0.0001)</f>
        <v>#REF!</v>
      </c>
      <c r="C311" s="20" t="e">
        <f>IF(H311=#REF!,ROUND(C310+1,0),C310+0.0001)</f>
        <v>#REF!</v>
      </c>
      <c r="D311" s="21"/>
      <c r="E311" s="22"/>
      <c r="F311" s="23"/>
      <c r="G311" s="24"/>
      <c r="H311" s="51"/>
      <c r="I311" s="25"/>
      <c r="J311" s="31"/>
      <c r="K311" s="43" t="str">
        <f t="shared" si="10"/>
        <v/>
      </c>
      <c r="L311" s="45" t="str">
        <f>IF(F311="","",VLOOKUP(Journal!F311,Kontenplan!$E$9:$F$278,2))</f>
        <v/>
      </c>
      <c r="M311" s="44" t="str">
        <f>IF(G311="","",VLOOKUP(Journal!G311,Kontenplan!$E$9:$F$278,2))</f>
        <v/>
      </c>
      <c r="N311" s="28" t="str">
        <f>IF(AND(G311="",I311="",J311=""),"",IF(AND(I311&gt;0,OR(F311="",G311="")),"Bitte gültige Kontonummer/n eingeben",IF(OR(AND(F311&gt;0,F311&lt;1000),F311&gt;9999),"Sollkontonummer muss vierstellig sein",IF(VLOOKUP(F311,Kontenplan!$E$9:$E$277,1)&lt;&gt;F311,"Sollkonto existiert nicht",IF(D311=0,"Bitte Beleg-Nr. prüfen",IF(OR(AND(G311&gt;0,G311&lt;1000),G311&gt;9999),"Habenkontonummer muss vierstellig sein",IF(VLOOKUP(G311,Kontenplan!$E$9:$F$277,1)&lt;&gt;G311,"Habenkonto exisitert nicht","")))))))</f>
        <v/>
      </c>
      <c r="O311" s="28" t="str">
        <f t="shared" si="9"/>
        <v/>
      </c>
      <c r="P311" s="28"/>
      <c r="Q311" s="28"/>
      <c r="R311" s="28"/>
      <c r="S311" s="28"/>
      <c r="T311" s="28"/>
      <c r="U311" s="28"/>
      <c r="V311" s="28"/>
      <c r="X311" s="28"/>
      <c r="Y311" s="28"/>
    </row>
    <row r="312" spans="1:25" x14ac:dyDescent="0.2">
      <c r="A312" t="e">
        <f>IF(OR(F312=#REF!,G312=#REF!),ROUND(A311+1,0),A311+0.0001)</f>
        <v>#REF!</v>
      </c>
      <c r="B312" s="20" t="e">
        <f>IF(AND(E312&gt;=$B$2,E312&lt;=$B$3,OR(F312=#REF!,G312=#REF!)),ROUND(B311+1,0),B311+0.0001)</f>
        <v>#REF!</v>
      </c>
      <c r="C312" s="20" t="e">
        <f>IF(H312=#REF!,ROUND(C311+1,0),C311+0.0001)</f>
        <v>#REF!</v>
      </c>
      <c r="D312" s="21"/>
      <c r="E312" s="22"/>
      <c r="F312" s="23"/>
      <c r="G312" s="24"/>
      <c r="H312" s="51"/>
      <c r="I312" s="25"/>
      <c r="J312" s="31"/>
      <c r="K312" s="43" t="str">
        <f t="shared" si="10"/>
        <v/>
      </c>
      <c r="L312" s="45" t="str">
        <f>IF(F312="","",VLOOKUP(Journal!F312,Kontenplan!$E$9:$F$278,2))</f>
        <v/>
      </c>
      <c r="M312" s="44" t="str">
        <f>IF(G312="","",VLOOKUP(Journal!G312,Kontenplan!$E$9:$F$278,2))</f>
        <v/>
      </c>
      <c r="N312" s="28" t="str">
        <f>IF(AND(G312="",I312="",J312=""),"",IF(AND(I312&gt;0,OR(F312="",G312="")),"Bitte gültige Kontonummer/n eingeben",IF(OR(AND(F312&gt;0,F312&lt;1000),F312&gt;9999),"Sollkontonummer muss vierstellig sein",IF(VLOOKUP(F312,Kontenplan!$E$9:$E$277,1)&lt;&gt;F312,"Sollkonto existiert nicht",IF(D312=0,"Bitte Beleg-Nr. prüfen",IF(OR(AND(G312&gt;0,G312&lt;1000),G312&gt;9999),"Habenkontonummer muss vierstellig sein",IF(VLOOKUP(G312,Kontenplan!$E$9:$F$277,1)&lt;&gt;G312,"Habenkonto exisitert nicht","")))))))</f>
        <v/>
      </c>
      <c r="O312" s="28" t="str">
        <f t="shared" si="9"/>
        <v/>
      </c>
      <c r="P312" s="28"/>
      <c r="Q312" s="28"/>
      <c r="R312" s="28"/>
      <c r="S312" s="28"/>
      <c r="T312" s="28"/>
      <c r="U312" s="28"/>
      <c r="V312" s="28"/>
      <c r="X312" s="28"/>
      <c r="Y312" s="28"/>
    </row>
    <row r="313" spans="1:25" x14ac:dyDescent="0.2">
      <c r="A313" t="e">
        <f>IF(OR(F313=#REF!,G313=#REF!),ROUND(A312+1,0),A312+0.0001)</f>
        <v>#REF!</v>
      </c>
      <c r="B313" s="20" t="e">
        <f>IF(AND(E313&gt;=$B$2,E313&lt;=$B$3,OR(F313=#REF!,G313=#REF!)),ROUND(B312+1,0),B312+0.0001)</f>
        <v>#REF!</v>
      </c>
      <c r="C313" s="20" t="e">
        <f>IF(H313=#REF!,ROUND(C312+1,0),C312+0.0001)</f>
        <v>#REF!</v>
      </c>
      <c r="D313" s="21"/>
      <c r="E313" s="22"/>
      <c r="F313" s="23"/>
      <c r="G313" s="24"/>
      <c r="H313" s="51"/>
      <c r="I313" s="25"/>
      <c r="J313" s="31"/>
      <c r="K313" s="43" t="str">
        <f t="shared" si="10"/>
        <v/>
      </c>
      <c r="L313" s="45" t="str">
        <f>IF(F313="","",VLOOKUP(Journal!F313,Kontenplan!$E$9:$F$278,2))</f>
        <v/>
      </c>
      <c r="M313" s="44" t="str">
        <f>IF(G313="","",VLOOKUP(Journal!G313,Kontenplan!$E$9:$F$278,2))</f>
        <v/>
      </c>
      <c r="N313" s="28" t="str">
        <f>IF(AND(G313="",I313="",J313=""),"",IF(AND(I313&gt;0,OR(F313="",G313="")),"Bitte gültige Kontonummer/n eingeben",IF(OR(AND(F313&gt;0,F313&lt;1000),F313&gt;9999),"Sollkontonummer muss vierstellig sein",IF(VLOOKUP(F313,Kontenplan!$E$9:$E$277,1)&lt;&gt;F313,"Sollkonto existiert nicht",IF(D313=0,"Bitte Beleg-Nr. prüfen",IF(OR(AND(G313&gt;0,G313&lt;1000),G313&gt;9999),"Habenkontonummer muss vierstellig sein",IF(VLOOKUP(G313,Kontenplan!$E$9:$F$277,1)&lt;&gt;G313,"Habenkonto exisitert nicht","")))))))</f>
        <v/>
      </c>
      <c r="O313" s="28" t="str">
        <f t="shared" si="9"/>
        <v/>
      </c>
      <c r="P313" s="28"/>
      <c r="Q313" s="28"/>
      <c r="R313" s="28"/>
      <c r="S313" s="28"/>
      <c r="T313" s="28"/>
      <c r="U313" s="28"/>
      <c r="V313" s="28"/>
      <c r="X313" s="28"/>
      <c r="Y313" s="28"/>
    </row>
    <row r="314" spans="1:25" x14ac:dyDescent="0.2">
      <c r="A314" t="e">
        <f>IF(OR(F314=#REF!,G314=#REF!),ROUND(A313+1,0),A313+0.0001)</f>
        <v>#REF!</v>
      </c>
      <c r="B314" s="20" t="e">
        <f>IF(AND(E314&gt;=$B$2,E314&lt;=$B$3,OR(F314=#REF!,G314=#REF!)),ROUND(B313+1,0),B313+0.0001)</f>
        <v>#REF!</v>
      </c>
      <c r="C314" s="20" t="e">
        <f>IF(H314=#REF!,ROUND(C313+1,0),C313+0.0001)</f>
        <v>#REF!</v>
      </c>
      <c r="D314" s="21"/>
      <c r="E314" s="22"/>
      <c r="F314" s="23"/>
      <c r="G314" s="24"/>
      <c r="H314" s="51"/>
      <c r="I314" s="25"/>
      <c r="J314" s="31"/>
      <c r="K314" s="43" t="str">
        <f t="shared" si="10"/>
        <v/>
      </c>
      <c r="L314" s="45" t="str">
        <f>IF(F314="","",VLOOKUP(Journal!F314,Kontenplan!$E$9:$F$278,2))</f>
        <v/>
      </c>
      <c r="M314" s="44" t="str">
        <f>IF(G314="","",VLOOKUP(Journal!G314,Kontenplan!$E$9:$F$278,2))</f>
        <v/>
      </c>
      <c r="N314" s="28" t="str">
        <f>IF(AND(G314="",I314="",J314=""),"",IF(AND(I314&gt;0,OR(F314="",G314="")),"Bitte gültige Kontonummer/n eingeben",IF(OR(AND(F314&gt;0,F314&lt;1000),F314&gt;9999),"Sollkontonummer muss vierstellig sein",IF(VLOOKUP(F314,Kontenplan!$E$9:$E$277,1)&lt;&gt;F314,"Sollkonto existiert nicht",IF(D314=0,"Bitte Beleg-Nr. prüfen",IF(OR(AND(G314&gt;0,G314&lt;1000),G314&gt;9999),"Habenkontonummer muss vierstellig sein",IF(VLOOKUP(G314,Kontenplan!$E$9:$F$277,1)&lt;&gt;G314,"Habenkonto exisitert nicht","")))))))</f>
        <v/>
      </c>
      <c r="O314" s="28" t="str">
        <f t="shared" si="9"/>
        <v/>
      </c>
      <c r="P314" s="28"/>
      <c r="Q314" s="28"/>
      <c r="R314" s="28"/>
      <c r="S314" s="28"/>
      <c r="T314" s="28"/>
      <c r="U314" s="28"/>
      <c r="V314" s="28"/>
      <c r="X314" s="28"/>
      <c r="Y314" s="28"/>
    </row>
    <row r="315" spans="1:25" x14ac:dyDescent="0.2">
      <c r="A315" t="e">
        <f>IF(OR(F315=#REF!,G315=#REF!),ROUND(A314+1,0),A314+0.0001)</f>
        <v>#REF!</v>
      </c>
      <c r="B315" s="20" t="e">
        <f>IF(AND(E315&gt;=$B$2,E315&lt;=$B$3,OR(F315=#REF!,G315=#REF!)),ROUND(B314+1,0),B314+0.0001)</f>
        <v>#REF!</v>
      </c>
      <c r="C315" s="20" t="e">
        <f>IF(H315=#REF!,ROUND(C314+1,0),C314+0.0001)</f>
        <v>#REF!</v>
      </c>
      <c r="D315" s="21"/>
      <c r="E315" s="22"/>
      <c r="F315" s="23"/>
      <c r="G315" s="24"/>
      <c r="H315" s="51"/>
      <c r="I315" s="25"/>
      <c r="J315" s="31"/>
      <c r="K315" s="43" t="str">
        <f t="shared" si="10"/>
        <v/>
      </c>
      <c r="L315" s="45" t="str">
        <f>IF(F315="","",VLOOKUP(Journal!F315,Kontenplan!$E$9:$F$278,2))</f>
        <v/>
      </c>
      <c r="M315" s="44" t="str">
        <f>IF(G315="","",VLOOKUP(Journal!G315,Kontenplan!$E$9:$F$278,2))</f>
        <v/>
      </c>
      <c r="N315" s="28" t="str">
        <f>IF(AND(G315="",I315="",J315=""),"",IF(AND(I315&gt;0,OR(F315="",G315="")),"Bitte gültige Kontonummer/n eingeben",IF(OR(AND(F315&gt;0,F315&lt;1000),F315&gt;9999),"Sollkontonummer muss vierstellig sein",IF(VLOOKUP(F315,Kontenplan!$E$9:$E$277,1)&lt;&gt;F315,"Sollkonto existiert nicht",IF(D315=0,"Bitte Beleg-Nr. prüfen",IF(OR(AND(G315&gt;0,G315&lt;1000),G315&gt;9999),"Habenkontonummer muss vierstellig sein",IF(VLOOKUP(G315,Kontenplan!$E$9:$F$277,1)&lt;&gt;G315,"Habenkonto exisitert nicht","")))))))</f>
        <v/>
      </c>
      <c r="O315" s="28" t="str">
        <f t="shared" si="9"/>
        <v/>
      </c>
      <c r="P315" s="28"/>
      <c r="Q315" s="28"/>
      <c r="R315" s="28"/>
      <c r="S315" s="28"/>
      <c r="T315" s="28"/>
      <c r="U315" s="28"/>
      <c r="V315" s="28"/>
      <c r="X315" s="28"/>
      <c r="Y315" s="28"/>
    </row>
    <row r="316" spans="1:25" x14ac:dyDescent="0.2">
      <c r="A316" t="e">
        <f>IF(OR(F316=#REF!,G316=#REF!),ROUND(A315+1,0),A315+0.0001)</f>
        <v>#REF!</v>
      </c>
      <c r="B316" s="20" t="e">
        <f>IF(AND(E316&gt;=$B$2,E316&lt;=$B$3,OR(F316=#REF!,G316=#REF!)),ROUND(B315+1,0),B315+0.0001)</f>
        <v>#REF!</v>
      </c>
      <c r="C316" s="20" t="e">
        <f>IF(H316=#REF!,ROUND(C315+1,0),C315+0.0001)</f>
        <v>#REF!</v>
      </c>
      <c r="D316" s="21"/>
      <c r="E316" s="22"/>
      <c r="F316" s="23"/>
      <c r="G316" s="24"/>
      <c r="H316" s="51"/>
      <c r="I316" s="25"/>
      <c r="J316" s="31"/>
      <c r="K316" s="43" t="str">
        <f t="shared" si="10"/>
        <v/>
      </c>
      <c r="L316" s="45" t="str">
        <f>IF(F316="","",VLOOKUP(Journal!F316,Kontenplan!$E$9:$F$278,2))</f>
        <v/>
      </c>
      <c r="M316" s="44" t="str">
        <f>IF(G316="","",VLOOKUP(Journal!G316,Kontenplan!$E$9:$F$278,2))</f>
        <v/>
      </c>
      <c r="N316" s="28" t="str">
        <f>IF(AND(G316="",I316="",J316=""),"",IF(AND(I316&gt;0,OR(F316="",G316="")),"Bitte gültige Kontonummer/n eingeben",IF(OR(AND(F316&gt;0,F316&lt;1000),F316&gt;9999),"Sollkontonummer muss vierstellig sein",IF(VLOOKUP(F316,Kontenplan!$E$9:$E$277,1)&lt;&gt;F316,"Sollkonto existiert nicht",IF(D316=0,"Bitte Beleg-Nr. prüfen",IF(OR(AND(G316&gt;0,G316&lt;1000),G316&gt;9999),"Habenkontonummer muss vierstellig sein",IF(VLOOKUP(G316,Kontenplan!$E$9:$F$277,1)&lt;&gt;G316,"Habenkonto exisitert nicht","")))))))</f>
        <v/>
      </c>
      <c r="O316" s="28" t="str">
        <f t="shared" si="9"/>
        <v/>
      </c>
      <c r="P316" s="28"/>
      <c r="Q316" s="28"/>
      <c r="R316" s="28"/>
      <c r="S316" s="28"/>
      <c r="T316" s="28"/>
      <c r="U316" s="28"/>
      <c r="V316" s="28"/>
      <c r="X316" s="28"/>
      <c r="Y316" s="28"/>
    </row>
    <row r="317" spans="1:25" x14ac:dyDescent="0.2">
      <c r="A317" t="e">
        <f>IF(OR(F317=#REF!,G317=#REF!),ROUND(A316+1,0),A316+0.0001)</f>
        <v>#REF!</v>
      </c>
      <c r="B317" s="20" t="e">
        <f>IF(AND(E317&gt;=$B$2,E317&lt;=$B$3,OR(F317=#REF!,G317=#REF!)),ROUND(B316+1,0),B316+0.0001)</f>
        <v>#REF!</v>
      </c>
      <c r="C317" s="20" t="e">
        <f>IF(H317=#REF!,ROUND(C316+1,0),C316+0.0001)</f>
        <v>#REF!</v>
      </c>
      <c r="D317" s="21"/>
      <c r="E317" s="22"/>
      <c r="F317" s="23"/>
      <c r="G317" s="24"/>
      <c r="H317" s="51"/>
      <c r="I317" s="25"/>
      <c r="J317" s="31"/>
      <c r="K317" s="43" t="str">
        <f t="shared" si="10"/>
        <v/>
      </c>
      <c r="L317" s="45" t="str">
        <f>IF(F317="","",VLOOKUP(Journal!F317,Kontenplan!$E$9:$F$278,2))</f>
        <v/>
      </c>
      <c r="M317" s="44" t="str">
        <f>IF(G317="","",VLOOKUP(Journal!G317,Kontenplan!$E$9:$F$278,2))</f>
        <v/>
      </c>
      <c r="N317" s="28" t="str">
        <f>IF(AND(G317="",I317="",J317=""),"",IF(AND(I317&gt;0,OR(F317="",G317="")),"Bitte gültige Kontonummer/n eingeben",IF(OR(AND(F317&gt;0,F317&lt;1000),F317&gt;9999),"Sollkontonummer muss vierstellig sein",IF(VLOOKUP(F317,Kontenplan!$E$9:$E$277,1)&lt;&gt;F317,"Sollkonto existiert nicht",IF(D317=0,"Bitte Beleg-Nr. prüfen",IF(OR(AND(G317&gt;0,G317&lt;1000),G317&gt;9999),"Habenkontonummer muss vierstellig sein",IF(VLOOKUP(G317,Kontenplan!$E$9:$F$277,1)&lt;&gt;G317,"Habenkonto exisitert nicht","")))))))</f>
        <v/>
      </c>
      <c r="O317" s="28" t="str">
        <f t="shared" si="9"/>
        <v/>
      </c>
      <c r="P317" s="28"/>
      <c r="Q317" s="28"/>
      <c r="R317" s="28"/>
      <c r="S317" s="28"/>
      <c r="T317" s="28"/>
      <c r="U317" s="28"/>
      <c r="V317" s="28"/>
      <c r="X317" s="28"/>
      <c r="Y317" s="28"/>
    </row>
    <row r="318" spans="1:25" x14ac:dyDescent="0.2">
      <c r="A318" t="e">
        <f>IF(OR(F318=#REF!,G318=#REF!),ROUND(A317+1,0),A317+0.0001)</f>
        <v>#REF!</v>
      </c>
      <c r="B318" s="20" t="e">
        <f>IF(AND(E318&gt;=$B$2,E318&lt;=$B$3,OR(F318=#REF!,G318=#REF!)),ROUND(B317+1,0),B317+0.0001)</f>
        <v>#REF!</v>
      </c>
      <c r="C318" s="20" t="e">
        <f>IF(H318=#REF!,ROUND(C317+1,0),C317+0.0001)</f>
        <v>#REF!</v>
      </c>
      <c r="D318" s="21"/>
      <c r="E318" s="22"/>
      <c r="F318" s="23"/>
      <c r="G318" s="24"/>
      <c r="H318" s="51"/>
      <c r="I318" s="25"/>
      <c r="J318" s="31"/>
      <c r="K318" s="43" t="str">
        <f t="shared" si="10"/>
        <v/>
      </c>
      <c r="L318" s="45" t="str">
        <f>IF(F318="","",VLOOKUP(Journal!F318,Kontenplan!$E$9:$F$278,2))</f>
        <v/>
      </c>
      <c r="M318" s="44" t="str">
        <f>IF(G318="","",VLOOKUP(Journal!G318,Kontenplan!$E$9:$F$278,2))</f>
        <v/>
      </c>
      <c r="N318" s="28" t="str">
        <f>IF(AND(G318="",I318="",J318=""),"",IF(AND(I318&gt;0,OR(F318="",G318="")),"Bitte gültige Kontonummer/n eingeben",IF(OR(AND(F318&gt;0,F318&lt;1000),F318&gt;9999),"Sollkontonummer muss vierstellig sein",IF(VLOOKUP(F318,Kontenplan!$E$9:$E$277,1)&lt;&gt;F318,"Sollkonto existiert nicht",IF(D318=0,"Bitte Beleg-Nr. prüfen",IF(OR(AND(G318&gt;0,G318&lt;1000),G318&gt;9999),"Habenkontonummer muss vierstellig sein",IF(VLOOKUP(G318,Kontenplan!$E$9:$F$277,1)&lt;&gt;G318,"Habenkonto exisitert nicht","")))))))</f>
        <v/>
      </c>
      <c r="O318" s="28" t="str">
        <f t="shared" si="9"/>
        <v/>
      </c>
      <c r="P318" s="28"/>
      <c r="Q318" s="28"/>
      <c r="R318" s="28"/>
      <c r="S318" s="28"/>
      <c r="T318" s="28"/>
      <c r="U318" s="28"/>
      <c r="V318" s="28"/>
      <c r="X318" s="28"/>
      <c r="Y318" s="28"/>
    </row>
    <row r="319" spans="1:25" x14ac:dyDescent="0.2">
      <c r="A319" t="e">
        <f>IF(OR(F319=#REF!,G319=#REF!),ROUND(A318+1,0),A318+0.0001)</f>
        <v>#REF!</v>
      </c>
      <c r="B319" s="20" t="e">
        <f>IF(AND(E319&gt;=$B$2,E319&lt;=$B$3,OR(F319=#REF!,G319=#REF!)),ROUND(B318+1,0),B318+0.0001)</f>
        <v>#REF!</v>
      </c>
      <c r="C319" s="20" t="e">
        <f>IF(H319=#REF!,ROUND(C318+1,0),C318+0.0001)</f>
        <v>#REF!</v>
      </c>
      <c r="D319" s="21"/>
      <c r="E319" s="22"/>
      <c r="F319" s="23"/>
      <c r="G319" s="24"/>
      <c r="H319" s="51"/>
      <c r="I319" s="25"/>
      <c r="J319" s="31"/>
      <c r="K319" s="43" t="str">
        <f t="shared" si="10"/>
        <v/>
      </c>
      <c r="L319" s="45" t="str">
        <f>IF(F319="","",VLOOKUP(Journal!F319,Kontenplan!$E$9:$F$278,2))</f>
        <v/>
      </c>
      <c r="M319" s="44" t="str">
        <f>IF(G319="","",VLOOKUP(Journal!G319,Kontenplan!$E$9:$F$278,2))</f>
        <v/>
      </c>
      <c r="N319" s="28" t="str">
        <f>IF(AND(G319="",I319="",J319=""),"",IF(AND(I319&gt;0,OR(F319="",G319="")),"Bitte gültige Kontonummer/n eingeben",IF(OR(AND(F319&gt;0,F319&lt;1000),F319&gt;9999),"Sollkontonummer muss vierstellig sein",IF(VLOOKUP(F319,Kontenplan!$E$9:$E$277,1)&lt;&gt;F319,"Sollkonto existiert nicht",IF(D319=0,"Bitte Beleg-Nr. prüfen",IF(OR(AND(G319&gt;0,G319&lt;1000),G319&gt;9999),"Habenkontonummer muss vierstellig sein",IF(VLOOKUP(G319,Kontenplan!$E$9:$F$277,1)&lt;&gt;G319,"Habenkonto exisitert nicht","")))))))</f>
        <v/>
      </c>
      <c r="O319" s="28" t="str">
        <f t="shared" si="9"/>
        <v/>
      </c>
      <c r="P319" s="28"/>
      <c r="Q319" s="28"/>
      <c r="R319" s="28"/>
      <c r="S319" s="28"/>
      <c r="T319" s="28"/>
      <c r="U319" s="28"/>
      <c r="V319" s="28"/>
      <c r="X319" s="28"/>
      <c r="Y319" s="28"/>
    </row>
    <row r="320" spans="1:25" x14ac:dyDescent="0.2">
      <c r="A320" t="e">
        <f>IF(OR(F320=#REF!,G320=#REF!),ROUND(A319+1,0),A319+0.0001)</f>
        <v>#REF!</v>
      </c>
      <c r="B320" s="20" t="e">
        <f>IF(AND(E320&gt;=$B$2,E320&lt;=$B$3,OR(F320=#REF!,G320=#REF!)),ROUND(B319+1,0),B319+0.0001)</f>
        <v>#REF!</v>
      </c>
      <c r="C320" s="20" t="e">
        <f>IF(H320=#REF!,ROUND(C319+1,0),C319+0.0001)</f>
        <v>#REF!</v>
      </c>
      <c r="D320" s="21"/>
      <c r="E320" s="22"/>
      <c r="F320" s="23"/>
      <c r="G320" s="24"/>
      <c r="H320" s="51"/>
      <c r="I320" s="25"/>
      <c r="J320" s="31"/>
      <c r="K320" s="43" t="str">
        <f t="shared" si="10"/>
        <v/>
      </c>
      <c r="L320" s="45" t="str">
        <f>IF(F320="","",VLOOKUP(Journal!F320,Kontenplan!$E$9:$F$278,2))</f>
        <v/>
      </c>
      <c r="M320" s="44" t="str">
        <f>IF(G320="","",VLOOKUP(Journal!G320,Kontenplan!$E$9:$F$278,2))</f>
        <v/>
      </c>
      <c r="N320" s="28" t="str">
        <f>IF(AND(G320="",I320="",J320=""),"",IF(AND(I320&gt;0,OR(F320="",G320="")),"Bitte gültige Kontonummer/n eingeben",IF(OR(AND(F320&gt;0,F320&lt;1000),F320&gt;9999),"Sollkontonummer muss vierstellig sein",IF(VLOOKUP(F320,Kontenplan!$E$9:$E$277,1)&lt;&gt;F320,"Sollkonto existiert nicht",IF(D320=0,"Bitte Beleg-Nr. prüfen",IF(OR(AND(G320&gt;0,G320&lt;1000),G320&gt;9999),"Habenkontonummer muss vierstellig sein",IF(VLOOKUP(G320,Kontenplan!$E$9:$F$277,1)&lt;&gt;G320,"Habenkonto exisitert nicht","")))))))</f>
        <v/>
      </c>
      <c r="O320" s="28" t="str">
        <f t="shared" si="9"/>
        <v/>
      </c>
      <c r="P320" s="28"/>
      <c r="Q320" s="28"/>
      <c r="R320" s="28"/>
      <c r="S320" s="28"/>
      <c r="T320" s="28"/>
      <c r="U320" s="28"/>
      <c r="V320" s="28"/>
      <c r="X320" s="28"/>
      <c r="Y320" s="28"/>
    </row>
    <row r="321" spans="1:25" x14ac:dyDescent="0.2">
      <c r="A321" t="e">
        <f>IF(OR(F321=#REF!,G321=#REF!),ROUND(A320+1,0),A320+0.0001)</f>
        <v>#REF!</v>
      </c>
      <c r="B321" s="20" t="e">
        <f>IF(AND(E321&gt;=$B$2,E321&lt;=$B$3,OR(F321=#REF!,G321=#REF!)),ROUND(B320+1,0),B320+0.0001)</f>
        <v>#REF!</v>
      </c>
      <c r="C321" s="20" t="e">
        <f>IF(H321=#REF!,ROUND(C320+1,0),C320+0.0001)</f>
        <v>#REF!</v>
      </c>
      <c r="D321" s="21"/>
      <c r="E321" s="22"/>
      <c r="F321" s="23"/>
      <c r="G321" s="24"/>
      <c r="H321" s="51"/>
      <c r="I321" s="25"/>
      <c r="J321" s="31"/>
      <c r="K321" s="43" t="str">
        <f t="shared" si="10"/>
        <v/>
      </c>
      <c r="L321" s="45" t="str">
        <f>IF(F321="","",VLOOKUP(Journal!F321,Kontenplan!$E$9:$F$278,2))</f>
        <v/>
      </c>
      <c r="M321" s="44" t="str">
        <f>IF(G321="","",VLOOKUP(Journal!G321,Kontenplan!$E$9:$F$278,2))</f>
        <v/>
      </c>
      <c r="N321" s="28" t="str">
        <f>IF(AND(G321="",I321="",J321=""),"",IF(AND(I321&gt;0,OR(F321="",G321="")),"Bitte gültige Kontonummer/n eingeben",IF(OR(AND(F321&gt;0,F321&lt;1000),F321&gt;9999),"Sollkontonummer muss vierstellig sein",IF(VLOOKUP(F321,Kontenplan!$E$9:$E$277,1)&lt;&gt;F321,"Sollkonto existiert nicht",IF(D321=0,"Bitte Beleg-Nr. prüfen",IF(OR(AND(G321&gt;0,G321&lt;1000),G321&gt;9999),"Habenkontonummer muss vierstellig sein",IF(VLOOKUP(G321,Kontenplan!$E$9:$F$277,1)&lt;&gt;G321,"Habenkonto exisitert nicht","")))))))</f>
        <v/>
      </c>
      <c r="O321" s="28" t="str">
        <f t="shared" si="9"/>
        <v/>
      </c>
      <c r="P321" s="28"/>
      <c r="Q321" s="28"/>
      <c r="R321" s="28"/>
      <c r="S321" s="28"/>
      <c r="T321" s="28"/>
      <c r="U321" s="28"/>
      <c r="V321" s="28"/>
      <c r="X321" s="28"/>
      <c r="Y321" s="28"/>
    </row>
    <row r="322" spans="1:25" x14ac:dyDescent="0.2">
      <c r="A322" t="e">
        <f>IF(OR(F322=#REF!,G322=#REF!),ROUND(A321+1,0),A321+0.0001)</f>
        <v>#REF!</v>
      </c>
      <c r="B322" s="20" t="e">
        <f>IF(AND(E322&gt;=$B$2,E322&lt;=$B$3,OR(F322=#REF!,G322=#REF!)),ROUND(B321+1,0),B321+0.0001)</f>
        <v>#REF!</v>
      </c>
      <c r="C322" s="20" t="e">
        <f>IF(H322=#REF!,ROUND(C321+1,0),C321+0.0001)</f>
        <v>#REF!</v>
      </c>
      <c r="D322" s="21"/>
      <c r="E322" s="22"/>
      <c r="F322" s="23"/>
      <c r="G322" s="24"/>
      <c r="H322" s="51"/>
      <c r="I322" s="25"/>
      <c r="J322" s="31"/>
      <c r="K322" s="43" t="str">
        <f t="shared" si="10"/>
        <v/>
      </c>
      <c r="L322" s="45" t="str">
        <f>IF(F322="","",VLOOKUP(Journal!F322,Kontenplan!$E$9:$F$278,2))</f>
        <v/>
      </c>
      <c r="M322" s="44" t="str">
        <f>IF(G322="","",VLOOKUP(Journal!G322,Kontenplan!$E$9:$F$278,2))</f>
        <v/>
      </c>
      <c r="N322" s="28" t="str">
        <f>IF(AND(G322="",I322="",J322=""),"",IF(AND(I322&gt;0,OR(F322="",G322="")),"Bitte gültige Kontonummer/n eingeben",IF(OR(AND(F322&gt;0,F322&lt;1000),F322&gt;9999),"Sollkontonummer muss vierstellig sein",IF(VLOOKUP(F322,Kontenplan!$E$9:$E$277,1)&lt;&gt;F322,"Sollkonto existiert nicht",IF(D322=0,"Bitte Beleg-Nr. prüfen",IF(OR(AND(G322&gt;0,G322&lt;1000),G322&gt;9999),"Habenkontonummer muss vierstellig sein",IF(VLOOKUP(G322,Kontenplan!$E$9:$F$277,1)&lt;&gt;G322,"Habenkonto exisitert nicht","")))))))</f>
        <v/>
      </c>
      <c r="O322" s="28" t="str">
        <f t="shared" si="9"/>
        <v/>
      </c>
      <c r="P322" s="28"/>
      <c r="Q322" s="28"/>
      <c r="R322" s="28"/>
      <c r="S322" s="28"/>
      <c r="T322" s="28"/>
      <c r="U322" s="28"/>
      <c r="V322" s="28"/>
      <c r="X322" s="28"/>
      <c r="Y322" s="28"/>
    </row>
    <row r="323" spans="1:25" x14ac:dyDescent="0.2">
      <c r="A323" t="e">
        <f>IF(OR(F323=#REF!,G323=#REF!),ROUND(A322+1,0),A322+0.0001)</f>
        <v>#REF!</v>
      </c>
      <c r="B323" s="20" t="e">
        <f>IF(AND(E323&gt;=$B$2,E323&lt;=$B$3,OR(F323=#REF!,G323=#REF!)),ROUND(B322+1,0),B322+0.0001)</f>
        <v>#REF!</v>
      </c>
      <c r="C323" s="20" t="e">
        <f>IF(H323=#REF!,ROUND(C322+1,0),C322+0.0001)</f>
        <v>#REF!</v>
      </c>
      <c r="D323" s="21"/>
      <c r="E323" s="22"/>
      <c r="F323" s="23"/>
      <c r="G323" s="24"/>
      <c r="H323" s="51"/>
      <c r="I323" s="25"/>
      <c r="J323" s="31"/>
      <c r="K323" s="43" t="str">
        <f t="shared" si="10"/>
        <v/>
      </c>
      <c r="L323" s="45" t="str">
        <f>IF(F323="","",VLOOKUP(Journal!F323,Kontenplan!$E$9:$F$278,2))</f>
        <v/>
      </c>
      <c r="M323" s="44" t="str">
        <f>IF(G323="","",VLOOKUP(Journal!G323,Kontenplan!$E$9:$F$278,2))</f>
        <v/>
      </c>
      <c r="N323" s="28" t="str">
        <f>IF(AND(G323="",I323="",J323=""),"",IF(AND(I323&gt;0,OR(F323="",G323="")),"Bitte gültige Kontonummer/n eingeben",IF(OR(AND(F323&gt;0,F323&lt;1000),F323&gt;9999),"Sollkontonummer muss vierstellig sein",IF(VLOOKUP(F323,Kontenplan!$E$9:$E$277,1)&lt;&gt;F323,"Sollkonto existiert nicht",IF(D323=0,"Bitte Beleg-Nr. prüfen",IF(OR(AND(G323&gt;0,G323&lt;1000),G323&gt;9999),"Habenkontonummer muss vierstellig sein",IF(VLOOKUP(G323,Kontenplan!$E$9:$F$277,1)&lt;&gt;G323,"Habenkonto exisitert nicht","")))))))</f>
        <v/>
      </c>
      <c r="O323" s="28" t="str">
        <f t="shared" si="9"/>
        <v/>
      </c>
      <c r="P323" s="28"/>
      <c r="Q323" s="28"/>
      <c r="R323" s="28"/>
      <c r="S323" s="28"/>
      <c r="T323" s="28"/>
      <c r="U323" s="28"/>
      <c r="V323" s="28"/>
      <c r="X323" s="28"/>
      <c r="Y323" s="28"/>
    </row>
    <row r="324" spans="1:25" x14ac:dyDescent="0.2">
      <c r="A324" t="e">
        <f>IF(OR(F324=#REF!,G324=#REF!),ROUND(A323+1,0),A323+0.0001)</f>
        <v>#REF!</v>
      </c>
      <c r="B324" s="20" t="e">
        <f>IF(AND(E324&gt;=$B$2,E324&lt;=$B$3,OR(F324=#REF!,G324=#REF!)),ROUND(B323+1,0),B323+0.0001)</f>
        <v>#REF!</v>
      </c>
      <c r="C324" s="20" t="e">
        <f>IF(H324=#REF!,ROUND(C323+1,0),C323+0.0001)</f>
        <v>#REF!</v>
      </c>
      <c r="D324" s="21"/>
      <c r="E324" s="22"/>
      <c r="F324" s="23"/>
      <c r="G324" s="24"/>
      <c r="H324" s="51"/>
      <c r="I324" s="25"/>
      <c r="J324" s="31"/>
      <c r="K324" s="43" t="str">
        <f t="shared" si="10"/>
        <v/>
      </c>
      <c r="L324" s="45" t="str">
        <f>IF(F324="","",VLOOKUP(Journal!F324,Kontenplan!$E$9:$F$278,2))</f>
        <v/>
      </c>
      <c r="M324" s="44" t="str">
        <f>IF(G324="","",VLOOKUP(Journal!G324,Kontenplan!$E$9:$F$278,2))</f>
        <v/>
      </c>
      <c r="N324" s="28" t="str">
        <f>IF(AND(G324="",I324="",J324=""),"",IF(AND(I324&gt;0,OR(F324="",G324="")),"Bitte gültige Kontonummer/n eingeben",IF(OR(AND(F324&gt;0,F324&lt;1000),F324&gt;9999),"Sollkontonummer muss vierstellig sein",IF(VLOOKUP(F324,Kontenplan!$E$9:$E$277,1)&lt;&gt;F324,"Sollkonto existiert nicht",IF(D324=0,"Bitte Beleg-Nr. prüfen",IF(OR(AND(G324&gt;0,G324&lt;1000),G324&gt;9999),"Habenkontonummer muss vierstellig sein",IF(VLOOKUP(G324,Kontenplan!$E$9:$F$277,1)&lt;&gt;G324,"Habenkonto exisitert nicht","")))))))</f>
        <v/>
      </c>
      <c r="O324" s="28" t="str">
        <f t="shared" si="9"/>
        <v/>
      </c>
      <c r="P324" s="28"/>
      <c r="Q324" s="28"/>
      <c r="R324" s="28"/>
      <c r="S324" s="28"/>
      <c r="T324" s="28"/>
      <c r="U324" s="28"/>
      <c r="V324" s="28"/>
      <c r="X324" s="28"/>
      <c r="Y324" s="28"/>
    </row>
    <row r="325" spans="1:25" x14ac:dyDescent="0.2">
      <c r="A325" t="e">
        <f>IF(OR(F325=#REF!,G325=#REF!),ROUND(A324+1,0),A324+0.0001)</f>
        <v>#REF!</v>
      </c>
      <c r="B325" s="20" t="e">
        <f>IF(AND(E325&gt;=$B$2,E325&lt;=$B$3,OR(F325=#REF!,G325=#REF!)),ROUND(B324+1,0),B324+0.0001)</f>
        <v>#REF!</v>
      </c>
      <c r="C325" s="20" t="e">
        <f>IF(H325=#REF!,ROUND(C324+1,0),C324+0.0001)</f>
        <v>#REF!</v>
      </c>
      <c r="D325" s="21"/>
      <c r="E325" s="22"/>
      <c r="F325" s="23"/>
      <c r="G325" s="24"/>
      <c r="H325" s="51"/>
      <c r="I325" s="25"/>
      <c r="J325" s="31"/>
      <c r="K325" s="43" t="str">
        <f t="shared" si="10"/>
        <v/>
      </c>
      <c r="L325" s="45" t="str">
        <f>IF(F325="","",VLOOKUP(Journal!F325,Kontenplan!$E$9:$F$278,2))</f>
        <v/>
      </c>
      <c r="M325" s="44" t="str">
        <f>IF(G325="","",VLOOKUP(Journal!G325,Kontenplan!$E$9:$F$278,2))</f>
        <v/>
      </c>
      <c r="N325" s="28" t="str">
        <f>IF(AND(G325="",I325="",J325=""),"",IF(AND(I325&gt;0,OR(F325="",G325="")),"Bitte gültige Kontonummer/n eingeben",IF(OR(AND(F325&gt;0,F325&lt;1000),F325&gt;9999),"Sollkontonummer muss vierstellig sein",IF(VLOOKUP(F325,Kontenplan!$E$9:$E$277,1)&lt;&gt;F325,"Sollkonto existiert nicht",IF(D325=0,"Bitte Beleg-Nr. prüfen",IF(OR(AND(G325&gt;0,G325&lt;1000),G325&gt;9999),"Habenkontonummer muss vierstellig sein",IF(VLOOKUP(G325,Kontenplan!$E$9:$F$277,1)&lt;&gt;G325,"Habenkonto exisitert nicht","")))))))</f>
        <v/>
      </c>
      <c r="O325" s="28" t="str">
        <f t="shared" si="9"/>
        <v/>
      </c>
      <c r="P325" s="28"/>
      <c r="Q325" s="28"/>
      <c r="R325" s="28"/>
      <c r="S325" s="28"/>
      <c r="T325" s="28"/>
      <c r="U325" s="28"/>
      <c r="V325" s="28"/>
      <c r="X325" s="28"/>
      <c r="Y325" s="28"/>
    </row>
    <row r="326" spans="1:25" x14ac:dyDescent="0.2">
      <c r="A326" t="e">
        <f>IF(OR(F326=#REF!,G326=#REF!),ROUND(A325+1,0),A325+0.0001)</f>
        <v>#REF!</v>
      </c>
      <c r="B326" s="20" t="e">
        <f>IF(AND(E326&gt;=$B$2,E326&lt;=$B$3,OR(F326=#REF!,G326=#REF!)),ROUND(B325+1,0),B325+0.0001)</f>
        <v>#REF!</v>
      </c>
      <c r="C326" s="20" t="e">
        <f>IF(H326=#REF!,ROUND(C325+1,0),C325+0.0001)</f>
        <v>#REF!</v>
      </c>
      <c r="D326" s="21"/>
      <c r="E326" s="22"/>
      <c r="F326" s="23"/>
      <c r="G326" s="24"/>
      <c r="H326" s="51"/>
      <c r="I326" s="25"/>
      <c r="J326" s="31"/>
      <c r="K326" s="43" t="str">
        <f t="shared" si="10"/>
        <v/>
      </c>
      <c r="L326" s="45" t="str">
        <f>IF(F326="","",VLOOKUP(Journal!F326,Kontenplan!$E$9:$F$278,2))</f>
        <v/>
      </c>
      <c r="M326" s="44" t="str">
        <f>IF(G326="","",VLOOKUP(Journal!G326,Kontenplan!$E$9:$F$278,2))</f>
        <v/>
      </c>
      <c r="N326" s="28" t="str">
        <f>IF(AND(G326="",I326="",J326=""),"",IF(AND(I326&gt;0,OR(F326="",G326="")),"Bitte gültige Kontonummer/n eingeben",IF(OR(AND(F326&gt;0,F326&lt;1000),F326&gt;9999),"Sollkontonummer muss vierstellig sein",IF(VLOOKUP(F326,Kontenplan!$E$9:$E$277,1)&lt;&gt;F326,"Sollkonto existiert nicht",IF(D326=0,"Bitte Beleg-Nr. prüfen",IF(OR(AND(G326&gt;0,G326&lt;1000),G326&gt;9999),"Habenkontonummer muss vierstellig sein",IF(VLOOKUP(G326,Kontenplan!$E$9:$F$277,1)&lt;&gt;G326,"Habenkonto exisitert nicht","")))))))</f>
        <v/>
      </c>
      <c r="O326" s="28" t="str">
        <f t="shared" si="9"/>
        <v/>
      </c>
      <c r="P326" s="28"/>
      <c r="Q326" s="28"/>
      <c r="R326" s="28"/>
      <c r="S326" s="28"/>
      <c r="T326" s="28"/>
      <c r="U326" s="28"/>
      <c r="V326" s="28"/>
      <c r="X326" s="28"/>
      <c r="Y326" s="28"/>
    </row>
    <row r="327" spans="1:25" x14ac:dyDescent="0.2">
      <c r="A327" t="e">
        <f>IF(OR(F327=#REF!,G327=#REF!),ROUND(A326+1,0),A326+0.0001)</f>
        <v>#REF!</v>
      </c>
      <c r="B327" s="20" t="e">
        <f>IF(AND(E327&gt;=$B$2,E327&lt;=$B$3,OR(F327=#REF!,G327=#REF!)),ROUND(B326+1,0),B326+0.0001)</f>
        <v>#REF!</v>
      </c>
      <c r="C327" s="20" t="e">
        <f>IF(H327=#REF!,ROUND(C326+1,0),C326+0.0001)</f>
        <v>#REF!</v>
      </c>
      <c r="D327" s="21"/>
      <c r="E327" s="22"/>
      <c r="F327" s="23"/>
      <c r="G327" s="24"/>
      <c r="H327" s="51"/>
      <c r="I327" s="25"/>
      <c r="J327" s="31"/>
      <c r="K327" s="43" t="str">
        <f t="shared" si="10"/>
        <v/>
      </c>
      <c r="L327" s="45" t="str">
        <f>IF(F327="","",VLOOKUP(Journal!F327,Kontenplan!$E$9:$F$278,2))</f>
        <v/>
      </c>
      <c r="M327" s="44" t="str">
        <f>IF(G327="","",VLOOKUP(Journal!G327,Kontenplan!$E$9:$F$278,2))</f>
        <v/>
      </c>
      <c r="N327" s="28" t="str">
        <f>IF(AND(G327="",I327="",J327=""),"",IF(AND(I327&gt;0,OR(F327="",G327="")),"Bitte gültige Kontonummer/n eingeben",IF(OR(AND(F327&gt;0,F327&lt;1000),F327&gt;9999),"Sollkontonummer muss vierstellig sein",IF(VLOOKUP(F327,Kontenplan!$E$9:$E$277,1)&lt;&gt;F327,"Sollkonto existiert nicht",IF(D327=0,"Bitte Beleg-Nr. prüfen",IF(OR(AND(G327&gt;0,G327&lt;1000),G327&gt;9999),"Habenkontonummer muss vierstellig sein",IF(VLOOKUP(G327,Kontenplan!$E$9:$F$277,1)&lt;&gt;G327,"Habenkonto exisitert nicht","")))))))</f>
        <v/>
      </c>
      <c r="O327" s="28" t="str">
        <f t="shared" si="9"/>
        <v/>
      </c>
      <c r="P327" s="28"/>
      <c r="Q327" s="28"/>
      <c r="R327" s="28"/>
      <c r="S327" s="28"/>
      <c r="T327" s="28"/>
      <c r="U327" s="28"/>
      <c r="V327" s="28"/>
      <c r="X327" s="28"/>
      <c r="Y327" s="28"/>
    </row>
    <row r="328" spans="1:25" x14ac:dyDescent="0.2">
      <c r="A328" t="e">
        <f>IF(OR(F328=#REF!,G328=#REF!),ROUND(A327+1,0),A327+0.0001)</f>
        <v>#REF!</v>
      </c>
      <c r="B328" s="20" t="e">
        <f>IF(AND(E328&gt;=$B$2,E328&lt;=$B$3,OR(F328=#REF!,G328=#REF!)),ROUND(B327+1,0),B327+0.0001)</f>
        <v>#REF!</v>
      </c>
      <c r="C328" s="20" t="e">
        <f>IF(H328=#REF!,ROUND(C327+1,0),C327+0.0001)</f>
        <v>#REF!</v>
      </c>
      <c r="D328" s="21"/>
      <c r="E328" s="22"/>
      <c r="F328" s="23"/>
      <c r="G328" s="24"/>
      <c r="H328" s="51"/>
      <c r="I328" s="25"/>
      <c r="J328" s="31"/>
      <c r="K328" s="43" t="str">
        <f t="shared" si="10"/>
        <v/>
      </c>
      <c r="L328" s="45" t="str">
        <f>IF(F328="","",VLOOKUP(Journal!F328,Kontenplan!$E$9:$F$278,2))</f>
        <v/>
      </c>
      <c r="M328" s="44" t="str">
        <f>IF(G328="","",VLOOKUP(Journal!G328,Kontenplan!$E$9:$F$278,2))</f>
        <v/>
      </c>
      <c r="N328" s="28" t="str">
        <f>IF(AND(G328="",I328="",J328=""),"",IF(AND(I328&gt;0,OR(F328="",G328="")),"Bitte gültige Kontonummer/n eingeben",IF(OR(AND(F328&gt;0,F328&lt;1000),F328&gt;9999),"Sollkontonummer muss vierstellig sein",IF(VLOOKUP(F328,Kontenplan!$E$9:$E$277,1)&lt;&gt;F328,"Sollkonto existiert nicht",IF(D328=0,"Bitte Beleg-Nr. prüfen",IF(OR(AND(G328&gt;0,G328&lt;1000),G328&gt;9999),"Habenkontonummer muss vierstellig sein",IF(VLOOKUP(G328,Kontenplan!$E$9:$F$277,1)&lt;&gt;G328,"Habenkonto exisitert nicht","")))))))</f>
        <v/>
      </c>
      <c r="O328" s="28" t="str">
        <f t="shared" ref="O328:O391" si="11">IF(AND(F328&lt;&gt;"",F328=G328),"Soll- und Habenkontonummern sind identisch",IF(AND(D329&lt;&gt;"",G328&gt;0,F328&gt;0,OR(I328="",I328&lt;=0)),"Bitte Betrag prüfen",IF(AND(J328="",D329&gt;0),"Kein Text ist ok, aber nicht empfehlenswert",IF(OR(AND(E328="",G328&gt;0),AND(E328&lt;MAX(E321:E327)-20,G328&gt;0)),"Datum möglicherweise falsch",""))))</f>
        <v/>
      </c>
      <c r="P328" s="28"/>
      <c r="Q328" s="28"/>
      <c r="R328" s="28"/>
      <c r="S328" s="28"/>
      <c r="T328" s="28"/>
      <c r="U328" s="28"/>
      <c r="V328" s="28"/>
      <c r="X328" s="28"/>
      <c r="Y328" s="28"/>
    </row>
    <row r="329" spans="1:25" x14ac:dyDescent="0.2">
      <c r="A329" t="e">
        <f>IF(OR(F329=#REF!,G329=#REF!),ROUND(A328+1,0),A328+0.0001)</f>
        <v>#REF!</v>
      </c>
      <c r="B329" s="20" t="e">
        <f>IF(AND(E329&gt;=$B$2,E329&lt;=$B$3,OR(F329=#REF!,G329=#REF!)),ROUND(B328+1,0),B328+0.0001)</f>
        <v>#REF!</v>
      </c>
      <c r="C329" s="20" t="e">
        <f>IF(H329=#REF!,ROUND(C328+1,0),C328+0.0001)</f>
        <v>#REF!</v>
      </c>
      <c r="D329" s="21"/>
      <c r="E329" s="22"/>
      <c r="F329" s="23"/>
      <c r="G329" s="24"/>
      <c r="H329" s="51"/>
      <c r="I329" s="25"/>
      <c r="J329" s="31"/>
      <c r="K329" s="43" t="str">
        <f t="shared" si="10"/>
        <v/>
      </c>
      <c r="L329" s="45" t="str">
        <f>IF(F329="","",VLOOKUP(Journal!F329,Kontenplan!$E$9:$F$278,2))</f>
        <v/>
      </c>
      <c r="M329" s="44" t="str">
        <f>IF(G329="","",VLOOKUP(Journal!G329,Kontenplan!$E$9:$F$278,2))</f>
        <v/>
      </c>
      <c r="N329" s="28" t="str">
        <f>IF(AND(G329="",I329="",J329=""),"",IF(AND(I329&gt;0,OR(F329="",G329="")),"Bitte gültige Kontonummer/n eingeben",IF(OR(AND(F329&gt;0,F329&lt;1000),F329&gt;9999),"Sollkontonummer muss vierstellig sein",IF(VLOOKUP(F329,Kontenplan!$E$9:$E$277,1)&lt;&gt;F329,"Sollkonto existiert nicht",IF(D329=0,"Bitte Beleg-Nr. prüfen",IF(OR(AND(G329&gt;0,G329&lt;1000),G329&gt;9999),"Habenkontonummer muss vierstellig sein",IF(VLOOKUP(G329,Kontenplan!$E$9:$F$277,1)&lt;&gt;G329,"Habenkonto exisitert nicht","")))))))</f>
        <v/>
      </c>
      <c r="O329" s="28" t="str">
        <f t="shared" si="11"/>
        <v/>
      </c>
      <c r="P329" s="28"/>
      <c r="Q329" s="28"/>
      <c r="R329" s="28"/>
      <c r="S329" s="28"/>
      <c r="T329" s="28"/>
      <c r="U329" s="28"/>
      <c r="V329" s="28"/>
      <c r="X329" s="28"/>
      <c r="Y329" s="28"/>
    </row>
    <row r="330" spans="1:25" x14ac:dyDescent="0.2">
      <c r="A330" t="e">
        <f>IF(OR(F330=#REF!,G330=#REF!),ROUND(A329+1,0),A329+0.0001)</f>
        <v>#REF!</v>
      </c>
      <c r="B330" s="20" t="e">
        <f>IF(AND(E330&gt;=$B$2,E330&lt;=$B$3,OR(F330=#REF!,G330=#REF!)),ROUND(B329+1,0),B329+0.0001)</f>
        <v>#REF!</v>
      </c>
      <c r="C330" s="20" t="e">
        <f>IF(H330=#REF!,ROUND(C329+1,0),C329+0.0001)</f>
        <v>#REF!</v>
      </c>
      <c r="D330" s="21"/>
      <c r="E330" s="22"/>
      <c r="F330" s="23"/>
      <c r="G330" s="24"/>
      <c r="H330" s="51"/>
      <c r="I330" s="25"/>
      <c r="J330" s="31"/>
      <c r="K330" s="43" t="str">
        <f t="shared" si="10"/>
        <v/>
      </c>
      <c r="L330" s="45" t="str">
        <f>IF(F330="","",VLOOKUP(Journal!F330,Kontenplan!$E$9:$F$278,2))</f>
        <v/>
      </c>
      <c r="M330" s="44" t="str">
        <f>IF(G330="","",VLOOKUP(Journal!G330,Kontenplan!$E$9:$F$278,2))</f>
        <v/>
      </c>
      <c r="N330" s="28" t="str">
        <f>IF(AND(G330="",I330="",J330=""),"",IF(AND(I330&gt;0,OR(F330="",G330="")),"Bitte gültige Kontonummer/n eingeben",IF(OR(AND(F330&gt;0,F330&lt;1000),F330&gt;9999),"Sollkontonummer muss vierstellig sein",IF(VLOOKUP(F330,Kontenplan!$E$9:$E$277,1)&lt;&gt;F330,"Sollkonto existiert nicht",IF(D330=0,"Bitte Beleg-Nr. prüfen",IF(OR(AND(G330&gt;0,G330&lt;1000),G330&gt;9999),"Habenkontonummer muss vierstellig sein",IF(VLOOKUP(G330,Kontenplan!$E$9:$F$277,1)&lt;&gt;G330,"Habenkonto exisitert nicht","")))))))</f>
        <v/>
      </c>
      <c r="O330" s="28" t="str">
        <f t="shared" si="11"/>
        <v/>
      </c>
      <c r="P330" s="28"/>
      <c r="Q330" s="28"/>
      <c r="R330" s="28"/>
      <c r="S330" s="28"/>
      <c r="T330" s="28"/>
      <c r="U330" s="28"/>
      <c r="V330" s="28"/>
      <c r="X330" s="28"/>
      <c r="Y330" s="28"/>
    </row>
    <row r="331" spans="1:25" x14ac:dyDescent="0.2">
      <c r="A331" t="e">
        <f>IF(OR(F331=#REF!,G331=#REF!),ROUND(A330+1,0),A330+0.0001)</f>
        <v>#REF!</v>
      </c>
      <c r="B331" s="20" t="e">
        <f>IF(AND(E331&gt;=$B$2,E331&lt;=$B$3,OR(F331=#REF!,G331=#REF!)),ROUND(B330+1,0),B330+0.0001)</f>
        <v>#REF!</v>
      </c>
      <c r="C331" s="20" t="e">
        <f>IF(H331=#REF!,ROUND(C330+1,0),C330+0.0001)</f>
        <v>#REF!</v>
      </c>
      <c r="D331" s="21"/>
      <c r="E331" s="22"/>
      <c r="F331" s="23"/>
      <c r="G331" s="24"/>
      <c r="H331" s="51"/>
      <c r="I331" s="25"/>
      <c r="J331" s="31"/>
      <c r="K331" s="43" t="str">
        <f t="shared" si="10"/>
        <v/>
      </c>
      <c r="L331" s="45" t="str">
        <f>IF(F331="","",VLOOKUP(Journal!F331,Kontenplan!$E$9:$F$278,2))</f>
        <v/>
      </c>
      <c r="M331" s="44" t="str">
        <f>IF(G331="","",VLOOKUP(Journal!G331,Kontenplan!$E$9:$F$278,2))</f>
        <v/>
      </c>
      <c r="N331" s="28" t="str">
        <f>IF(AND(G331="",I331="",J331=""),"",IF(AND(I331&gt;0,OR(F331="",G331="")),"Bitte gültige Kontonummer/n eingeben",IF(OR(AND(F331&gt;0,F331&lt;1000),F331&gt;9999),"Sollkontonummer muss vierstellig sein",IF(VLOOKUP(F331,Kontenplan!$E$9:$E$277,1)&lt;&gt;F331,"Sollkonto existiert nicht",IF(D331=0,"Bitte Beleg-Nr. prüfen",IF(OR(AND(G331&gt;0,G331&lt;1000),G331&gt;9999),"Habenkontonummer muss vierstellig sein",IF(VLOOKUP(G331,Kontenplan!$E$9:$F$277,1)&lt;&gt;G331,"Habenkonto exisitert nicht","")))))))</f>
        <v/>
      </c>
      <c r="O331" s="28" t="str">
        <f t="shared" si="11"/>
        <v/>
      </c>
      <c r="P331" s="28"/>
      <c r="Q331" s="28"/>
      <c r="R331" s="28"/>
      <c r="S331" s="28"/>
      <c r="T331" s="28"/>
      <c r="U331" s="28"/>
      <c r="V331" s="28"/>
      <c r="X331" s="28"/>
      <c r="Y331" s="28"/>
    </row>
    <row r="332" spans="1:25" x14ac:dyDescent="0.2">
      <c r="A332" t="e">
        <f>IF(OR(F332=#REF!,G332=#REF!),ROUND(A331+1,0),A331+0.0001)</f>
        <v>#REF!</v>
      </c>
      <c r="B332" s="20" t="e">
        <f>IF(AND(E332&gt;=$B$2,E332&lt;=$B$3,OR(F332=#REF!,G332=#REF!)),ROUND(B331+1,0),B331+0.0001)</f>
        <v>#REF!</v>
      </c>
      <c r="C332" s="20" t="e">
        <f>IF(H332=#REF!,ROUND(C331+1,0),C331+0.0001)</f>
        <v>#REF!</v>
      </c>
      <c r="D332" s="21"/>
      <c r="E332" s="22"/>
      <c r="F332" s="23"/>
      <c r="G332" s="24"/>
      <c r="H332" s="51"/>
      <c r="I332" s="25"/>
      <c r="J332" s="31"/>
      <c r="K332" s="43" t="str">
        <f t="shared" si="10"/>
        <v/>
      </c>
      <c r="L332" s="45" t="str">
        <f>IF(F332="","",VLOOKUP(Journal!F332,Kontenplan!$E$9:$F$278,2))</f>
        <v/>
      </c>
      <c r="M332" s="44" t="str">
        <f>IF(G332="","",VLOOKUP(Journal!G332,Kontenplan!$E$9:$F$278,2))</f>
        <v/>
      </c>
      <c r="N332" s="28" t="str">
        <f>IF(AND(G332="",I332="",J332=""),"",IF(AND(I332&gt;0,OR(F332="",G332="")),"Bitte gültige Kontonummer/n eingeben",IF(OR(AND(F332&gt;0,F332&lt;1000),F332&gt;9999),"Sollkontonummer muss vierstellig sein",IF(VLOOKUP(F332,Kontenplan!$E$9:$E$277,1)&lt;&gt;F332,"Sollkonto existiert nicht",IF(D332=0,"Bitte Beleg-Nr. prüfen",IF(OR(AND(G332&gt;0,G332&lt;1000),G332&gt;9999),"Habenkontonummer muss vierstellig sein",IF(VLOOKUP(G332,Kontenplan!$E$9:$F$277,1)&lt;&gt;G332,"Habenkonto exisitert nicht","")))))))</f>
        <v/>
      </c>
      <c r="O332" s="28" t="str">
        <f t="shared" si="11"/>
        <v/>
      </c>
      <c r="P332" s="28"/>
      <c r="Q332" s="28"/>
      <c r="R332" s="28"/>
      <c r="S332" s="28"/>
      <c r="T332" s="28"/>
      <c r="U332" s="28"/>
      <c r="V332" s="28"/>
      <c r="X332" s="28"/>
      <c r="Y332" s="28"/>
    </row>
    <row r="333" spans="1:25" x14ac:dyDescent="0.2">
      <c r="A333" t="e">
        <f>IF(OR(F333=#REF!,G333=#REF!),ROUND(A332+1,0),A332+0.0001)</f>
        <v>#REF!</v>
      </c>
      <c r="B333" s="20" t="e">
        <f>IF(AND(E333&gt;=$B$2,E333&lt;=$B$3,OR(F333=#REF!,G333=#REF!)),ROUND(B332+1,0),B332+0.0001)</f>
        <v>#REF!</v>
      </c>
      <c r="C333" s="20" t="e">
        <f>IF(H333=#REF!,ROUND(C332+1,0),C332+0.0001)</f>
        <v>#REF!</v>
      </c>
      <c r="D333" s="21"/>
      <c r="E333" s="22"/>
      <c r="F333" s="23"/>
      <c r="G333" s="24"/>
      <c r="H333" s="51"/>
      <c r="I333" s="25"/>
      <c r="J333" s="31"/>
      <c r="K333" s="43" t="str">
        <f t="shared" si="10"/>
        <v/>
      </c>
      <c r="L333" s="45" t="str">
        <f>IF(F333="","",VLOOKUP(Journal!F333,Kontenplan!$E$9:$F$278,2))</f>
        <v/>
      </c>
      <c r="M333" s="44" t="str">
        <f>IF(G333="","",VLOOKUP(Journal!G333,Kontenplan!$E$9:$F$278,2))</f>
        <v/>
      </c>
      <c r="N333" s="28" t="str">
        <f>IF(AND(G333="",I333="",J333=""),"",IF(AND(I333&gt;0,OR(F333="",G333="")),"Bitte gültige Kontonummer/n eingeben",IF(OR(AND(F333&gt;0,F333&lt;1000),F333&gt;9999),"Sollkontonummer muss vierstellig sein",IF(VLOOKUP(F333,Kontenplan!$E$9:$E$277,1)&lt;&gt;F333,"Sollkonto existiert nicht",IF(D333=0,"Bitte Beleg-Nr. prüfen",IF(OR(AND(G333&gt;0,G333&lt;1000),G333&gt;9999),"Habenkontonummer muss vierstellig sein",IF(VLOOKUP(G333,Kontenplan!$E$9:$F$277,1)&lt;&gt;G333,"Habenkonto exisitert nicht","")))))))</f>
        <v/>
      </c>
      <c r="O333" s="28" t="str">
        <f t="shared" si="11"/>
        <v/>
      </c>
      <c r="P333" s="28"/>
      <c r="Q333" s="28"/>
      <c r="R333" s="28"/>
      <c r="S333" s="28"/>
      <c r="T333" s="28"/>
      <c r="U333" s="28"/>
      <c r="V333" s="28"/>
      <c r="X333" s="28"/>
      <c r="Y333" s="28"/>
    </row>
    <row r="334" spans="1:25" x14ac:dyDescent="0.2">
      <c r="A334" t="e">
        <f>IF(OR(F334=#REF!,G334=#REF!),ROUND(A333+1,0),A333+0.0001)</f>
        <v>#REF!</v>
      </c>
      <c r="B334" s="20" t="e">
        <f>IF(AND(E334&gt;=$B$2,E334&lt;=$B$3,OR(F334=#REF!,G334=#REF!)),ROUND(B333+1,0),B333+0.0001)</f>
        <v>#REF!</v>
      </c>
      <c r="C334" s="20" t="e">
        <f>IF(H334=#REF!,ROUND(C333+1,0),C333+0.0001)</f>
        <v>#REF!</v>
      </c>
      <c r="D334" s="21"/>
      <c r="E334" s="22"/>
      <c r="F334" s="23"/>
      <c r="G334" s="24"/>
      <c r="H334" s="51"/>
      <c r="I334" s="25"/>
      <c r="J334" s="31"/>
      <c r="K334" s="43" t="str">
        <f t="shared" si="10"/>
        <v/>
      </c>
      <c r="L334" s="45" t="str">
        <f>IF(F334="","",VLOOKUP(Journal!F334,Kontenplan!$E$9:$F$278,2))</f>
        <v/>
      </c>
      <c r="M334" s="44" t="str">
        <f>IF(G334="","",VLOOKUP(Journal!G334,Kontenplan!$E$9:$F$278,2))</f>
        <v/>
      </c>
      <c r="N334" s="28" t="str">
        <f>IF(AND(G334="",I334="",J334=""),"",IF(AND(I334&gt;0,OR(F334="",G334="")),"Bitte gültige Kontonummer/n eingeben",IF(OR(AND(F334&gt;0,F334&lt;1000),F334&gt;9999),"Sollkontonummer muss vierstellig sein",IF(VLOOKUP(F334,Kontenplan!$E$9:$E$277,1)&lt;&gt;F334,"Sollkonto existiert nicht",IF(D334=0,"Bitte Beleg-Nr. prüfen",IF(OR(AND(G334&gt;0,G334&lt;1000),G334&gt;9999),"Habenkontonummer muss vierstellig sein",IF(VLOOKUP(G334,Kontenplan!$E$9:$F$277,1)&lt;&gt;G334,"Habenkonto exisitert nicht","")))))))</f>
        <v/>
      </c>
      <c r="O334" s="28" t="str">
        <f t="shared" si="11"/>
        <v/>
      </c>
      <c r="P334" s="28"/>
      <c r="Q334" s="28"/>
      <c r="R334" s="28"/>
      <c r="S334" s="28"/>
      <c r="T334" s="28"/>
      <c r="U334" s="28"/>
      <c r="V334" s="28"/>
      <c r="X334" s="28"/>
      <c r="Y334" s="28"/>
    </row>
    <row r="335" spans="1:25" x14ac:dyDescent="0.2">
      <c r="A335" t="e">
        <f>IF(OR(F335=#REF!,G335=#REF!),ROUND(A334+1,0),A334+0.0001)</f>
        <v>#REF!</v>
      </c>
      <c r="B335" s="20" t="e">
        <f>IF(AND(E335&gt;=$B$2,E335&lt;=$B$3,OR(F335=#REF!,G335=#REF!)),ROUND(B334+1,0),B334+0.0001)</f>
        <v>#REF!</v>
      </c>
      <c r="C335" s="20" t="e">
        <f>IF(H335=#REF!,ROUND(C334+1,0),C334+0.0001)</f>
        <v>#REF!</v>
      </c>
      <c r="D335" s="21"/>
      <c r="E335" s="22"/>
      <c r="F335" s="23"/>
      <c r="G335" s="24"/>
      <c r="H335" s="51"/>
      <c r="I335" s="25"/>
      <c r="J335" s="31"/>
      <c r="K335" s="43" t="str">
        <f t="shared" si="10"/>
        <v/>
      </c>
      <c r="L335" s="45" t="str">
        <f>IF(F335="","",VLOOKUP(Journal!F335,Kontenplan!$E$9:$F$278,2))</f>
        <v/>
      </c>
      <c r="M335" s="44" t="str">
        <f>IF(G335="","",VLOOKUP(Journal!G335,Kontenplan!$E$9:$F$278,2))</f>
        <v/>
      </c>
      <c r="N335" s="28" t="str">
        <f>IF(AND(G335="",I335="",J335=""),"",IF(AND(I335&gt;0,OR(F335="",G335="")),"Bitte gültige Kontonummer/n eingeben",IF(OR(AND(F335&gt;0,F335&lt;1000),F335&gt;9999),"Sollkontonummer muss vierstellig sein",IF(VLOOKUP(F335,Kontenplan!$E$9:$E$277,1)&lt;&gt;F335,"Sollkonto existiert nicht",IF(D335=0,"Bitte Beleg-Nr. prüfen",IF(OR(AND(G335&gt;0,G335&lt;1000),G335&gt;9999),"Habenkontonummer muss vierstellig sein",IF(VLOOKUP(G335,Kontenplan!$E$9:$F$277,1)&lt;&gt;G335,"Habenkonto exisitert nicht","")))))))</f>
        <v/>
      </c>
      <c r="O335" s="28" t="str">
        <f t="shared" si="11"/>
        <v/>
      </c>
      <c r="P335" s="28"/>
      <c r="Q335" s="28"/>
      <c r="R335" s="28"/>
      <c r="S335" s="28"/>
      <c r="T335" s="28"/>
      <c r="U335" s="28"/>
      <c r="V335" s="28"/>
      <c r="X335" s="28"/>
      <c r="Y335" s="28"/>
    </row>
    <row r="336" spans="1:25" x14ac:dyDescent="0.2">
      <c r="A336" t="e">
        <f>IF(OR(F336=#REF!,G336=#REF!),ROUND(A335+1,0),A335+0.0001)</f>
        <v>#REF!</v>
      </c>
      <c r="B336" s="20" t="e">
        <f>IF(AND(E336&gt;=$B$2,E336&lt;=$B$3,OR(F336=#REF!,G336=#REF!)),ROUND(B335+1,0),B335+0.0001)</f>
        <v>#REF!</v>
      </c>
      <c r="C336" s="20" t="e">
        <f>IF(H336=#REF!,ROUND(C335+1,0),C335+0.0001)</f>
        <v>#REF!</v>
      </c>
      <c r="D336" s="21"/>
      <c r="E336" s="22"/>
      <c r="F336" s="23"/>
      <c r="G336" s="24"/>
      <c r="H336" s="51"/>
      <c r="I336" s="25"/>
      <c r="J336" s="31"/>
      <c r="K336" s="43" t="str">
        <f t="shared" si="10"/>
        <v/>
      </c>
      <c r="L336" s="45" t="str">
        <f>IF(F336="","",VLOOKUP(Journal!F336,Kontenplan!$E$9:$F$278,2))</f>
        <v/>
      </c>
      <c r="M336" s="44" t="str">
        <f>IF(G336="","",VLOOKUP(Journal!G336,Kontenplan!$E$9:$F$278,2))</f>
        <v/>
      </c>
      <c r="N336" s="28" t="str">
        <f>IF(AND(G336="",I336="",J336=""),"",IF(AND(I336&gt;0,OR(F336="",G336="")),"Bitte gültige Kontonummer/n eingeben",IF(OR(AND(F336&gt;0,F336&lt;1000),F336&gt;9999),"Sollkontonummer muss vierstellig sein",IF(VLOOKUP(F336,Kontenplan!$E$9:$E$277,1)&lt;&gt;F336,"Sollkonto existiert nicht",IF(D336=0,"Bitte Beleg-Nr. prüfen",IF(OR(AND(G336&gt;0,G336&lt;1000),G336&gt;9999),"Habenkontonummer muss vierstellig sein",IF(VLOOKUP(G336,Kontenplan!$E$9:$F$277,1)&lt;&gt;G336,"Habenkonto exisitert nicht","")))))))</f>
        <v/>
      </c>
      <c r="O336" s="28" t="str">
        <f t="shared" si="11"/>
        <v/>
      </c>
      <c r="P336" s="28"/>
      <c r="Q336" s="28"/>
      <c r="R336" s="28"/>
      <c r="S336" s="28"/>
      <c r="T336" s="28"/>
      <c r="U336" s="28"/>
      <c r="V336" s="28"/>
      <c r="X336" s="28"/>
      <c r="Y336" s="28"/>
    </row>
    <row r="337" spans="1:25" x14ac:dyDescent="0.2">
      <c r="A337" t="e">
        <f>IF(OR(F337=#REF!,G337=#REF!),ROUND(A336+1,0),A336+0.0001)</f>
        <v>#REF!</v>
      </c>
      <c r="B337" s="20" t="e">
        <f>IF(AND(E337&gt;=$B$2,E337&lt;=$B$3,OR(F337=#REF!,G337=#REF!)),ROUND(B336+1,0),B336+0.0001)</f>
        <v>#REF!</v>
      </c>
      <c r="C337" s="20" t="e">
        <f>IF(H337=#REF!,ROUND(C336+1,0),C336+0.0001)</f>
        <v>#REF!</v>
      </c>
      <c r="D337" s="21"/>
      <c r="E337" s="22"/>
      <c r="F337" s="23"/>
      <c r="G337" s="24"/>
      <c r="H337" s="51"/>
      <c r="I337" s="25"/>
      <c r="J337" s="31"/>
      <c r="K337" s="43" t="str">
        <f t="shared" si="10"/>
        <v/>
      </c>
      <c r="L337" s="45" t="str">
        <f>IF(F337="","",VLOOKUP(Journal!F337,Kontenplan!$E$9:$F$278,2))</f>
        <v/>
      </c>
      <c r="M337" s="44" t="str">
        <f>IF(G337="","",VLOOKUP(Journal!G337,Kontenplan!$E$9:$F$278,2))</f>
        <v/>
      </c>
      <c r="N337" s="28" t="str">
        <f>IF(AND(G337="",I337="",J337=""),"",IF(AND(I337&gt;0,OR(F337="",G337="")),"Bitte gültige Kontonummer/n eingeben",IF(OR(AND(F337&gt;0,F337&lt;1000),F337&gt;9999),"Sollkontonummer muss vierstellig sein",IF(VLOOKUP(F337,Kontenplan!$E$9:$E$277,1)&lt;&gt;F337,"Sollkonto existiert nicht",IF(D337=0,"Bitte Beleg-Nr. prüfen",IF(OR(AND(G337&gt;0,G337&lt;1000),G337&gt;9999),"Habenkontonummer muss vierstellig sein",IF(VLOOKUP(G337,Kontenplan!$E$9:$F$277,1)&lt;&gt;G337,"Habenkonto exisitert nicht","")))))))</f>
        <v/>
      </c>
      <c r="O337" s="28" t="str">
        <f t="shared" si="11"/>
        <v/>
      </c>
      <c r="P337" s="28"/>
      <c r="Q337" s="28"/>
      <c r="R337" s="28"/>
      <c r="S337" s="28"/>
      <c r="T337" s="28"/>
      <c r="U337" s="28"/>
      <c r="V337" s="28"/>
      <c r="X337" s="28"/>
      <c r="Y337" s="28"/>
    </row>
    <row r="338" spans="1:25" x14ac:dyDescent="0.2">
      <c r="A338" t="e">
        <f>IF(OR(F338=#REF!,G338=#REF!),ROUND(A337+1,0),A337+0.0001)</f>
        <v>#REF!</v>
      </c>
      <c r="B338" s="20" t="e">
        <f>IF(AND(E338&gt;=$B$2,E338&lt;=$B$3,OR(F338=#REF!,G338=#REF!)),ROUND(B337+1,0),B337+0.0001)</f>
        <v>#REF!</v>
      </c>
      <c r="C338" s="20" t="e">
        <f>IF(H338=#REF!,ROUND(C337+1,0),C337+0.0001)</f>
        <v>#REF!</v>
      </c>
      <c r="D338" s="21"/>
      <c r="E338" s="22"/>
      <c r="F338" s="23"/>
      <c r="G338" s="24"/>
      <c r="H338" s="51"/>
      <c r="I338" s="25"/>
      <c r="J338" s="31"/>
      <c r="K338" s="43" t="str">
        <f t="shared" si="10"/>
        <v/>
      </c>
      <c r="L338" s="45" t="str">
        <f>IF(F338="","",VLOOKUP(Journal!F338,Kontenplan!$E$9:$F$278,2))</f>
        <v/>
      </c>
      <c r="M338" s="44" t="str">
        <f>IF(G338="","",VLOOKUP(Journal!G338,Kontenplan!$E$9:$F$278,2))</f>
        <v/>
      </c>
      <c r="N338" s="28" t="str">
        <f>IF(AND(G338="",I338="",J338=""),"",IF(AND(I338&gt;0,OR(F338="",G338="")),"Bitte gültige Kontonummer/n eingeben",IF(OR(AND(F338&gt;0,F338&lt;1000),F338&gt;9999),"Sollkontonummer muss vierstellig sein",IF(VLOOKUP(F338,Kontenplan!$E$9:$E$277,1)&lt;&gt;F338,"Sollkonto existiert nicht",IF(D338=0,"Bitte Beleg-Nr. prüfen",IF(OR(AND(G338&gt;0,G338&lt;1000),G338&gt;9999),"Habenkontonummer muss vierstellig sein",IF(VLOOKUP(G338,Kontenplan!$E$9:$F$277,1)&lt;&gt;G338,"Habenkonto exisitert nicht","")))))))</f>
        <v/>
      </c>
      <c r="O338" s="28" t="str">
        <f t="shared" si="11"/>
        <v/>
      </c>
      <c r="P338" s="28"/>
      <c r="Q338" s="28"/>
      <c r="R338" s="28"/>
      <c r="S338" s="28"/>
      <c r="T338" s="28"/>
      <c r="U338" s="28"/>
      <c r="V338" s="28"/>
      <c r="X338" s="28"/>
      <c r="Y338" s="28"/>
    </row>
    <row r="339" spans="1:25" x14ac:dyDescent="0.2">
      <c r="A339" t="e">
        <f>IF(OR(F339=#REF!,G339=#REF!),ROUND(A338+1,0),A338+0.0001)</f>
        <v>#REF!</v>
      </c>
      <c r="B339" s="20" t="e">
        <f>IF(AND(E339&gt;=$B$2,E339&lt;=$B$3,OR(F339=#REF!,G339=#REF!)),ROUND(B338+1,0),B338+0.0001)</f>
        <v>#REF!</v>
      </c>
      <c r="C339" s="20" t="e">
        <f>IF(H339=#REF!,ROUND(C338+1,0),C338+0.0001)</f>
        <v>#REF!</v>
      </c>
      <c r="D339" s="21"/>
      <c r="E339" s="22"/>
      <c r="F339" s="23"/>
      <c r="G339" s="24"/>
      <c r="H339" s="51"/>
      <c r="I339" s="25"/>
      <c r="J339" s="31"/>
      <c r="K339" s="43" t="str">
        <f t="shared" si="10"/>
        <v/>
      </c>
      <c r="L339" s="45" t="str">
        <f>IF(F339="","",VLOOKUP(Journal!F339,Kontenplan!$E$9:$F$278,2))</f>
        <v/>
      </c>
      <c r="M339" s="44" t="str">
        <f>IF(G339="","",VLOOKUP(Journal!G339,Kontenplan!$E$9:$F$278,2))</f>
        <v/>
      </c>
      <c r="N339" s="28" t="str">
        <f>IF(AND(G339="",I339="",J339=""),"",IF(AND(I339&gt;0,OR(F339="",G339="")),"Bitte gültige Kontonummer/n eingeben",IF(OR(AND(F339&gt;0,F339&lt;1000),F339&gt;9999),"Sollkontonummer muss vierstellig sein",IF(VLOOKUP(F339,Kontenplan!$E$9:$E$277,1)&lt;&gt;F339,"Sollkonto existiert nicht",IF(D339=0,"Bitte Beleg-Nr. prüfen",IF(OR(AND(G339&gt;0,G339&lt;1000),G339&gt;9999),"Habenkontonummer muss vierstellig sein",IF(VLOOKUP(G339,Kontenplan!$E$9:$F$277,1)&lt;&gt;G339,"Habenkonto exisitert nicht","")))))))</f>
        <v/>
      </c>
      <c r="O339" s="28" t="str">
        <f t="shared" si="11"/>
        <v/>
      </c>
      <c r="P339" s="28"/>
      <c r="Q339" s="28"/>
      <c r="R339" s="28"/>
      <c r="S339" s="28"/>
      <c r="T339" s="28"/>
      <c r="U339" s="28"/>
      <c r="V339" s="28"/>
      <c r="X339" s="28"/>
      <c r="Y339" s="28"/>
    </row>
    <row r="340" spans="1:25" x14ac:dyDescent="0.2">
      <c r="A340" t="e">
        <f>IF(OR(F340=#REF!,G340=#REF!),ROUND(A339+1,0),A339+0.0001)</f>
        <v>#REF!</v>
      </c>
      <c r="B340" s="20" t="e">
        <f>IF(AND(E340&gt;=$B$2,E340&lt;=$B$3,OR(F340=#REF!,G340=#REF!)),ROUND(B339+1,0),B339+0.0001)</f>
        <v>#REF!</v>
      </c>
      <c r="C340" s="20" t="e">
        <f>IF(H340=#REF!,ROUND(C339+1,0),C339+0.0001)</f>
        <v>#REF!</v>
      </c>
      <c r="D340" s="21"/>
      <c r="E340" s="22"/>
      <c r="F340" s="23"/>
      <c r="G340" s="24"/>
      <c r="H340" s="51"/>
      <c r="I340" s="25"/>
      <c r="J340" s="31"/>
      <c r="K340" s="43" t="str">
        <f t="shared" si="10"/>
        <v/>
      </c>
      <c r="L340" s="45" t="str">
        <f>IF(F340="","",VLOOKUP(Journal!F340,Kontenplan!$E$9:$F$278,2))</f>
        <v/>
      </c>
      <c r="M340" s="44" t="str">
        <f>IF(G340="","",VLOOKUP(Journal!G340,Kontenplan!$E$9:$F$278,2))</f>
        <v/>
      </c>
      <c r="N340" s="28" t="str">
        <f>IF(AND(G340="",I340="",J340=""),"",IF(AND(I340&gt;0,OR(F340="",G340="")),"Bitte gültige Kontonummer/n eingeben",IF(OR(AND(F340&gt;0,F340&lt;1000),F340&gt;9999),"Sollkontonummer muss vierstellig sein",IF(VLOOKUP(F340,Kontenplan!$E$9:$E$277,1)&lt;&gt;F340,"Sollkonto existiert nicht",IF(D340=0,"Bitte Beleg-Nr. prüfen",IF(OR(AND(G340&gt;0,G340&lt;1000),G340&gt;9999),"Habenkontonummer muss vierstellig sein",IF(VLOOKUP(G340,Kontenplan!$E$9:$F$277,1)&lt;&gt;G340,"Habenkonto exisitert nicht","")))))))</f>
        <v/>
      </c>
      <c r="O340" s="28" t="str">
        <f t="shared" si="11"/>
        <v/>
      </c>
      <c r="P340" s="28"/>
      <c r="Q340" s="28"/>
      <c r="R340" s="28"/>
      <c r="S340" s="28"/>
      <c r="T340" s="28"/>
      <c r="U340" s="28"/>
      <c r="V340" s="28"/>
      <c r="X340" s="28"/>
      <c r="Y340" s="28"/>
    </row>
    <row r="341" spans="1:25" x14ac:dyDescent="0.2">
      <c r="A341" t="e">
        <f>IF(OR(F341=#REF!,G341=#REF!),ROUND(A340+1,0),A340+0.0001)</f>
        <v>#REF!</v>
      </c>
      <c r="B341" s="20" t="e">
        <f>IF(AND(E341&gt;=$B$2,E341&lt;=$B$3,OR(F341=#REF!,G341=#REF!)),ROUND(B340+1,0),B340+0.0001)</f>
        <v>#REF!</v>
      </c>
      <c r="C341" s="20" t="e">
        <f>IF(H341=#REF!,ROUND(C340+1,0),C340+0.0001)</f>
        <v>#REF!</v>
      </c>
      <c r="D341" s="21"/>
      <c r="E341" s="22"/>
      <c r="F341" s="23"/>
      <c r="G341" s="24"/>
      <c r="H341" s="51"/>
      <c r="I341" s="25"/>
      <c r="J341" s="31"/>
      <c r="K341" s="43" t="str">
        <f t="shared" si="10"/>
        <v/>
      </c>
      <c r="L341" s="45" t="str">
        <f>IF(F341="","",VLOOKUP(Journal!F341,Kontenplan!$E$9:$F$278,2))</f>
        <v/>
      </c>
      <c r="M341" s="44" t="str">
        <f>IF(G341="","",VLOOKUP(Journal!G341,Kontenplan!$E$9:$F$278,2))</f>
        <v/>
      </c>
      <c r="N341" s="28" t="str">
        <f>IF(AND(G341="",I341="",J341=""),"",IF(AND(I341&gt;0,OR(F341="",G341="")),"Bitte gültige Kontonummer/n eingeben",IF(OR(AND(F341&gt;0,F341&lt;1000),F341&gt;9999),"Sollkontonummer muss vierstellig sein",IF(VLOOKUP(F341,Kontenplan!$E$9:$E$277,1)&lt;&gt;F341,"Sollkonto existiert nicht",IF(D341=0,"Bitte Beleg-Nr. prüfen",IF(OR(AND(G341&gt;0,G341&lt;1000),G341&gt;9999),"Habenkontonummer muss vierstellig sein",IF(VLOOKUP(G341,Kontenplan!$E$9:$F$277,1)&lt;&gt;G341,"Habenkonto exisitert nicht","")))))))</f>
        <v/>
      </c>
      <c r="O341" s="28" t="str">
        <f t="shared" si="11"/>
        <v/>
      </c>
      <c r="P341" s="28"/>
      <c r="Q341" s="28"/>
      <c r="R341" s="28"/>
      <c r="S341" s="28"/>
      <c r="T341" s="28"/>
      <c r="U341" s="28"/>
      <c r="V341" s="28"/>
      <c r="X341" s="28"/>
      <c r="Y341" s="28"/>
    </row>
    <row r="342" spans="1:25" x14ac:dyDescent="0.2">
      <c r="A342" t="e">
        <f>IF(OR(F342=#REF!,G342=#REF!),ROUND(A341+1,0),A341+0.0001)</f>
        <v>#REF!</v>
      </c>
      <c r="B342" s="20" t="e">
        <f>IF(AND(E342&gt;=$B$2,E342&lt;=$B$3,OR(F342=#REF!,G342=#REF!)),ROUND(B341+1,0),B341+0.0001)</f>
        <v>#REF!</v>
      </c>
      <c r="C342" s="20" t="e">
        <f>IF(H342=#REF!,ROUND(C341+1,0),C341+0.0001)</f>
        <v>#REF!</v>
      </c>
      <c r="D342" s="21"/>
      <c r="E342" s="22"/>
      <c r="F342" s="23"/>
      <c r="G342" s="24"/>
      <c r="H342" s="51"/>
      <c r="I342" s="25"/>
      <c r="J342" s="31"/>
      <c r="K342" s="43" t="str">
        <f t="shared" si="10"/>
        <v/>
      </c>
      <c r="L342" s="45" t="str">
        <f>IF(F342="","",VLOOKUP(Journal!F342,Kontenplan!$E$9:$F$278,2))</f>
        <v/>
      </c>
      <c r="M342" s="44" t="str">
        <f>IF(G342="","",VLOOKUP(Journal!G342,Kontenplan!$E$9:$F$278,2))</f>
        <v/>
      </c>
      <c r="N342" s="28" t="str">
        <f>IF(AND(G342="",I342="",J342=""),"",IF(AND(I342&gt;0,OR(F342="",G342="")),"Bitte gültige Kontonummer/n eingeben",IF(OR(AND(F342&gt;0,F342&lt;1000),F342&gt;9999),"Sollkontonummer muss vierstellig sein",IF(VLOOKUP(F342,Kontenplan!$E$9:$E$277,1)&lt;&gt;F342,"Sollkonto existiert nicht",IF(D342=0,"Bitte Beleg-Nr. prüfen",IF(OR(AND(G342&gt;0,G342&lt;1000),G342&gt;9999),"Habenkontonummer muss vierstellig sein",IF(VLOOKUP(G342,Kontenplan!$E$9:$F$277,1)&lt;&gt;G342,"Habenkonto exisitert nicht","")))))))</f>
        <v/>
      </c>
      <c r="O342" s="28" t="str">
        <f t="shared" si="11"/>
        <v/>
      </c>
      <c r="P342" s="28"/>
      <c r="Q342" s="28"/>
      <c r="R342" s="28"/>
      <c r="S342" s="28"/>
      <c r="T342" s="28"/>
      <c r="U342" s="28"/>
      <c r="V342" s="28"/>
      <c r="X342" s="28"/>
      <c r="Y342" s="28"/>
    </row>
    <row r="343" spans="1:25" x14ac:dyDescent="0.2">
      <c r="A343" t="e">
        <f>IF(OR(F343=#REF!,G343=#REF!),ROUND(A342+1,0),A342+0.0001)</f>
        <v>#REF!</v>
      </c>
      <c r="B343" s="20" t="e">
        <f>IF(AND(E343&gt;=$B$2,E343&lt;=$B$3,OR(F343=#REF!,G343=#REF!)),ROUND(B342+1,0),B342+0.0001)</f>
        <v>#REF!</v>
      </c>
      <c r="C343" s="20" t="e">
        <f>IF(H343=#REF!,ROUND(C342+1,0),C342+0.0001)</f>
        <v>#REF!</v>
      </c>
      <c r="D343" s="21"/>
      <c r="E343" s="22"/>
      <c r="F343" s="23"/>
      <c r="G343" s="24"/>
      <c r="H343" s="51"/>
      <c r="I343" s="25"/>
      <c r="J343" s="31"/>
      <c r="K343" s="43" t="str">
        <f t="shared" si="10"/>
        <v/>
      </c>
      <c r="L343" s="45" t="str">
        <f>IF(F343="","",VLOOKUP(Journal!F343,Kontenplan!$E$9:$F$278,2))</f>
        <v/>
      </c>
      <c r="M343" s="44" t="str">
        <f>IF(G343="","",VLOOKUP(Journal!G343,Kontenplan!$E$9:$F$278,2))</f>
        <v/>
      </c>
      <c r="N343" s="28" t="str">
        <f>IF(AND(G343="",I343="",J343=""),"",IF(AND(I343&gt;0,OR(F343="",G343="")),"Bitte gültige Kontonummer/n eingeben",IF(OR(AND(F343&gt;0,F343&lt;1000),F343&gt;9999),"Sollkontonummer muss vierstellig sein",IF(VLOOKUP(F343,Kontenplan!$E$9:$E$277,1)&lt;&gt;F343,"Sollkonto existiert nicht",IF(D343=0,"Bitte Beleg-Nr. prüfen",IF(OR(AND(G343&gt;0,G343&lt;1000),G343&gt;9999),"Habenkontonummer muss vierstellig sein",IF(VLOOKUP(G343,Kontenplan!$E$9:$F$277,1)&lt;&gt;G343,"Habenkonto exisitert nicht","")))))))</f>
        <v/>
      </c>
      <c r="O343" s="28" t="str">
        <f t="shared" si="11"/>
        <v/>
      </c>
      <c r="P343" s="28"/>
      <c r="Q343" s="28"/>
      <c r="R343" s="28"/>
      <c r="S343" s="28"/>
      <c r="T343" s="28"/>
      <c r="U343" s="28"/>
      <c r="V343" s="28"/>
      <c r="X343" s="28"/>
      <c r="Y343" s="28"/>
    </row>
    <row r="344" spans="1:25" x14ac:dyDescent="0.2">
      <c r="A344" t="e">
        <f>IF(OR(F344=#REF!,G344=#REF!),ROUND(A343+1,0),A343+0.0001)</f>
        <v>#REF!</v>
      </c>
      <c r="B344" s="20" t="e">
        <f>IF(AND(E344&gt;=$B$2,E344&lt;=$B$3,OR(F344=#REF!,G344=#REF!)),ROUND(B343+1,0),B343+0.0001)</f>
        <v>#REF!</v>
      </c>
      <c r="C344" s="20" t="e">
        <f>IF(H344=#REF!,ROUND(C343+1,0),C343+0.0001)</f>
        <v>#REF!</v>
      </c>
      <c r="D344" s="21"/>
      <c r="E344" s="22"/>
      <c r="F344" s="23"/>
      <c r="G344" s="24"/>
      <c r="H344" s="51"/>
      <c r="I344" s="25"/>
      <c r="J344" s="31"/>
      <c r="K344" s="43" t="str">
        <f t="shared" si="10"/>
        <v/>
      </c>
      <c r="L344" s="45" t="str">
        <f>IF(F344="","",VLOOKUP(Journal!F344,Kontenplan!$E$9:$F$278,2))</f>
        <v/>
      </c>
      <c r="M344" s="44" t="str">
        <f>IF(G344="","",VLOOKUP(Journal!G344,Kontenplan!$E$9:$F$278,2))</f>
        <v/>
      </c>
      <c r="N344" s="28" t="str">
        <f>IF(AND(G344="",I344="",J344=""),"",IF(AND(I344&gt;0,OR(F344="",G344="")),"Bitte gültige Kontonummer/n eingeben",IF(OR(AND(F344&gt;0,F344&lt;1000),F344&gt;9999),"Sollkontonummer muss vierstellig sein",IF(VLOOKUP(F344,Kontenplan!$E$9:$E$277,1)&lt;&gt;F344,"Sollkonto existiert nicht",IF(D344=0,"Bitte Beleg-Nr. prüfen",IF(OR(AND(G344&gt;0,G344&lt;1000),G344&gt;9999),"Habenkontonummer muss vierstellig sein",IF(VLOOKUP(G344,Kontenplan!$E$9:$F$277,1)&lt;&gt;G344,"Habenkonto exisitert nicht","")))))))</f>
        <v/>
      </c>
      <c r="O344" s="28" t="str">
        <f t="shared" si="11"/>
        <v/>
      </c>
      <c r="P344" s="28"/>
      <c r="Q344" s="28"/>
      <c r="R344" s="28"/>
      <c r="S344" s="28"/>
      <c r="T344" s="28"/>
      <c r="U344" s="28"/>
      <c r="V344" s="28"/>
      <c r="X344" s="28"/>
      <c r="Y344" s="28"/>
    </row>
    <row r="345" spans="1:25" x14ac:dyDescent="0.2">
      <c r="A345" t="e">
        <f>IF(OR(F345=#REF!,G345=#REF!),ROUND(A344+1,0),A344+0.0001)</f>
        <v>#REF!</v>
      </c>
      <c r="B345" s="20" t="e">
        <f>IF(AND(E345&gt;=$B$2,E345&lt;=$B$3,OR(F345=#REF!,G345=#REF!)),ROUND(B344+1,0),B344+0.0001)</f>
        <v>#REF!</v>
      </c>
      <c r="C345" s="20" t="e">
        <f>IF(H345=#REF!,ROUND(C344+1,0),C344+0.0001)</f>
        <v>#REF!</v>
      </c>
      <c r="D345" s="21"/>
      <c r="E345" s="22"/>
      <c r="F345" s="23"/>
      <c r="G345" s="24"/>
      <c r="H345" s="51"/>
      <c r="I345" s="25"/>
      <c r="J345" s="31"/>
      <c r="K345" s="43" t="str">
        <f t="shared" si="10"/>
        <v/>
      </c>
      <c r="L345" s="45" t="str">
        <f>IF(F345="","",VLOOKUP(Journal!F345,Kontenplan!$E$9:$F$278,2))</f>
        <v/>
      </c>
      <c r="M345" s="44" t="str">
        <f>IF(G345="","",VLOOKUP(Journal!G345,Kontenplan!$E$9:$F$278,2))</f>
        <v/>
      </c>
      <c r="N345" s="28" t="str">
        <f>IF(AND(G345="",I345="",J345=""),"",IF(AND(I345&gt;0,OR(F345="",G345="")),"Bitte gültige Kontonummer/n eingeben",IF(OR(AND(F345&gt;0,F345&lt;1000),F345&gt;9999),"Sollkontonummer muss vierstellig sein",IF(VLOOKUP(F345,Kontenplan!$E$9:$E$277,1)&lt;&gt;F345,"Sollkonto existiert nicht",IF(D345=0,"Bitte Beleg-Nr. prüfen",IF(OR(AND(G345&gt;0,G345&lt;1000),G345&gt;9999),"Habenkontonummer muss vierstellig sein",IF(VLOOKUP(G345,Kontenplan!$E$9:$F$277,1)&lt;&gt;G345,"Habenkonto exisitert nicht","")))))))</f>
        <v/>
      </c>
      <c r="O345" s="28" t="str">
        <f t="shared" si="11"/>
        <v/>
      </c>
      <c r="P345" s="28"/>
      <c r="Q345" s="28"/>
      <c r="R345" s="28"/>
      <c r="S345" s="28"/>
      <c r="T345" s="28"/>
      <c r="U345" s="28"/>
      <c r="V345" s="28"/>
      <c r="X345" s="28"/>
      <c r="Y345" s="28"/>
    </row>
    <row r="346" spans="1:25" x14ac:dyDescent="0.2">
      <c r="A346" t="e">
        <f>IF(OR(F346=#REF!,G346=#REF!),ROUND(A345+1,0),A345+0.0001)</f>
        <v>#REF!</v>
      </c>
      <c r="B346" s="20" t="e">
        <f>IF(AND(E346&gt;=$B$2,E346&lt;=$B$3,OR(F346=#REF!,G346=#REF!)),ROUND(B345+1,0),B345+0.0001)</f>
        <v>#REF!</v>
      </c>
      <c r="C346" s="20" t="e">
        <f>IF(H346=#REF!,ROUND(C345+1,0),C345+0.0001)</f>
        <v>#REF!</v>
      </c>
      <c r="D346" s="21"/>
      <c r="E346" s="22"/>
      <c r="F346" s="23"/>
      <c r="G346" s="24"/>
      <c r="H346" s="51"/>
      <c r="I346" s="25"/>
      <c r="J346" s="31"/>
      <c r="K346" s="43" t="str">
        <f t="shared" si="10"/>
        <v/>
      </c>
      <c r="L346" s="45" t="str">
        <f>IF(F346="","",VLOOKUP(Journal!F346,Kontenplan!$E$9:$F$278,2))</f>
        <v/>
      </c>
      <c r="M346" s="44" t="str">
        <f>IF(G346="","",VLOOKUP(Journal!G346,Kontenplan!$E$9:$F$278,2))</f>
        <v/>
      </c>
      <c r="N346" s="28" t="str">
        <f>IF(AND(G346="",I346="",J346=""),"",IF(AND(I346&gt;0,OR(F346="",G346="")),"Bitte gültige Kontonummer/n eingeben",IF(OR(AND(F346&gt;0,F346&lt;1000),F346&gt;9999),"Sollkontonummer muss vierstellig sein",IF(VLOOKUP(F346,Kontenplan!$E$9:$E$277,1)&lt;&gt;F346,"Sollkonto existiert nicht",IF(D346=0,"Bitte Beleg-Nr. prüfen",IF(OR(AND(G346&gt;0,G346&lt;1000),G346&gt;9999),"Habenkontonummer muss vierstellig sein",IF(VLOOKUP(G346,Kontenplan!$E$9:$F$277,1)&lt;&gt;G346,"Habenkonto exisitert nicht","")))))))</f>
        <v/>
      </c>
      <c r="O346" s="28" t="str">
        <f t="shared" si="11"/>
        <v/>
      </c>
      <c r="P346" s="28"/>
      <c r="Q346" s="28"/>
      <c r="R346" s="28"/>
      <c r="S346" s="28"/>
      <c r="T346" s="28"/>
      <c r="U346" s="28"/>
      <c r="V346" s="28"/>
      <c r="X346" s="28"/>
      <c r="Y346" s="28"/>
    </row>
    <row r="347" spans="1:25" x14ac:dyDescent="0.2">
      <c r="A347" t="e">
        <f>IF(OR(F347=#REF!,G347=#REF!),ROUND(A346+1,0),A346+0.0001)</f>
        <v>#REF!</v>
      </c>
      <c r="B347" s="20" t="e">
        <f>IF(AND(E347&gt;=$B$2,E347&lt;=$B$3,OR(F347=#REF!,G347=#REF!)),ROUND(B346+1,0),B346+0.0001)</f>
        <v>#REF!</v>
      </c>
      <c r="C347" s="20" t="e">
        <f>IF(H347=#REF!,ROUND(C346+1,0),C346+0.0001)</f>
        <v>#REF!</v>
      </c>
      <c r="D347" s="21"/>
      <c r="E347" s="22"/>
      <c r="F347" s="23"/>
      <c r="G347" s="24"/>
      <c r="H347" s="51"/>
      <c r="I347" s="25"/>
      <c r="J347" s="31"/>
      <c r="K347" s="43" t="str">
        <f t="shared" si="10"/>
        <v/>
      </c>
      <c r="L347" s="45" t="str">
        <f>IF(F347="","",VLOOKUP(Journal!F347,Kontenplan!$E$9:$F$278,2))</f>
        <v/>
      </c>
      <c r="M347" s="44" t="str">
        <f>IF(G347="","",VLOOKUP(Journal!G347,Kontenplan!$E$9:$F$278,2))</f>
        <v/>
      </c>
      <c r="N347" s="28" t="str">
        <f>IF(AND(G347="",I347="",J347=""),"",IF(AND(I347&gt;0,OR(F347="",G347="")),"Bitte gültige Kontonummer/n eingeben",IF(OR(AND(F347&gt;0,F347&lt;1000),F347&gt;9999),"Sollkontonummer muss vierstellig sein",IF(VLOOKUP(F347,Kontenplan!$E$9:$E$277,1)&lt;&gt;F347,"Sollkonto existiert nicht",IF(D347=0,"Bitte Beleg-Nr. prüfen",IF(OR(AND(G347&gt;0,G347&lt;1000),G347&gt;9999),"Habenkontonummer muss vierstellig sein",IF(VLOOKUP(G347,Kontenplan!$E$9:$F$277,1)&lt;&gt;G347,"Habenkonto exisitert nicht","")))))))</f>
        <v/>
      </c>
      <c r="O347" s="28" t="str">
        <f t="shared" si="11"/>
        <v/>
      </c>
      <c r="P347" s="28"/>
      <c r="Q347" s="28"/>
      <c r="R347" s="28"/>
      <c r="S347" s="28"/>
      <c r="T347" s="28"/>
      <c r="U347" s="28"/>
      <c r="V347" s="28"/>
      <c r="X347" s="28"/>
      <c r="Y347" s="28"/>
    </row>
    <row r="348" spans="1:25" x14ac:dyDescent="0.2">
      <c r="A348" t="e">
        <f>IF(OR(F348=#REF!,G348=#REF!),ROUND(A347+1,0),A347+0.0001)</f>
        <v>#REF!</v>
      </c>
      <c r="B348" s="20" t="e">
        <f>IF(AND(E348&gt;=$B$2,E348&lt;=$B$3,OR(F348=#REF!,G348=#REF!)),ROUND(B347+1,0),B347+0.0001)</f>
        <v>#REF!</v>
      </c>
      <c r="C348" s="20" t="e">
        <f>IF(H348=#REF!,ROUND(C347+1,0),C347+0.0001)</f>
        <v>#REF!</v>
      </c>
      <c r="D348" s="21"/>
      <c r="E348" s="22"/>
      <c r="F348" s="23"/>
      <c r="G348" s="24"/>
      <c r="H348" s="51"/>
      <c r="I348" s="25"/>
      <c r="J348" s="31"/>
      <c r="K348" s="43" t="str">
        <f t="shared" si="10"/>
        <v/>
      </c>
      <c r="L348" s="45" t="str">
        <f>IF(F348="","",VLOOKUP(Journal!F348,Kontenplan!$E$9:$F$278,2))</f>
        <v/>
      </c>
      <c r="M348" s="44" t="str">
        <f>IF(G348="","",VLOOKUP(Journal!G348,Kontenplan!$E$9:$F$278,2))</f>
        <v/>
      </c>
      <c r="N348" s="28" t="str">
        <f>IF(AND(G348="",I348="",J348=""),"",IF(AND(I348&gt;0,OR(F348="",G348="")),"Bitte gültige Kontonummer/n eingeben",IF(OR(AND(F348&gt;0,F348&lt;1000),F348&gt;9999),"Sollkontonummer muss vierstellig sein",IF(VLOOKUP(F348,Kontenplan!$E$9:$E$277,1)&lt;&gt;F348,"Sollkonto existiert nicht",IF(D348=0,"Bitte Beleg-Nr. prüfen",IF(OR(AND(G348&gt;0,G348&lt;1000),G348&gt;9999),"Habenkontonummer muss vierstellig sein",IF(VLOOKUP(G348,Kontenplan!$E$9:$F$277,1)&lt;&gt;G348,"Habenkonto exisitert nicht","")))))))</f>
        <v/>
      </c>
      <c r="O348" s="28" t="str">
        <f t="shared" si="11"/>
        <v/>
      </c>
      <c r="P348" s="28"/>
      <c r="Q348" s="28"/>
      <c r="R348" s="28"/>
      <c r="S348" s="28"/>
      <c r="T348" s="28"/>
      <c r="U348" s="28"/>
      <c r="V348" s="28"/>
      <c r="X348" s="28"/>
      <c r="Y348" s="28"/>
    </row>
    <row r="349" spans="1:25" x14ac:dyDescent="0.2">
      <c r="A349" t="e">
        <f>IF(OR(F349=#REF!,G349=#REF!),ROUND(A348+1,0),A348+0.0001)</f>
        <v>#REF!</v>
      </c>
      <c r="B349" s="20" t="e">
        <f>IF(AND(E349&gt;=$B$2,E349&lt;=$B$3,OR(F349=#REF!,G349=#REF!)),ROUND(B348+1,0),B348+0.0001)</f>
        <v>#REF!</v>
      </c>
      <c r="C349" s="20" t="e">
        <f>IF(H349=#REF!,ROUND(C348+1,0),C348+0.0001)</f>
        <v>#REF!</v>
      </c>
      <c r="D349" s="21"/>
      <c r="E349" s="22"/>
      <c r="F349" s="23"/>
      <c r="G349" s="24"/>
      <c r="H349" s="51"/>
      <c r="I349" s="25"/>
      <c r="J349" s="31"/>
      <c r="K349" s="43" t="str">
        <f t="shared" ref="K349:K412" si="12">IF(N349&lt;&gt;"",N349,IF(O349&lt;&gt;"",O349,""))</f>
        <v/>
      </c>
      <c r="L349" s="45" t="str">
        <f>IF(F349="","",VLOOKUP(Journal!F349,Kontenplan!$E$9:$F$278,2))</f>
        <v/>
      </c>
      <c r="M349" s="44" t="str">
        <f>IF(G349="","",VLOOKUP(Journal!G349,Kontenplan!$E$9:$F$278,2))</f>
        <v/>
      </c>
      <c r="N349" s="28" t="str">
        <f>IF(AND(G349="",I349="",J349=""),"",IF(AND(I349&gt;0,OR(F349="",G349="")),"Bitte gültige Kontonummer/n eingeben",IF(OR(AND(F349&gt;0,F349&lt;1000),F349&gt;9999),"Sollkontonummer muss vierstellig sein",IF(VLOOKUP(F349,Kontenplan!$E$9:$E$277,1)&lt;&gt;F349,"Sollkonto existiert nicht",IF(D349=0,"Bitte Beleg-Nr. prüfen",IF(OR(AND(G349&gt;0,G349&lt;1000),G349&gt;9999),"Habenkontonummer muss vierstellig sein",IF(VLOOKUP(G349,Kontenplan!$E$9:$F$277,1)&lt;&gt;G349,"Habenkonto exisitert nicht","")))))))</f>
        <v/>
      </c>
      <c r="O349" s="28" t="str">
        <f t="shared" si="11"/>
        <v/>
      </c>
      <c r="P349" s="28"/>
      <c r="Q349" s="28"/>
      <c r="R349" s="28"/>
      <c r="S349" s="28"/>
      <c r="T349" s="28"/>
      <c r="U349" s="28"/>
      <c r="V349" s="28"/>
      <c r="X349" s="28"/>
      <c r="Y349" s="28"/>
    </row>
    <row r="350" spans="1:25" x14ac:dyDescent="0.2">
      <c r="A350" t="e">
        <f>IF(OR(F350=#REF!,G350=#REF!),ROUND(A349+1,0),A349+0.0001)</f>
        <v>#REF!</v>
      </c>
      <c r="B350" s="20" t="e">
        <f>IF(AND(E350&gt;=$B$2,E350&lt;=$B$3,OR(F350=#REF!,G350=#REF!)),ROUND(B349+1,0),B349+0.0001)</f>
        <v>#REF!</v>
      </c>
      <c r="C350" s="20" t="e">
        <f>IF(H350=#REF!,ROUND(C349+1,0),C349+0.0001)</f>
        <v>#REF!</v>
      </c>
      <c r="D350" s="21"/>
      <c r="E350" s="22"/>
      <c r="F350" s="23"/>
      <c r="G350" s="24"/>
      <c r="H350" s="51"/>
      <c r="I350" s="25"/>
      <c r="J350" s="31"/>
      <c r="K350" s="43" t="str">
        <f t="shared" si="12"/>
        <v/>
      </c>
      <c r="L350" s="45" t="str">
        <f>IF(F350="","",VLOOKUP(Journal!F350,Kontenplan!$E$9:$F$278,2))</f>
        <v/>
      </c>
      <c r="M350" s="44" t="str">
        <f>IF(G350="","",VLOOKUP(Journal!G350,Kontenplan!$E$9:$F$278,2))</f>
        <v/>
      </c>
      <c r="N350" s="28" t="str">
        <f>IF(AND(G350="",I350="",J350=""),"",IF(AND(I350&gt;0,OR(F350="",G350="")),"Bitte gültige Kontonummer/n eingeben",IF(OR(AND(F350&gt;0,F350&lt;1000),F350&gt;9999),"Sollkontonummer muss vierstellig sein",IF(VLOOKUP(F350,Kontenplan!$E$9:$E$277,1)&lt;&gt;F350,"Sollkonto existiert nicht",IF(D350=0,"Bitte Beleg-Nr. prüfen",IF(OR(AND(G350&gt;0,G350&lt;1000),G350&gt;9999),"Habenkontonummer muss vierstellig sein",IF(VLOOKUP(G350,Kontenplan!$E$9:$F$277,1)&lt;&gt;G350,"Habenkonto exisitert nicht","")))))))</f>
        <v/>
      </c>
      <c r="O350" s="28" t="str">
        <f t="shared" si="11"/>
        <v/>
      </c>
      <c r="P350" s="28"/>
      <c r="Q350" s="28"/>
      <c r="R350" s="28"/>
      <c r="S350" s="28"/>
      <c r="T350" s="28"/>
      <c r="U350" s="28"/>
      <c r="V350" s="28"/>
      <c r="X350" s="28"/>
      <c r="Y350" s="28"/>
    </row>
    <row r="351" spans="1:25" x14ac:dyDescent="0.2">
      <c r="A351" t="e">
        <f>IF(OR(F351=#REF!,G351=#REF!),ROUND(A350+1,0),A350+0.0001)</f>
        <v>#REF!</v>
      </c>
      <c r="B351" s="20" t="e">
        <f>IF(AND(E351&gt;=$B$2,E351&lt;=$B$3,OR(F351=#REF!,G351=#REF!)),ROUND(B350+1,0),B350+0.0001)</f>
        <v>#REF!</v>
      </c>
      <c r="C351" s="20" t="e">
        <f>IF(H351=#REF!,ROUND(C350+1,0),C350+0.0001)</f>
        <v>#REF!</v>
      </c>
      <c r="D351" s="21"/>
      <c r="E351" s="22"/>
      <c r="F351" s="23"/>
      <c r="G351" s="24"/>
      <c r="H351" s="51"/>
      <c r="I351" s="25"/>
      <c r="J351" s="31"/>
      <c r="K351" s="43" t="str">
        <f t="shared" si="12"/>
        <v/>
      </c>
      <c r="L351" s="45" t="str">
        <f>IF(F351="","",VLOOKUP(Journal!F351,Kontenplan!$E$9:$F$278,2))</f>
        <v/>
      </c>
      <c r="M351" s="44" t="str">
        <f>IF(G351="","",VLOOKUP(Journal!G351,Kontenplan!$E$9:$F$278,2))</f>
        <v/>
      </c>
      <c r="N351" s="28" t="str">
        <f>IF(AND(G351="",I351="",J351=""),"",IF(AND(I351&gt;0,OR(F351="",G351="")),"Bitte gültige Kontonummer/n eingeben",IF(OR(AND(F351&gt;0,F351&lt;1000),F351&gt;9999),"Sollkontonummer muss vierstellig sein",IF(VLOOKUP(F351,Kontenplan!$E$9:$E$277,1)&lt;&gt;F351,"Sollkonto existiert nicht",IF(D351=0,"Bitte Beleg-Nr. prüfen",IF(OR(AND(G351&gt;0,G351&lt;1000),G351&gt;9999),"Habenkontonummer muss vierstellig sein",IF(VLOOKUP(G351,Kontenplan!$E$9:$F$277,1)&lt;&gt;G351,"Habenkonto exisitert nicht","")))))))</f>
        <v/>
      </c>
      <c r="O351" s="28" t="str">
        <f t="shared" si="11"/>
        <v/>
      </c>
      <c r="P351" s="28"/>
      <c r="Q351" s="28"/>
      <c r="R351" s="28"/>
      <c r="S351" s="28"/>
      <c r="T351" s="28"/>
      <c r="U351" s="28"/>
      <c r="V351" s="28"/>
      <c r="X351" s="28"/>
      <c r="Y351" s="28"/>
    </row>
    <row r="352" spans="1:25" x14ac:dyDescent="0.2">
      <c r="A352" t="e">
        <f>IF(OR(F352=#REF!,G352=#REF!),ROUND(A351+1,0),A351+0.0001)</f>
        <v>#REF!</v>
      </c>
      <c r="B352" s="20" t="e">
        <f>IF(AND(E352&gt;=$B$2,E352&lt;=$B$3,OR(F352=#REF!,G352=#REF!)),ROUND(B351+1,0),B351+0.0001)</f>
        <v>#REF!</v>
      </c>
      <c r="C352" s="20" t="e">
        <f>IF(H352=#REF!,ROUND(C351+1,0),C351+0.0001)</f>
        <v>#REF!</v>
      </c>
      <c r="D352" s="21"/>
      <c r="E352" s="22"/>
      <c r="F352" s="23"/>
      <c r="G352" s="24"/>
      <c r="H352" s="51"/>
      <c r="I352" s="25"/>
      <c r="J352" s="31"/>
      <c r="K352" s="43" t="str">
        <f t="shared" si="12"/>
        <v/>
      </c>
      <c r="L352" s="45" t="str">
        <f>IF(F352="","",VLOOKUP(Journal!F352,Kontenplan!$E$9:$F$278,2))</f>
        <v/>
      </c>
      <c r="M352" s="44" t="str">
        <f>IF(G352="","",VLOOKUP(Journal!G352,Kontenplan!$E$9:$F$278,2))</f>
        <v/>
      </c>
      <c r="N352" s="28" t="str">
        <f>IF(AND(G352="",I352="",J352=""),"",IF(AND(I352&gt;0,OR(F352="",G352="")),"Bitte gültige Kontonummer/n eingeben",IF(OR(AND(F352&gt;0,F352&lt;1000),F352&gt;9999),"Sollkontonummer muss vierstellig sein",IF(VLOOKUP(F352,Kontenplan!$E$9:$E$277,1)&lt;&gt;F352,"Sollkonto existiert nicht",IF(D352=0,"Bitte Beleg-Nr. prüfen",IF(OR(AND(G352&gt;0,G352&lt;1000),G352&gt;9999),"Habenkontonummer muss vierstellig sein",IF(VLOOKUP(G352,Kontenplan!$E$9:$F$277,1)&lt;&gt;G352,"Habenkonto exisitert nicht","")))))))</f>
        <v/>
      </c>
      <c r="O352" s="28" t="str">
        <f t="shared" si="11"/>
        <v/>
      </c>
      <c r="P352" s="28"/>
      <c r="Q352" s="28"/>
      <c r="R352" s="28"/>
      <c r="S352" s="28"/>
      <c r="T352" s="28"/>
      <c r="U352" s="28"/>
      <c r="V352" s="28"/>
      <c r="X352" s="28"/>
      <c r="Y352" s="28"/>
    </row>
    <row r="353" spans="1:25" x14ac:dyDescent="0.2">
      <c r="A353" t="e">
        <f>IF(OR(F353=#REF!,G353=#REF!),ROUND(A352+1,0),A352+0.0001)</f>
        <v>#REF!</v>
      </c>
      <c r="B353" s="20" t="e">
        <f>IF(AND(E353&gt;=$B$2,E353&lt;=$B$3,OR(F353=#REF!,G353=#REF!)),ROUND(B352+1,0),B352+0.0001)</f>
        <v>#REF!</v>
      </c>
      <c r="C353" s="20" t="e">
        <f>IF(H353=#REF!,ROUND(C352+1,0),C352+0.0001)</f>
        <v>#REF!</v>
      </c>
      <c r="D353" s="21"/>
      <c r="E353" s="22"/>
      <c r="F353" s="23"/>
      <c r="G353" s="24"/>
      <c r="H353" s="51"/>
      <c r="I353" s="25"/>
      <c r="J353" s="31"/>
      <c r="K353" s="43" t="str">
        <f t="shared" si="12"/>
        <v/>
      </c>
      <c r="L353" s="45" t="str">
        <f>IF(F353="","",VLOOKUP(Journal!F353,Kontenplan!$E$9:$F$278,2))</f>
        <v/>
      </c>
      <c r="M353" s="44" t="str">
        <f>IF(G353="","",VLOOKUP(Journal!G353,Kontenplan!$E$9:$F$278,2))</f>
        <v/>
      </c>
      <c r="N353" s="28" t="str">
        <f>IF(AND(G353="",I353="",J353=""),"",IF(AND(I353&gt;0,OR(F353="",G353="")),"Bitte gültige Kontonummer/n eingeben",IF(OR(AND(F353&gt;0,F353&lt;1000),F353&gt;9999),"Sollkontonummer muss vierstellig sein",IF(VLOOKUP(F353,Kontenplan!$E$9:$E$277,1)&lt;&gt;F353,"Sollkonto existiert nicht",IF(D353=0,"Bitte Beleg-Nr. prüfen",IF(OR(AND(G353&gt;0,G353&lt;1000),G353&gt;9999),"Habenkontonummer muss vierstellig sein",IF(VLOOKUP(G353,Kontenplan!$E$9:$F$277,1)&lt;&gt;G353,"Habenkonto exisitert nicht","")))))))</f>
        <v/>
      </c>
      <c r="O353" s="28" t="str">
        <f t="shared" si="11"/>
        <v/>
      </c>
      <c r="P353" s="28"/>
      <c r="Q353" s="28"/>
      <c r="R353" s="28"/>
      <c r="S353" s="28"/>
      <c r="T353" s="28"/>
      <c r="U353" s="28"/>
      <c r="V353" s="28"/>
      <c r="X353" s="28"/>
      <c r="Y353" s="28"/>
    </row>
    <row r="354" spans="1:25" x14ac:dyDescent="0.2">
      <c r="A354" t="e">
        <f>IF(OR(F354=#REF!,G354=#REF!),ROUND(A353+1,0),A353+0.0001)</f>
        <v>#REF!</v>
      </c>
      <c r="B354" s="20" t="e">
        <f>IF(AND(E354&gt;=$B$2,E354&lt;=$B$3,OR(F354=#REF!,G354=#REF!)),ROUND(B353+1,0),B353+0.0001)</f>
        <v>#REF!</v>
      </c>
      <c r="C354" s="20" t="e">
        <f>IF(H354=#REF!,ROUND(C353+1,0),C353+0.0001)</f>
        <v>#REF!</v>
      </c>
      <c r="D354" s="21"/>
      <c r="E354" s="22"/>
      <c r="F354" s="23"/>
      <c r="G354" s="24"/>
      <c r="H354" s="51"/>
      <c r="I354" s="25"/>
      <c r="J354" s="31"/>
      <c r="K354" s="43" t="str">
        <f t="shared" si="12"/>
        <v/>
      </c>
      <c r="L354" s="45" t="str">
        <f>IF(F354="","",VLOOKUP(Journal!F354,Kontenplan!$E$9:$F$278,2))</f>
        <v/>
      </c>
      <c r="M354" s="44" t="str">
        <f>IF(G354="","",VLOOKUP(Journal!G354,Kontenplan!$E$9:$F$278,2))</f>
        <v/>
      </c>
      <c r="N354" s="28" t="str">
        <f>IF(AND(G354="",I354="",J354=""),"",IF(AND(I354&gt;0,OR(F354="",G354="")),"Bitte gültige Kontonummer/n eingeben",IF(OR(AND(F354&gt;0,F354&lt;1000),F354&gt;9999),"Sollkontonummer muss vierstellig sein",IF(VLOOKUP(F354,Kontenplan!$E$9:$E$277,1)&lt;&gt;F354,"Sollkonto existiert nicht",IF(D354=0,"Bitte Beleg-Nr. prüfen",IF(OR(AND(G354&gt;0,G354&lt;1000),G354&gt;9999),"Habenkontonummer muss vierstellig sein",IF(VLOOKUP(G354,Kontenplan!$E$9:$F$277,1)&lt;&gt;G354,"Habenkonto exisitert nicht","")))))))</f>
        <v/>
      </c>
      <c r="O354" s="28" t="str">
        <f t="shared" si="11"/>
        <v/>
      </c>
      <c r="P354" s="28"/>
      <c r="Q354" s="28"/>
      <c r="R354" s="28"/>
      <c r="S354" s="28"/>
      <c r="T354" s="28"/>
      <c r="U354" s="28"/>
      <c r="V354" s="28"/>
      <c r="X354" s="28"/>
      <c r="Y354" s="28"/>
    </row>
    <row r="355" spans="1:25" x14ac:dyDescent="0.2">
      <c r="A355" t="e">
        <f>IF(OR(F355=#REF!,G355=#REF!),ROUND(A354+1,0),A354+0.0001)</f>
        <v>#REF!</v>
      </c>
      <c r="B355" s="20" t="e">
        <f>IF(AND(E355&gt;=$B$2,E355&lt;=$B$3,OR(F355=#REF!,G355=#REF!)),ROUND(B354+1,0),B354+0.0001)</f>
        <v>#REF!</v>
      </c>
      <c r="C355" s="20" t="e">
        <f>IF(H355=#REF!,ROUND(C354+1,0),C354+0.0001)</f>
        <v>#REF!</v>
      </c>
      <c r="D355" s="21"/>
      <c r="E355" s="22"/>
      <c r="F355" s="23"/>
      <c r="G355" s="24"/>
      <c r="H355" s="51"/>
      <c r="I355" s="25"/>
      <c r="J355" s="31"/>
      <c r="K355" s="43" t="str">
        <f t="shared" si="12"/>
        <v/>
      </c>
      <c r="L355" s="45" t="str">
        <f>IF(F355="","",VLOOKUP(Journal!F355,Kontenplan!$E$9:$F$278,2))</f>
        <v/>
      </c>
      <c r="M355" s="44" t="str">
        <f>IF(G355="","",VLOOKUP(Journal!G355,Kontenplan!$E$9:$F$278,2))</f>
        <v/>
      </c>
      <c r="N355" s="28" t="str">
        <f>IF(AND(G355="",I355="",J355=""),"",IF(AND(I355&gt;0,OR(F355="",G355="")),"Bitte gültige Kontonummer/n eingeben",IF(OR(AND(F355&gt;0,F355&lt;1000),F355&gt;9999),"Sollkontonummer muss vierstellig sein",IF(VLOOKUP(F355,Kontenplan!$E$9:$E$277,1)&lt;&gt;F355,"Sollkonto existiert nicht",IF(D355=0,"Bitte Beleg-Nr. prüfen",IF(OR(AND(G355&gt;0,G355&lt;1000),G355&gt;9999),"Habenkontonummer muss vierstellig sein",IF(VLOOKUP(G355,Kontenplan!$E$9:$F$277,1)&lt;&gt;G355,"Habenkonto exisitert nicht","")))))))</f>
        <v/>
      </c>
      <c r="O355" s="28" t="str">
        <f t="shared" si="11"/>
        <v/>
      </c>
      <c r="P355" s="28"/>
      <c r="Q355" s="28"/>
      <c r="R355" s="28"/>
      <c r="S355" s="28"/>
      <c r="T355" s="28"/>
      <c r="U355" s="28"/>
      <c r="V355" s="28"/>
      <c r="X355" s="28"/>
      <c r="Y355" s="28"/>
    </row>
    <row r="356" spans="1:25" x14ac:dyDescent="0.2">
      <c r="A356" t="e">
        <f>IF(OR(F356=#REF!,G356=#REF!),ROUND(A355+1,0),A355+0.0001)</f>
        <v>#REF!</v>
      </c>
      <c r="B356" s="20" t="e">
        <f>IF(AND(E356&gt;=$B$2,E356&lt;=$B$3,OR(F356=#REF!,G356=#REF!)),ROUND(B355+1,0),B355+0.0001)</f>
        <v>#REF!</v>
      </c>
      <c r="C356" s="20" t="e">
        <f>IF(H356=#REF!,ROUND(C355+1,0),C355+0.0001)</f>
        <v>#REF!</v>
      </c>
      <c r="D356" s="21"/>
      <c r="E356" s="22"/>
      <c r="F356" s="23"/>
      <c r="G356" s="24"/>
      <c r="H356" s="51"/>
      <c r="I356" s="25"/>
      <c r="J356" s="31"/>
      <c r="K356" s="43" t="str">
        <f t="shared" si="12"/>
        <v/>
      </c>
      <c r="L356" s="45" t="str">
        <f>IF(F356="","",VLOOKUP(Journal!F356,Kontenplan!$E$9:$F$278,2))</f>
        <v/>
      </c>
      <c r="M356" s="44" t="str">
        <f>IF(G356="","",VLOOKUP(Journal!G356,Kontenplan!$E$9:$F$278,2))</f>
        <v/>
      </c>
      <c r="N356" s="28" t="str">
        <f>IF(AND(G356="",I356="",J356=""),"",IF(AND(I356&gt;0,OR(F356="",G356="")),"Bitte gültige Kontonummer/n eingeben",IF(OR(AND(F356&gt;0,F356&lt;1000),F356&gt;9999),"Sollkontonummer muss vierstellig sein",IF(VLOOKUP(F356,Kontenplan!$E$9:$E$277,1)&lt;&gt;F356,"Sollkonto existiert nicht",IF(D356=0,"Bitte Beleg-Nr. prüfen",IF(OR(AND(G356&gt;0,G356&lt;1000),G356&gt;9999),"Habenkontonummer muss vierstellig sein",IF(VLOOKUP(G356,Kontenplan!$E$9:$F$277,1)&lt;&gt;G356,"Habenkonto exisitert nicht","")))))))</f>
        <v/>
      </c>
      <c r="O356" s="28" t="str">
        <f t="shared" si="11"/>
        <v/>
      </c>
      <c r="P356" s="28"/>
      <c r="Q356" s="28"/>
      <c r="R356" s="28"/>
      <c r="S356" s="28"/>
      <c r="T356" s="28"/>
      <c r="U356" s="28"/>
      <c r="V356" s="28"/>
      <c r="X356" s="28"/>
      <c r="Y356" s="28"/>
    </row>
    <row r="357" spans="1:25" x14ac:dyDescent="0.2">
      <c r="A357" t="e">
        <f>IF(OR(F357=#REF!,G357=#REF!),ROUND(A356+1,0),A356+0.0001)</f>
        <v>#REF!</v>
      </c>
      <c r="B357" s="20" t="e">
        <f>IF(AND(E357&gt;=$B$2,E357&lt;=$B$3,OR(F357=#REF!,G357=#REF!)),ROUND(B356+1,0),B356+0.0001)</f>
        <v>#REF!</v>
      </c>
      <c r="C357" s="20" t="e">
        <f>IF(H357=#REF!,ROUND(C356+1,0),C356+0.0001)</f>
        <v>#REF!</v>
      </c>
      <c r="D357" s="21"/>
      <c r="E357" s="22"/>
      <c r="F357" s="23"/>
      <c r="G357" s="24"/>
      <c r="H357" s="51"/>
      <c r="I357" s="25"/>
      <c r="J357" s="31"/>
      <c r="K357" s="43" t="str">
        <f t="shared" si="12"/>
        <v/>
      </c>
      <c r="L357" s="45" t="str">
        <f>IF(F357="","",VLOOKUP(Journal!F357,Kontenplan!$E$9:$F$278,2))</f>
        <v/>
      </c>
      <c r="M357" s="44" t="str">
        <f>IF(G357="","",VLOOKUP(Journal!G357,Kontenplan!$E$9:$F$278,2))</f>
        <v/>
      </c>
      <c r="N357" s="28" t="str">
        <f>IF(AND(G357="",I357="",J357=""),"",IF(AND(I357&gt;0,OR(F357="",G357="")),"Bitte gültige Kontonummer/n eingeben",IF(OR(AND(F357&gt;0,F357&lt;1000),F357&gt;9999),"Sollkontonummer muss vierstellig sein",IF(VLOOKUP(F357,Kontenplan!$E$9:$E$277,1)&lt;&gt;F357,"Sollkonto existiert nicht",IF(D357=0,"Bitte Beleg-Nr. prüfen",IF(OR(AND(G357&gt;0,G357&lt;1000),G357&gt;9999),"Habenkontonummer muss vierstellig sein",IF(VLOOKUP(G357,Kontenplan!$E$9:$F$277,1)&lt;&gt;G357,"Habenkonto exisitert nicht","")))))))</f>
        <v/>
      </c>
      <c r="O357" s="28" t="str">
        <f t="shared" si="11"/>
        <v/>
      </c>
      <c r="P357" s="28"/>
      <c r="Q357" s="28"/>
      <c r="R357" s="28"/>
      <c r="S357" s="28"/>
      <c r="T357" s="28"/>
      <c r="U357" s="28"/>
      <c r="V357" s="28"/>
      <c r="X357" s="28"/>
      <c r="Y357" s="28"/>
    </row>
    <row r="358" spans="1:25" x14ac:dyDescent="0.2">
      <c r="A358" t="e">
        <f>IF(OR(F358=#REF!,G358=#REF!),ROUND(A357+1,0),A357+0.0001)</f>
        <v>#REF!</v>
      </c>
      <c r="B358" s="20" t="e">
        <f>IF(AND(E358&gt;=$B$2,E358&lt;=$B$3,OR(F358=#REF!,G358=#REF!)),ROUND(B357+1,0),B357+0.0001)</f>
        <v>#REF!</v>
      </c>
      <c r="C358" s="20" t="e">
        <f>IF(H358=#REF!,ROUND(C357+1,0),C357+0.0001)</f>
        <v>#REF!</v>
      </c>
      <c r="D358" s="21"/>
      <c r="E358" s="22"/>
      <c r="F358" s="23"/>
      <c r="G358" s="24"/>
      <c r="H358" s="51"/>
      <c r="I358" s="25"/>
      <c r="J358" s="31"/>
      <c r="K358" s="43" t="str">
        <f t="shared" si="12"/>
        <v/>
      </c>
      <c r="L358" s="45" t="str">
        <f>IF(F358="","",VLOOKUP(Journal!F358,Kontenplan!$E$9:$F$278,2))</f>
        <v/>
      </c>
      <c r="M358" s="44" t="str">
        <f>IF(G358="","",VLOOKUP(Journal!G358,Kontenplan!$E$9:$F$278,2))</f>
        <v/>
      </c>
      <c r="N358" s="28" t="str">
        <f>IF(AND(G358="",I358="",J358=""),"",IF(AND(I358&gt;0,OR(F358="",G358="")),"Bitte gültige Kontonummer/n eingeben",IF(OR(AND(F358&gt;0,F358&lt;1000),F358&gt;9999),"Sollkontonummer muss vierstellig sein",IF(VLOOKUP(F358,Kontenplan!$E$9:$E$277,1)&lt;&gt;F358,"Sollkonto existiert nicht",IF(D358=0,"Bitte Beleg-Nr. prüfen",IF(OR(AND(G358&gt;0,G358&lt;1000),G358&gt;9999),"Habenkontonummer muss vierstellig sein",IF(VLOOKUP(G358,Kontenplan!$E$9:$F$277,1)&lt;&gt;G358,"Habenkonto exisitert nicht","")))))))</f>
        <v/>
      </c>
      <c r="O358" s="28" t="str">
        <f t="shared" si="11"/>
        <v/>
      </c>
      <c r="P358" s="28"/>
      <c r="Q358" s="28"/>
      <c r="R358" s="28"/>
      <c r="S358" s="28"/>
      <c r="T358" s="28"/>
      <c r="U358" s="28"/>
      <c r="V358" s="28"/>
      <c r="X358" s="28"/>
      <c r="Y358" s="28"/>
    </row>
    <row r="359" spans="1:25" x14ac:dyDescent="0.2">
      <c r="A359" t="e">
        <f>IF(OR(F359=#REF!,G359=#REF!),ROUND(A358+1,0),A358+0.0001)</f>
        <v>#REF!</v>
      </c>
      <c r="B359" s="20" t="e">
        <f>IF(AND(E359&gt;=$B$2,E359&lt;=$B$3,OR(F359=#REF!,G359=#REF!)),ROUND(B358+1,0),B358+0.0001)</f>
        <v>#REF!</v>
      </c>
      <c r="C359" s="20" t="e">
        <f>IF(H359=#REF!,ROUND(C358+1,0),C358+0.0001)</f>
        <v>#REF!</v>
      </c>
      <c r="D359" s="21"/>
      <c r="E359" s="22"/>
      <c r="F359" s="23"/>
      <c r="G359" s="24"/>
      <c r="H359" s="51"/>
      <c r="I359" s="25"/>
      <c r="J359" s="31"/>
      <c r="K359" s="43" t="str">
        <f t="shared" si="12"/>
        <v/>
      </c>
      <c r="L359" s="45" t="str">
        <f>IF(F359="","",VLOOKUP(Journal!F359,Kontenplan!$E$9:$F$278,2))</f>
        <v/>
      </c>
      <c r="M359" s="44" t="str">
        <f>IF(G359="","",VLOOKUP(Journal!G359,Kontenplan!$E$9:$F$278,2))</f>
        <v/>
      </c>
      <c r="N359" s="28" t="str">
        <f>IF(AND(G359="",I359="",J359=""),"",IF(AND(I359&gt;0,OR(F359="",G359="")),"Bitte gültige Kontonummer/n eingeben",IF(OR(AND(F359&gt;0,F359&lt;1000),F359&gt;9999),"Sollkontonummer muss vierstellig sein",IF(VLOOKUP(F359,Kontenplan!$E$9:$E$277,1)&lt;&gt;F359,"Sollkonto existiert nicht",IF(D359=0,"Bitte Beleg-Nr. prüfen",IF(OR(AND(G359&gt;0,G359&lt;1000),G359&gt;9999),"Habenkontonummer muss vierstellig sein",IF(VLOOKUP(G359,Kontenplan!$E$9:$F$277,1)&lt;&gt;G359,"Habenkonto exisitert nicht","")))))))</f>
        <v/>
      </c>
      <c r="O359" s="28" t="str">
        <f t="shared" si="11"/>
        <v/>
      </c>
      <c r="P359" s="28"/>
      <c r="Q359" s="28"/>
      <c r="R359" s="28"/>
      <c r="S359" s="28"/>
      <c r="T359" s="28"/>
      <c r="U359" s="28"/>
      <c r="V359" s="28"/>
      <c r="X359" s="28"/>
      <c r="Y359" s="28"/>
    </row>
    <row r="360" spans="1:25" x14ac:dyDescent="0.2">
      <c r="A360" t="e">
        <f>IF(OR(F360=#REF!,G360=#REF!),ROUND(A359+1,0),A359+0.0001)</f>
        <v>#REF!</v>
      </c>
      <c r="B360" s="20" t="e">
        <f>IF(AND(E360&gt;=$B$2,E360&lt;=$B$3,OR(F360=#REF!,G360=#REF!)),ROUND(B359+1,0),B359+0.0001)</f>
        <v>#REF!</v>
      </c>
      <c r="C360" s="20" t="e">
        <f>IF(H360=#REF!,ROUND(C359+1,0),C359+0.0001)</f>
        <v>#REF!</v>
      </c>
      <c r="D360" s="21"/>
      <c r="E360" s="22"/>
      <c r="F360" s="23"/>
      <c r="G360" s="24"/>
      <c r="H360" s="51"/>
      <c r="I360" s="25"/>
      <c r="J360" s="31"/>
      <c r="K360" s="43" t="str">
        <f t="shared" si="12"/>
        <v/>
      </c>
      <c r="L360" s="45" t="str">
        <f>IF(F360="","",VLOOKUP(Journal!F360,Kontenplan!$E$9:$F$278,2))</f>
        <v/>
      </c>
      <c r="M360" s="44" t="str">
        <f>IF(G360="","",VLOOKUP(Journal!G360,Kontenplan!$E$9:$F$278,2))</f>
        <v/>
      </c>
      <c r="N360" s="28" t="str">
        <f>IF(AND(G360="",I360="",J360=""),"",IF(AND(I360&gt;0,OR(F360="",G360="")),"Bitte gültige Kontonummer/n eingeben",IF(OR(AND(F360&gt;0,F360&lt;1000),F360&gt;9999),"Sollkontonummer muss vierstellig sein",IF(VLOOKUP(F360,Kontenplan!$E$9:$E$277,1)&lt;&gt;F360,"Sollkonto existiert nicht",IF(D360=0,"Bitte Beleg-Nr. prüfen",IF(OR(AND(G360&gt;0,G360&lt;1000),G360&gt;9999),"Habenkontonummer muss vierstellig sein",IF(VLOOKUP(G360,Kontenplan!$E$9:$F$277,1)&lt;&gt;G360,"Habenkonto exisitert nicht","")))))))</f>
        <v/>
      </c>
      <c r="O360" s="28" t="str">
        <f t="shared" si="11"/>
        <v/>
      </c>
      <c r="P360" s="28"/>
      <c r="Q360" s="28"/>
      <c r="R360" s="28"/>
      <c r="S360" s="28"/>
      <c r="T360" s="28"/>
      <c r="U360" s="28"/>
      <c r="V360" s="28"/>
      <c r="X360" s="28"/>
      <c r="Y360" s="28"/>
    </row>
    <row r="361" spans="1:25" x14ac:dyDescent="0.2">
      <c r="A361" t="e">
        <f>IF(OR(F361=#REF!,G361=#REF!),ROUND(A360+1,0),A360+0.0001)</f>
        <v>#REF!</v>
      </c>
      <c r="B361" s="20" t="e">
        <f>IF(AND(E361&gt;=$B$2,E361&lt;=$B$3,OR(F361=#REF!,G361=#REF!)),ROUND(B360+1,0),B360+0.0001)</f>
        <v>#REF!</v>
      </c>
      <c r="C361" s="20" t="e">
        <f>IF(H361=#REF!,ROUND(C360+1,0),C360+0.0001)</f>
        <v>#REF!</v>
      </c>
      <c r="D361" s="21"/>
      <c r="E361" s="22"/>
      <c r="F361" s="23"/>
      <c r="G361" s="24"/>
      <c r="H361" s="51"/>
      <c r="I361" s="25"/>
      <c r="J361" s="31"/>
      <c r="K361" s="43" t="str">
        <f t="shared" si="12"/>
        <v/>
      </c>
      <c r="L361" s="45" t="str">
        <f>IF(F361="","",VLOOKUP(Journal!F361,Kontenplan!$E$9:$F$278,2))</f>
        <v/>
      </c>
      <c r="M361" s="44" t="str">
        <f>IF(G361="","",VLOOKUP(Journal!G361,Kontenplan!$E$9:$F$278,2))</f>
        <v/>
      </c>
      <c r="N361" s="28" t="str">
        <f>IF(AND(G361="",I361="",J361=""),"",IF(AND(I361&gt;0,OR(F361="",G361="")),"Bitte gültige Kontonummer/n eingeben",IF(OR(AND(F361&gt;0,F361&lt;1000),F361&gt;9999),"Sollkontonummer muss vierstellig sein",IF(VLOOKUP(F361,Kontenplan!$E$9:$E$277,1)&lt;&gt;F361,"Sollkonto existiert nicht",IF(D361=0,"Bitte Beleg-Nr. prüfen",IF(OR(AND(G361&gt;0,G361&lt;1000),G361&gt;9999),"Habenkontonummer muss vierstellig sein",IF(VLOOKUP(G361,Kontenplan!$E$9:$F$277,1)&lt;&gt;G361,"Habenkonto exisitert nicht","")))))))</f>
        <v/>
      </c>
      <c r="O361" s="28" t="str">
        <f t="shared" si="11"/>
        <v/>
      </c>
      <c r="P361" s="28"/>
      <c r="Q361" s="28"/>
      <c r="R361" s="28"/>
      <c r="S361" s="28"/>
      <c r="T361" s="28"/>
      <c r="U361" s="28"/>
      <c r="V361" s="28"/>
      <c r="X361" s="28"/>
      <c r="Y361" s="28"/>
    </row>
    <row r="362" spans="1:25" x14ac:dyDescent="0.2">
      <c r="A362" t="e">
        <f>IF(OR(F362=#REF!,G362=#REF!),ROUND(A361+1,0),A361+0.0001)</f>
        <v>#REF!</v>
      </c>
      <c r="B362" s="20" t="e">
        <f>IF(AND(E362&gt;=$B$2,E362&lt;=$B$3,OR(F362=#REF!,G362=#REF!)),ROUND(B361+1,0),B361+0.0001)</f>
        <v>#REF!</v>
      </c>
      <c r="C362" s="20" t="e">
        <f>IF(H362=#REF!,ROUND(C361+1,0),C361+0.0001)</f>
        <v>#REF!</v>
      </c>
      <c r="D362" s="21"/>
      <c r="E362" s="22"/>
      <c r="F362" s="23"/>
      <c r="G362" s="24"/>
      <c r="H362" s="51"/>
      <c r="I362" s="25"/>
      <c r="J362" s="31"/>
      <c r="K362" s="43" t="str">
        <f t="shared" si="12"/>
        <v/>
      </c>
      <c r="L362" s="45" t="str">
        <f>IF(F362="","",VLOOKUP(Journal!F362,Kontenplan!$E$9:$F$278,2))</f>
        <v/>
      </c>
      <c r="M362" s="44" t="str">
        <f>IF(G362="","",VLOOKUP(Journal!G362,Kontenplan!$E$9:$F$278,2))</f>
        <v/>
      </c>
      <c r="N362" s="28" t="str">
        <f>IF(AND(G362="",I362="",J362=""),"",IF(AND(I362&gt;0,OR(F362="",G362="")),"Bitte gültige Kontonummer/n eingeben",IF(OR(AND(F362&gt;0,F362&lt;1000),F362&gt;9999),"Sollkontonummer muss vierstellig sein",IF(VLOOKUP(F362,Kontenplan!$E$9:$E$277,1)&lt;&gt;F362,"Sollkonto existiert nicht",IF(D362=0,"Bitte Beleg-Nr. prüfen",IF(OR(AND(G362&gt;0,G362&lt;1000),G362&gt;9999),"Habenkontonummer muss vierstellig sein",IF(VLOOKUP(G362,Kontenplan!$E$9:$F$277,1)&lt;&gt;G362,"Habenkonto exisitert nicht","")))))))</f>
        <v/>
      </c>
      <c r="O362" s="28" t="str">
        <f t="shared" si="11"/>
        <v/>
      </c>
      <c r="P362" s="28"/>
      <c r="Q362" s="28"/>
      <c r="R362" s="28"/>
      <c r="S362" s="28"/>
      <c r="T362" s="28"/>
      <c r="U362" s="28"/>
      <c r="V362" s="28"/>
      <c r="X362" s="28"/>
      <c r="Y362" s="28"/>
    </row>
    <row r="363" spans="1:25" x14ac:dyDescent="0.2">
      <c r="A363" t="e">
        <f>IF(OR(F363=#REF!,G363=#REF!),ROUND(A362+1,0),A362+0.0001)</f>
        <v>#REF!</v>
      </c>
      <c r="B363" s="20" t="e">
        <f>IF(AND(E363&gt;=$B$2,E363&lt;=$B$3,OR(F363=#REF!,G363=#REF!)),ROUND(B362+1,0),B362+0.0001)</f>
        <v>#REF!</v>
      </c>
      <c r="C363" s="20" t="e">
        <f>IF(H363=#REF!,ROUND(C362+1,0),C362+0.0001)</f>
        <v>#REF!</v>
      </c>
      <c r="D363" s="21"/>
      <c r="E363" s="22"/>
      <c r="F363" s="23"/>
      <c r="G363" s="24"/>
      <c r="H363" s="51"/>
      <c r="I363" s="25"/>
      <c r="J363" s="31"/>
      <c r="K363" s="43" t="str">
        <f t="shared" si="12"/>
        <v/>
      </c>
      <c r="L363" s="45" t="str">
        <f>IF(F363="","",VLOOKUP(Journal!F363,Kontenplan!$E$9:$F$278,2))</f>
        <v/>
      </c>
      <c r="M363" s="44" t="str">
        <f>IF(G363="","",VLOOKUP(Journal!G363,Kontenplan!$E$9:$F$278,2))</f>
        <v/>
      </c>
      <c r="N363" s="28" t="str">
        <f>IF(AND(G363="",I363="",J363=""),"",IF(AND(I363&gt;0,OR(F363="",G363="")),"Bitte gültige Kontonummer/n eingeben",IF(OR(AND(F363&gt;0,F363&lt;1000),F363&gt;9999),"Sollkontonummer muss vierstellig sein",IF(VLOOKUP(F363,Kontenplan!$E$9:$E$277,1)&lt;&gt;F363,"Sollkonto existiert nicht",IF(D363=0,"Bitte Beleg-Nr. prüfen",IF(OR(AND(G363&gt;0,G363&lt;1000),G363&gt;9999),"Habenkontonummer muss vierstellig sein",IF(VLOOKUP(G363,Kontenplan!$E$9:$F$277,1)&lt;&gt;G363,"Habenkonto exisitert nicht","")))))))</f>
        <v/>
      </c>
      <c r="O363" s="28" t="str">
        <f t="shared" si="11"/>
        <v/>
      </c>
      <c r="P363" s="28"/>
      <c r="Q363" s="28"/>
      <c r="R363" s="28"/>
      <c r="S363" s="28"/>
      <c r="T363" s="28"/>
      <c r="U363" s="28"/>
      <c r="V363" s="28"/>
      <c r="X363" s="28"/>
      <c r="Y363" s="28"/>
    </row>
    <row r="364" spans="1:25" x14ac:dyDescent="0.2">
      <c r="A364" t="e">
        <f>IF(OR(F364=#REF!,G364=#REF!),ROUND(A363+1,0),A363+0.0001)</f>
        <v>#REF!</v>
      </c>
      <c r="B364" s="20" t="e">
        <f>IF(AND(E364&gt;=$B$2,E364&lt;=$B$3,OR(F364=#REF!,G364=#REF!)),ROUND(B363+1,0),B363+0.0001)</f>
        <v>#REF!</v>
      </c>
      <c r="C364" s="20" t="e">
        <f>IF(H364=#REF!,ROUND(C363+1,0),C363+0.0001)</f>
        <v>#REF!</v>
      </c>
      <c r="D364" s="21"/>
      <c r="E364" s="22"/>
      <c r="F364" s="23"/>
      <c r="G364" s="24"/>
      <c r="H364" s="51"/>
      <c r="I364" s="25"/>
      <c r="J364" s="31"/>
      <c r="K364" s="43" t="str">
        <f t="shared" si="12"/>
        <v/>
      </c>
      <c r="L364" s="45" t="str">
        <f>IF(F364="","",VLOOKUP(Journal!F364,Kontenplan!$E$9:$F$278,2))</f>
        <v/>
      </c>
      <c r="M364" s="44" t="str">
        <f>IF(G364="","",VLOOKUP(Journal!G364,Kontenplan!$E$9:$F$278,2))</f>
        <v/>
      </c>
      <c r="N364" s="28" t="str">
        <f>IF(AND(G364="",I364="",J364=""),"",IF(AND(I364&gt;0,OR(F364="",G364="")),"Bitte gültige Kontonummer/n eingeben",IF(OR(AND(F364&gt;0,F364&lt;1000),F364&gt;9999),"Sollkontonummer muss vierstellig sein",IF(VLOOKUP(F364,Kontenplan!$E$9:$E$277,1)&lt;&gt;F364,"Sollkonto existiert nicht",IF(D364=0,"Bitte Beleg-Nr. prüfen",IF(OR(AND(G364&gt;0,G364&lt;1000),G364&gt;9999),"Habenkontonummer muss vierstellig sein",IF(VLOOKUP(G364,Kontenplan!$E$9:$F$277,1)&lt;&gt;G364,"Habenkonto exisitert nicht","")))))))</f>
        <v/>
      </c>
      <c r="O364" s="28" t="str">
        <f t="shared" si="11"/>
        <v/>
      </c>
      <c r="P364" s="28"/>
      <c r="Q364" s="28"/>
      <c r="R364" s="28"/>
      <c r="S364" s="28"/>
      <c r="T364" s="28"/>
      <c r="U364" s="28"/>
      <c r="V364" s="28"/>
      <c r="X364" s="28"/>
      <c r="Y364" s="28"/>
    </row>
    <row r="365" spans="1:25" x14ac:dyDescent="0.2">
      <c r="A365" t="e">
        <f>IF(OR(F365=#REF!,G365=#REF!),ROUND(A364+1,0),A364+0.0001)</f>
        <v>#REF!</v>
      </c>
      <c r="B365" s="20" t="e">
        <f>IF(AND(E365&gt;=$B$2,E365&lt;=$B$3,OR(F365=#REF!,G365=#REF!)),ROUND(B364+1,0),B364+0.0001)</f>
        <v>#REF!</v>
      </c>
      <c r="C365" s="20" t="e">
        <f>IF(H365=#REF!,ROUND(C364+1,0),C364+0.0001)</f>
        <v>#REF!</v>
      </c>
      <c r="D365" s="21"/>
      <c r="E365" s="22"/>
      <c r="F365" s="23"/>
      <c r="G365" s="24"/>
      <c r="H365" s="51"/>
      <c r="I365" s="25"/>
      <c r="J365" s="31"/>
      <c r="K365" s="43" t="str">
        <f t="shared" si="12"/>
        <v/>
      </c>
      <c r="L365" s="45" t="str">
        <f>IF(F365="","",VLOOKUP(Journal!F365,Kontenplan!$E$9:$F$278,2))</f>
        <v/>
      </c>
      <c r="M365" s="44" t="str">
        <f>IF(G365="","",VLOOKUP(Journal!G365,Kontenplan!$E$9:$F$278,2))</f>
        <v/>
      </c>
      <c r="N365" s="28" t="str">
        <f>IF(AND(G365="",I365="",J365=""),"",IF(AND(I365&gt;0,OR(F365="",G365="")),"Bitte gültige Kontonummer/n eingeben",IF(OR(AND(F365&gt;0,F365&lt;1000),F365&gt;9999),"Sollkontonummer muss vierstellig sein",IF(VLOOKUP(F365,Kontenplan!$E$9:$E$277,1)&lt;&gt;F365,"Sollkonto existiert nicht",IF(D365=0,"Bitte Beleg-Nr. prüfen",IF(OR(AND(G365&gt;0,G365&lt;1000),G365&gt;9999),"Habenkontonummer muss vierstellig sein",IF(VLOOKUP(G365,Kontenplan!$E$9:$F$277,1)&lt;&gt;G365,"Habenkonto exisitert nicht","")))))))</f>
        <v/>
      </c>
      <c r="O365" s="28" t="str">
        <f t="shared" si="11"/>
        <v/>
      </c>
      <c r="P365" s="28"/>
      <c r="Q365" s="28"/>
      <c r="R365" s="28"/>
      <c r="S365" s="28"/>
      <c r="T365" s="28"/>
      <c r="U365" s="28"/>
      <c r="V365" s="28"/>
      <c r="X365" s="28"/>
      <c r="Y365" s="28"/>
    </row>
    <row r="366" spans="1:25" x14ac:dyDescent="0.2">
      <c r="A366" t="e">
        <f>IF(OR(F366=#REF!,G366=#REF!),ROUND(A365+1,0),A365+0.0001)</f>
        <v>#REF!</v>
      </c>
      <c r="B366" s="20" t="e">
        <f>IF(AND(E366&gt;=$B$2,E366&lt;=$B$3,OR(F366=#REF!,G366=#REF!)),ROUND(B365+1,0),B365+0.0001)</f>
        <v>#REF!</v>
      </c>
      <c r="C366" s="20" t="e">
        <f>IF(H366=#REF!,ROUND(C365+1,0),C365+0.0001)</f>
        <v>#REF!</v>
      </c>
      <c r="D366" s="21"/>
      <c r="E366" s="22"/>
      <c r="F366" s="23"/>
      <c r="G366" s="24"/>
      <c r="H366" s="51"/>
      <c r="I366" s="25"/>
      <c r="J366" s="31"/>
      <c r="K366" s="43" t="str">
        <f t="shared" si="12"/>
        <v/>
      </c>
      <c r="L366" s="45" t="str">
        <f>IF(F366="","",VLOOKUP(Journal!F366,Kontenplan!$E$9:$F$278,2))</f>
        <v/>
      </c>
      <c r="M366" s="44" t="str">
        <f>IF(G366="","",VLOOKUP(Journal!G366,Kontenplan!$E$9:$F$278,2))</f>
        <v/>
      </c>
      <c r="N366" s="28" t="str">
        <f>IF(AND(G366="",I366="",J366=""),"",IF(AND(I366&gt;0,OR(F366="",G366="")),"Bitte gültige Kontonummer/n eingeben",IF(OR(AND(F366&gt;0,F366&lt;1000),F366&gt;9999),"Sollkontonummer muss vierstellig sein",IF(VLOOKUP(F366,Kontenplan!$E$9:$E$277,1)&lt;&gt;F366,"Sollkonto existiert nicht",IF(D366=0,"Bitte Beleg-Nr. prüfen",IF(OR(AND(G366&gt;0,G366&lt;1000),G366&gt;9999),"Habenkontonummer muss vierstellig sein",IF(VLOOKUP(G366,Kontenplan!$E$9:$F$277,1)&lt;&gt;G366,"Habenkonto exisitert nicht","")))))))</f>
        <v/>
      </c>
      <c r="O366" s="28" t="str">
        <f t="shared" si="11"/>
        <v/>
      </c>
      <c r="P366" s="28"/>
      <c r="Q366" s="28"/>
      <c r="R366" s="28"/>
      <c r="S366" s="28"/>
      <c r="T366" s="28"/>
      <c r="U366" s="28"/>
      <c r="V366" s="28"/>
      <c r="X366" s="28"/>
      <c r="Y366" s="28"/>
    </row>
    <row r="367" spans="1:25" x14ac:dyDescent="0.2">
      <c r="A367" t="e">
        <f>IF(OR(F367=#REF!,G367=#REF!),ROUND(A366+1,0),A366+0.0001)</f>
        <v>#REF!</v>
      </c>
      <c r="B367" s="20" t="e">
        <f>IF(AND(E367&gt;=$B$2,E367&lt;=$B$3,OR(F367=#REF!,G367=#REF!)),ROUND(B366+1,0),B366+0.0001)</f>
        <v>#REF!</v>
      </c>
      <c r="C367" s="20" t="e">
        <f>IF(H367=#REF!,ROUND(C366+1,0),C366+0.0001)</f>
        <v>#REF!</v>
      </c>
      <c r="D367" s="21"/>
      <c r="E367" s="22"/>
      <c r="F367" s="23"/>
      <c r="G367" s="24"/>
      <c r="H367" s="51"/>
      <c r="I367" s="25"/>
      <c r="J367" s="31"/>
      <c r="K367" s="43" t="str">
        <f t="shared" si="12"/>
        <v/>
      </c>
      <c r="L367" s="45" t="str">
        <f>IF(F367="","",VLOOKUP(Journal!F367,Kontenplan!$E$9:$F$278,2))</f>
        <v/>
      </c>
      <c r="M367" s="44" t="str">
        <f>IF(G367="","",VLOOKUP(Journal!G367,Kontenplan!$E$9:$F$278,2))</f>
        <v/>
      </c>
      <c r="N367" s="28" t="str">
        <f>IF(AND(G367="",I367="",J367=""),"",IF(AND(I367&gt;0,OR(F367="",G367="")),"Bitte gültige Kontonummer/n eingeben",IF(OR(AND(F367&gt;0,F367&lt;1000),F367&gt;9999),"Sollkontonummer muss vierstellig sein",IF(VLOOKUP(F367,Kontenplan!$E$9:$E$277,1)&lt;&gt;F367,"Sollkonto existiert nicht",IF(D367=0,"Bitte Beleg-Nr. prüfen",IF(OR(AND(G367&gt;0,G367&lt;1000),G367&gt;9999),"Habenkontonummer muss vierstellig sein",IF(VLOOKUP(G367,Kontenplan!$E$9:$F$277,1)&lt;&gt;G367,"Habenkonto exisitert nicht","")))))))</f>
        <v/>
      </c>
      <c r="O367" s="28" t="str">
        <f t="shared" si="11"/>
        <v/>
      </c>
      <c r="P367" s="28"/>
      <c r="Q367" s="28"/>
      <c r="R367" s="28"/>
      <c r="S367" s="28"/>
      <c r="T367" s="28"/>
      <c r="U367" s="28"/>
      <c r="V367" s="28"/>
      <c r="X367" s="28"/>
      <c r="Y367" s="28"/>
    </row>
    <row r="368" spans="1:25" x14ac:dyDescent="0.2">
      <c r="A368" t="e">
        <f>IF(OR(F368=#REF!,G368=#REF!),ROUND(A367+1,0),A367+0.0001)</f>
        <v>#REF!</v>
      </c>
      <c r="B368" s="20" t="e">
        <f>IF(AND(E368&gt;=$B$2,E368&lt;=$B$3,OR(F368=#REF!,G368=#REF!)),ROUND(B367+1,0),B367+0.0001)</f>
        <v>#REF!</v>
      </c>
      <c r="C368" s="20" t="e">
        <f>IF(H368=#REF!,ROUND(C367+1,0),C367+0.0001)</f>
        <v>#REF!</v>
      </c>
      <c r="D368" s="21"/>
      <c r="E368" s="22"/>
      <c r="F368" s="23"/>
      <c r="G368" s="24"/>
      <c r="H368" s="51"/>
      <c r="I368" s="25"/>
      <c r="J368" s="31"/>
      <c r="K368" s="43" t="str">
        <f t="shared" si="12"/>
        <v/>
      </c>
      <c r="L368" s="45" t="str">
        <f>IF(F368="","",VLOOKUP(Journal!F368,Kontenplan!$E$9:$F$278,2))</f>
        <v/>
      </c>
      <c r="M368" s="44" t="str">
        <f>IF(G368="","",VLOOKUP(Journal!G368,Kontenplan!$E$9:$F$278,2))</f>
        <v/>
      </c>
      <c r="N368" s="28" t="str">
        <f>IF(AND(G368="",I368="",J368=""),"",IF(AND(I368&gt;0,OR(F368="",G368="")),"Bitte gültige Kontonummer/n eingeben",IF(OR(AND(F368&gt;0,F368&lt;1000),F368&gt;9999),"Sollkontonummer muss vierstellig sein",IF(VLOOKUP(F368,Kontenplan!$E$9:$E$277,1)&lt;&gt;F368,"Sollkonto existiert nicht",IF(D368=0,"Bitte Beleg-Nr. prüfen",IF(OR(AND(G368&gt;0,G368&lt;1000),G368&gt;9999),"Habenkontonummer muss vierstellig sein",IF(VLOOKUP(G368,Kontenplan!$E$9:$F$277,1)&lt;&gt;G368,"Habenkonto exisitert nicht","")))))))</f>
        <v/>
      </c>
      <c r="O368" s="28" t="str">
        <f t="shared" si="11"/>
        <v/>
      </c>
      <c r="P368" s="28"/>
      <c r="Q368" s="28"/>
      <c r="R368" s="28"/>
      <c r="S368" s="28"/>
      <c r="T368" s="28"/>
      <c r="U368" s="28"/>
      <c r="V368" s="28"/>
      <c r="X368" s="28"/>
      <c r="Y368" s="28"/>
    </row>
    <row r="369" spans="1:25" x14ac:dyDescent="0.2">
      <c r="A369" t="e">
        <f>IF(OR(F369=#REF!,G369=#REF!),ROUND(A368+1,0),A368+0.0001)</f>
        <v>#REF!</v>
      </c>
      <c r="B369" s="20" t="e">
        <f>IF(AND(E369&gt;=$B$2,E369&lt;=$B$3,OR(F369=#REF!,G369=#REF!)),ROUND(B368+1,0),B368+0.0001)</f>
        <v>#REF!</v>
      </c>
      <c r="C369" s="20" t="e">
        <f>IF(H369=#REF!,ROUND(C368+1,0),C368+0.0001)</f>
        <v>#REF!</v>
      </c>
      <c r="D369" s="21"/>
      <c r="E369" s="22"/>
      <c r="F369" s="23"/>
      <c r="G369" s="24"/>
      <c r="H369" s="51"/>
      <c r="I369" s="25"/>
      <c r="J369" s="31"/>
      <c r="K369" s="43" t="str">
        <f t="shared" si="12"/>
        <v/>
      </c>
      <c r="L369" s="45" t="str">
        <f>IF(F369="","",VLOOKUP(Journal!F369,Kontenplan!$E$9:$F$278,2))</f>
        <v/>
      </c>
      <c r="M369" s="44" t="str">
        <f>IF(G369="","",VLOOKUP(Journal!G369,Kontenplan!$E$9:$F$278,2))</f>
        <v/>
      </c>
      <c r="N369" s="28" t="str">
        <f>IF(AND(G369="",I369="",J369=""),"",IF(AND(I369&gt;0,OR(F369="",G369="")),"Bitte gültige Kontonummer/n eingeben",IF(OR(AND(F369&gt;0,F369&lt;1000),F369&gt;9999),"Sollkontonummer muss vierstellig sein",IF(VLOOKUP(F369,Kontenplan!$E$9:$E$277,1)&lt;&gt;F369,"Sollkonto existiert nicht",IF(D369=0,"Bitte Beleg-Nr. prüfen",IF(OR(AND(G369&gt;0,G369&lt;1000),G369&gt;9999),"Habenkontonummer muss vierstellig sein",IF(VLOOKUP(G369,Kontenplan!$E$9:$F$277,1)&lt;&gt;G369,"Habenkonto exisitert nicht","")))))))</f>
        <v/>
      </c>
      <c r="O369" s="28" t="str">
        <f t="shared" si="11"/>
        <v/>
      </c>
      <c r="P369" s="28"/>
      <c r="Q369" s="28"/>
      <c r="R369" s="28"/>
      <c r="S369" s="28"/>
      <c r="T369" s="28"/>
      <c r="U369" s="28"/>
      <c r="V369" s="28"/>
      <c r="X369" s="28"/>
      <c r="Y369" s="28"/>
    </row>
    <row r="370" spans="1:25" x14ac:dyDescent="0.2">
      <c r="A370" t="e">
        <f>IF(OR(F370=#REF!,G370=#REF!),ROUND(A369+1,0),A369+0.0001)</f>
        <v>#REF!</v>
      </c>
      <c r="B370" s="20" t="e">
        <f>IF(AND(E370&gt;=$B$2,E370&lt;=$B$3,OR(F370=#REF!,G370=#REF!)),ROUND(B369+1,0),B369+0.0001)</f>
        <v>#REF!</v>
      </c>
      <c r="C370" s="20" t="e">
        <f>IF(H370=#REF!,ROUND(C369+1,0),C369+0.0001)</f>
        <v>#REF!</v>
      </c>
      <c r="D370" s="21"/>
      <c r="E370" s="22"/>
      <c r="F370" s="23"/>
      <c r="G370" s="24"/>
      <c r="H370" s="51"/>
      <c r="I370" s="25"/>
      <c r="J370" s="31"/>
      <c r="K370" s="43" t="str">
        <f t="shared" si="12"/>
        <v/>
      </c>
      <c r="L370" s="45" t="str">
        <f>IF(F370="","",VLOOKUP(Journal!F370,Kontenplan!$E$9:$F$278,2))</f>
        <v/>
      </c>
      <c r="M370" s="44" t="str">
        <f>IF(G370="","",VLOOKUP(Journal!G370,Kontenplan!$E$9:$F$278,2))</f>
        <v/>
      </c>
      <c r="N370" s="28" t="str">
        <f>IF(AND(G370="",I370="",J370=""),"",IF(AND(I370&gt;0,OR(F370="",G370="")),"Bitte gültige Kontonummer/n eingeben",IF(OR(AND(F370&gt;0,F370&lt;1000),F370&gt;9999),"Sollkontonummer muss vierstellig sein",IF(VLOOKUP(F370,Kontenplan!$E$9:$E$277,1)&lt;&gt;F370,"Sollkonto existiert nicht",IF(D370=0,"Bitte Beleg-Nr. prüfen",IF(OR(AND(G370&gt;0,G370&lt;1000),G370&gt;9999),"Habenkontonummer muss vierstellig sein",IF(VLOOKUP(G370,Kontenplan!$E$9:$F$277,1)&lt;&gt;G370,"Habenkonto exisitert nicht","")))))))</f>
        <v/>
      </c>
      <c r="O370" s="28" t="str">
        <f t="shared" si="11"/>
        <v/>
      </c>
      <c r="P370" s="28"/>
      <c r="Q370" s="28"/>
      <c r="R370" s="28"/>
      <c r="S370" s="28"/>
      <c r="T370" s="28"/>
      <c r="U370" s="28"/>
      <c r="V370" s="28"/>
      <c r="X370" s="28"/>
      <c r="Y370" s="28"/>
    </row>
    <row r="371" spans="1:25" x14ac:dyDescent="0.2">
      <c r="A371" t="e">
        <f>IF(OR(F371=#REF!,G371=#REF!),ROUND(A370+1,0),A370+0.0001)</f>
        <v>#REF!</v>
      </c>
      <c r="B371" s="20" t="e">
        <f>IF(AND(E371&gt;=$B$2,E371&lt;=$B$3,OR(F371=#REF!,G371=#REF!)),ROUND(B370+1,0),B370+0.0001)</f>
        <v>#REF!</v>
      </c>
      <c r="C371" s="20" t="e">
        <f>IF(H371=#REF!,ROUND(C370+1,0),C370+0.0001)</f>
        <v>#REF!</v>
      </c>
      <c r="D371" s="21"/>
      <c r="E371" s="22"/>
      <c r="F371" s="23"/>
      <c r="G371" s="24"/>
      <c r="H371" s="51"/>
      <c r="I371" s="25"/>
      <c r="J371" s="31"/>
      <c r="K371" s="43" t="str">
        <f t="shared" si="12"/>
        <v/>
      </c>
      <c r="L371" s="45" t="str">
        <f>IF(F371="","",VLOOKUP(Journal!F371,Kontenplan!$E$9:$F$278,2))</f>
        <v/>
      </c>
      <c r="M371" s="44" t="str">
        <f>IF(G371="","",VLOOKUP(Journal!G371,Kontenplan!$E$9:$F$278,2))</f>
        <v/>
      </c>
      <c r="N371" s="28" t="str">
        <f>IF(AND(G371="",I371="",J371=""),"",IF(AND(I371&gt;0,OR(F371="",G371="")),"Bitte gültige Kontonummer/n eingeben",IF(OR(AND(F371&gt;0,F371&lt;1000),F371&gt;9999),"Sollkontonummer muss vierstellig sein",IF(VLOOKUP(F371,Kontenplan!$E$9:$E$277,1)&lt;&gt;F371,"Sollkonto existiert nicht",IF(D371=0,"Bitte Beleg-Nr. prüfen",IF(OR(AND(G371&gt;0,G371&lt;1000),G371&gt;9999),"Habenkontonummer muss vierstellig sein",IF(VLOOKUP(G371,Kontenplan!$E$9:$F$277,1)&lt;&gt;G371,"Habenkonto exisitert nicht","")))))))</f>
        <v/>
      </c>
      <c r="O371" s="28" t="str">
        <f t="shared" si="11"/>
        <v/>
      </c>
      <c r="P371" s="28"/>
      <c r="Q371" s="28"/>
      <c r="R371" s="28"/>
      <c r="S371" s="28"/>
      <c r="T371" s="28"/>
      <c r="U371" s="28"/>
      <c r="V371" s="28"/>
      <c r="X371" s="28"/>
      <c r="Y371" s="28"/>
    </row>
    <row r="372" spans="1:25" x14ac:dyDescent="0.2">
      <c r="A372" t="e">
        <f>IF(OR(F372=#REF!,G372=#REF!),ROUND(A371+1,0),A371+0.0001)</f>
        <v>#REF!</v>
      </c>
      <c r="B372" s="20" t="e">
        <f>IF(AND(E372&gt;=$B$2,E372&lt;=$B$3,OR(F372=#REF!,G372=#REF!)),ROUND(B371+1,0),B371+0.0001)</f>
        <v>#REF!</v>
      </c>
      <c r="C372" s="20" t="e">
        <f>IF(H372=#REF!,ROUND(C371+1,0),C371+0.0001)</f>
        <v>#REF!</v>
      </c>
      <c r="D372" s="21"/>
      <c r="E372" s="22"/>
      <c r="F372" s="23"/>
      <c r="G372" s="24"/>
      <c r="H372" s="51"/>
      <c r="I372" s="25"/>
      <c r="J372" s="31"/>
      <c r="K372" s="43" t="str">
        <f t="shared" si="12"/>
        <v/>
      </c>
      <c r="L372" s="45" t="str">
        <f>IF(F372="","",VLOOKUP(Journal!F372,Kontenplan!$E$9:$F$278,2))</f>
        <v/>
      </c>
      <c r="M372" s="44" t="str">
        <f>IF(G372="","",VLOOKUP(Journal!G372,Kontenplan!$E$9:$F$278,2))</f>
        <v/>
      </c>
      <c r="N372" s="28" t="str">
        <f>IF(AND(G372="",I372="",J372=""),"",IF(AND(I372&gt;0,OR(F372="",G372="")),"Bitte gültige Kontonummer/n eingeben",IF(OR(AND(F372&gt;0,F372&lt;1000),F372&gt;9999),"Sollkontonummer muss vierstellig sein",IF(VLOOKUP(F372,Kontenplan!$E$9:$E$277,1)&lt;&gt;F372,"Sollkonto existiert nicht",IF(D372=0,"Bitte Beleg-Nr. prüfen",IF(OR(AND(G372&gt;0,G372&lt;1000),G372&gt;9999),"Habenkontonummer muss vierstellig sein",IF(VLOOKUP(G372,Kontenplan!$E$9:$F$277,1)&lt;&gt;G372,"Habenkonto exisitert nicht","")))))))</f>
        <v/>
      </c>
      <c r="O372" s="28" t="str">
        <f t="shared" si="11"/>
        <v/>
      </c>
      <c r="P372" s="28"/>
      <c r="Q372" s="28"/>
      <c r="R372" s="28"/>
      <c r="S372" s="28"/>
      <c r="T372" s="28"/>
      <c r="U372" s="28"/>
      <c r="V372" s="28"/>
      <c r="X372" s="28"/>
      <c r="Y372" s="28"/>
    </row>
    <row r="373" spans="1:25" x14ac:dyDescent="0.2">
      <c r="A373" t="e">
        <f>IF(OR(F373=#REF!,G373=#REF!),ROUND(A372+1,0),A372+0.0001)</f>
        <v>#REF!</v>
      </c>
      <c r="B373" s="20" t="e">
        <f>IF(AND(E373&gt;=$B$2,E373&lt;=$B$3,OR(F373=#REF!,G373=#REF!)),ROUND(B372+1,0),B372+0.0001)</f>
        <v>#REF!</v>
      </c>
      <c r="C373" s="20" t="e">
        <f>IF(H373=#REF!,ROUND(C372+1,0),C372+0.0001)</f>
        <v>#REF!</v>
      </c>
      <c r="D373" s="21"/>
      <c r="E373" s="22"/>
      <c r="F373" s="23"/>
      <c r="G373" s="24"/>
      <c r="H373" s="51"/>
      <c r="I373" s="25"/>
      <c r="J373" s="31"/>
      <c r="K373" s="43" t="str">
        <f t="shared" si="12"/>
        <v/>
      </c>
      <c r="L373" s="45" t="str">
        <f>IF(F373="","",VLOOKUP(Journal!F373,Kontenplan!$E$9:$F$278,2))</f>
        <v/>
      </c>
      <c r="M373" s="44" t="str">
        <f>IF(G373="","",VLOOKUP(Journal!G373,Kontenplan!$E$9:$F$278,2))</f>
        <v/>
      </c>
      <c r="N373" s="28" t="str">
        <f>IF(AND(G373="",I373="",J373=""),"",IF(AND(I373&gt;0,OR(F373="",G373="")),"Bitte gültige Kontonummer/n eingeben",IF(OR(AND(F373&gt;0,F373&lt;1000),F373&gt;9999),"Sollkontonummer muss vierstellig sein",IF(VLOOKUP(F373,Kontenplan!$E$9:$E$277,1)&lt;&gt;F373,"Sollkonto existiert nicht",IF(D373=0,"Bitte Beleg-Nr. prüfen",IF(OR(AND(G373&gt;0,G373&lt;1000),G373&gt;9999),"Habenkontonummer muss vierstellig sein",IF(VLOOKUP(G373,Kontenplan!$E$9:$F$277,1)&lt;&gt;G373,"Habenkonto exisitert nicht","")))))))</f>
        <v/>
      </c>
      <c r="O373" s="28" t="str">
        <f t="shared" si="11"/>
        <v/>
      </c>
      <c r="P373" s="28"/>
      <c r="Q373" s="28"/>
      <c r="R373" s="28"/>
      <c r="S373" s="28"/>
      <c r="T373" s="28"/>
      <c r="U373" s="28"/>
      <c r="V373" s="28"/>
      <c r="X373" s="28"/>
      <c r="Y373" s="28"/>
    </row>
    <row r="374" spans="1:25" x14ac:dyDescent="0.2">
      <c r="A374" t="e">
        <f>IF(OR(F374=#REF!,G374=#REF!),ROUND(A373+1,0),A373+0.0001)</f>
        <v>#REF!</v>
      </c>
      <c r="B374" s="20" t="e">
        <f>IF(AND(E374&gt;=$B$2,E374&lt;=$B$3,OR(F374=#REF!,G374=#REF!)),ROUND(B373+1,0),B373+0.0001)</f>
        <v>#REF!</v>
      </c>
      <c r="C374" s="20" t="e">
        <f>IF(H374=#REF!,ROUND(C373+1,0),C373+0.0001)</f>
        <v>#REF!</v>
      </c>
      <c r="D374" s="21"/>
      <c r="E374" s="22"/>
      <c r="F374" s="23"/>
      <c r="G374" s="24"/>
      <c r="H374" s="51"/>
      <c r="I374" s="25"/>
      <c r="J374" s="31"/>
      <c r="K374" s="43" t="str">
        <f t="shared" si="12"/>
        <v/>
      </c>
      <c r="L374" s="45" t="str">
        <f>IF(F374="","",VLOOKUP(Journal!F374,Kontenplan!$E$9:$F$278,2))</f>
        <v/>
      </c>
      <c r="M374" s="44" t="str">
        <f>IF(G374="","",VLOOKUP(Journal!G374,Kontenplan!$E$9:$F$278,2))</f>
        <v/>
      </c>
      <c r="N374" s="28" t="str">
        <f>IF(AND(G374="",I374="",J374=""),"",IF(AND(I374&gt;0,OR(F374="",G374="")),"Bitte gültige Kontonummer/n eingeben",IF(OR(AND(F374&gt;0,F374&lt;1000),F374&gt;9999),"Sollkontonummer muss vierstellig sein",IF(VLOOKUP(F374,Kontenplan!$E$9:$E$277,1)&lt;&gt;F374,"Sollkonto existiert nicht",IF(D374=0,"Bitte Beleg-Nr. prüfen",IF(OR(AND(G374&gt;0,G374&lt;1000),G374&gt;9999),"Habenkontonummer muss vierstellig sein",IF(VLOOKUP(G374,Kontenplan!$E$9:$F$277,1)&lt;&gt;G374,"Habenkonto exisitert nicht","")))))))</f>
        <v/>
      </c>
      <c r="O374" s="28" t="str">
        <f t="shared" si="11"/>
        <v/>
      </c>
      <c r="P374" s="28"/>
      <c r="Q374" s="28"/>
      <c r="R374" s="28"/>
      <c r="S374" s="28"/>
      <c r="T374" s="28"/>
      <c r="U374" s="28"/>
      <c r="V374" s="28"/>
      <c r="X374" s="28"/>
      <c r="Y374" s="28"/>
    </row>
    <row r="375" spans="1:25" x14ac:dyDescent="0.2">
      <c r="A375" t="e">
        <f>IF(OR(F375=#REF!,G375=#REF!),ROUND(A374+1,0),A374+0.0001)</f>
        <v>#REF!</v>
      </c>
      <c r="B375" s="20" t="e">
        <f>IF(AND(E375&gt;=$B$2,E375&lt;=$B$3,OR(F375=#REF!,G375=#REF!)),ROUND(B374+1,0),B374+0.0001)</f>
        <v>#REF!</v>
      </c>
      <c r="C375" s="20" t="e">
        <f>IF(H375=#REF!,ROUND(C374+1,0),C374+0.0001)</f>
        <v>#REF!</v>
      </c>
      <c r="D375" s="21"/>
      <c r="E375" s="22"/>
      <c r="F375" s="23"/>
      <c r="G375" s="24"/>
      <c r="H375" s="51"/>
      <c r="I375" s="25"/>
      <c r="J375" s="31"/>
      <c r="K375" s="43" t="str">
        <f t="shared" si="12"/>
        <v/>
      </c>
      <c r="L375" s="45" t="str">
        <f>IF(F375="","",VLOOKUP(Journal!F375,Kontenplan!$E$9:$F$278,2))</f>
        <v/>
      </c>
      <c r="M375" s="44" t="str">
        <f>IF(G375="","",VLOOKUP(Journal!G375,Kontenplan!$E$9:$F$278,2))</f>
        <v/>
      </c>
      <c r="N375" s="28" t="str">
        <f>IF(AND(G375="",I375="",J375=""),"",IF(AND(I375&gt;0,OR(F375="",G375="")),"Bitte gültige Kontonummer/n eingeben",IF(OR(AND(F375&gt;0,F375&lt;1000),F375&gt;9999),"Sollkontonummer muss vierstellig sein",IF(VLOOKUP(F375,Kontenplan!$E$9:$E$277,1)&lt;&gt;F375,"Sollkonto existiert nicht",IF(D375=0,"Bitte Beleg-Nr. prüfen",IF(OR(AND(G375&gt;0,G375&lt;1000),G375&gt;9999),"Habenkontonummer muss vierstellig sein",IF(VLOOKUP(G375,Kontenplan!$E$9:$F$277,1)&lt;&gt;G375,"Habenkonto exisitert nicht","")))))))</f>
        <v/>
      </c>
      <c r="O375" s="28" t="str">
        <f t="shared" si="11"/>
        <v/>
      </c>
      <c r="P375" s="28"/>
      <c r="Q375" s="28"/>
      <c r="R375" s="28"/>
      <c r="S375" s="28"/>
      <c r="T375" s="28"/>
      <c r="U375" s="28"/>
      <c r="V375" s="28"/>
      <c r="X375" s="28"/>
      <c r="Y375" s="28"/>
    </row>
    <row r="376" spans="1:25" x14ac:dyDescent="0.2">
      <c r="A376" t="e">
        <f>IF(OR(F376=#REF!,G376=#REF!),ROUND(A375+1,0),A375+0.0001)</f>
        <v>#REF!</v>
      </c>
      <c r="B376" s="20" t="e">
        <f>IF(AND(E376&gt;=$B$2,E376&lt;=$B$3,OR(F376=#REF!,G376=#REF!)),ROUND(B375+1,0),B375+0.0001)</f>
        <v>#REF!</v>
      </c>
      <c r="C376" s="20" t="e">
        <f>IF(H376=#REF!,ROUND(C375+1,0),C375+0.0001)</f>
        <v>#REF!</v>
      </c>
      <c r="D376" s="21"/>
      <c r="E376" s="22"/>
      <c r="F376" s="23"/>
      <c r="G376" s="24"/>
      <c r="H376" s="51"/>
      <c r="I376" s="25"/>
      <c r="J376" s="31"/>
      <c r="K376" s="43" t="str">
        <f t="shared" si="12"/>
        <v/>
      </c>
      <c r="L376" s="45" t="str">
        <f>IF(F376="","",VLOOKUP(Journal!F376,Kontenplan!$E$9:$F$278,2))</f>
        <v/>
      </c>
      <c r="M376" s="44" t="str">
        <f>IF(G376="","",VLOOKUP(Journal!G376,Kontenplan!$E$9:$F$278,2))</f>
        <v/>
      </c>
      <c r="N376" s="28" t="str">
        <f>IF(AND(G376="",I376="",J376=""),"",IF(AND(I376&gt;0,OR(F376="",G376="")),"Bitte gültige Kontonummer/n eingeben",IF(OR(AND(F376&gt;0,F376&lt;1000),F376&gt;9999),"Sollkontonummer muss vierstellig sein",IF(VLOOKUP(F376,Kontenplan!$E$9:$E$277,1)&lt;&gt;F376,"Sollkonto existiert nicht",IF(D376=0,"Bitte Beleg-Nr. prüfen",IF(OR(AND(G376&gt;0,G376&lt;1000),G376&gt;9999),"Habenkontonummer muss vierstellig sein",IF(VLOOKUP(G376,Kontenplan!$E$9:$F$277,1)&lt;&gt;G376,"Habenkonto exisitert nicht","")))))))</f>
        <v/>
      </c>
      <c r="O376" s="28" t="str">
        <f t="shared" si="11"/>
        <v/>
      </c>
      <c r="P376" s="28"/>
      <c r="Q376" s="28"/>
      <c r="R376" s="28"/>
      <c r="S376" s="28"/>
      <c r="T376" s="28"/>
      <c r="U376" s="28"/>
      <c r="V376" s="28"/>
      <c r="X376" s="28"/>
      <c r="Y376" s="28"/>
    </row>
    <row r="377" spans="1:25" x14ac:dyDescent="0.2">
      <c r="A377" t="e">
        <f>IF(OR(F377=#REF!,G377=#REF!),ROUND(A376+1,0),A376+0.0001)</f>
        <v>#REF!</v>
      </c>
      <c r="B377" s="20" t="e">
        <f>IF(AND(E377&gt;=$B$2,E377&lt;=$B$3,OR(F377=#REF!,G377=#REF!)),ROUND(B376+1,0),B376+0.0001)</f>
        <v>#REF!</v>
      </c>
      <c r="C377" s="20" t="e">
        <f>IF(H377=#REF!,ROUND(C376+1,0),C376+0.0001)</f>
        <v>#REF!</v>
      </c>
      <c r="D377" s="21"/>
      <c r="E377" s="22"/>
      <c r="F377" s="23"/>
      <c r="G377" s="24"/>
      <c r="H377" s="51"/>
      <c r="I377" s="25"/>
      <c r="J377" s="31"/>
      <c r="K377" s="43" t="str">
        <f t="shared" si="12"/>
        <v/>
      </c>
      <c r="L377" s="45" t="str">
        <f>IF(F377="","",VLOOKUP(Journal!F377,Kontenplan!$E$9:$F$278,2))</f>
        <v/>
      </c>
      <c r="M377" s="44" t="str">
        <f>IF(G377="","",VLOOKUP(Journal!G377,Kontenplan!$E$9:$F$278,2))</f>
        <v/>
      </c>
      <c r="N377" s="28" t="str">
        <f>IF(AND(G377="",I377="",J377=""),"",IF(AND(I377&gt;0,OR(F377="",G377="")),"Bitte gültige Kontonummer/n eingeben",IF(OR(AND(F377&gt;0,F377&lt;1000),F377&gt;9999),"Sollkontonummer muss vierstellig sein",IF(VLOOKUP(F377,Kontenplan!$E$9:$E$277,1)&lt;&gt;F377,"Sollkonto existiert nicht",IF(D377=0,"Bitte Beleg-Nr. prüfen",IF(OR(AND(G377&gt;0,G377&lt;1000),G377&gt;9999),"Habenkontonummer muss vierstellig sein",IF(VLOOKUP(G377,Kontenplan!$E$9:$F$277,1)&lt;&gt;G377,"Habenkonto exisitert nicht","")))))))</f>
        <v/>
      </c>
      <c r="O377" s="28" t="str">
        <f t="shared" si="11"/>
        <v/>
      </c>
      <c r="P377" s="28"/>
      <c r="Q377" s="28"/>
      <c r="R377" s="28"/>
      <c r="S377" s="28"/>
      <c r="T377" s="28"/>
      <c r="U377" s="28"/>
      <c r="V377" s="28"/>
      <c r="X377" s="28"/>
      <c r="Y377" s="28"/>
    </row>
    <row r="378" spans="1:25" x14ac:dyDescent="0.2">
      <c r="A378" t="e">
        <f>IF(OR(F378=#REF!,G378=#REF!),ROUND(A377+1,0),A377+0.0001)</f>
        <v>#REF!</v>
      </c>
      <c r="B378" s="20" t="e">
        <f>IF(AND(E378&gt;=$B$2,E378&lt;=$B$3,OR(F378=#REF!,G378=#REF!)),ROUND(B377+1,0),B377+0.0001)</f>
        <v>#REF!</v>
      </c>
      <c r="C378" s="20" t="e">
        <f>IF(H378=#REF!,ROUND(C377+1,0),C377+0.0001)</f>
        <v>#REF!</v>
      </c>
      <c r="D378" s="21"/>
      <c r="E378" s="22"/>
      <c r="F378" s="23"/>
      <c r="G378" s="24"/>
      <c r="H378" s="51"/>
      <c r="I378" s="25"/>
      <c r="J378" s="31"/>
      <c r="K378" s="43" t="str">
        <f t="shared" si="12"/>
        <v/>
      </c>
      <c r="L378" s="45" t="str">
        <f>IF(F378="","",VLOOKUP(Journal!F378,Kontenplan!$E$9:$F$278,2))</f>
        <v/>
      </c>
      <c r="M378" s="44" t="str">
        <f>IF(G378="","",VLOOKUP(Journal!G378,Kontenplan!$E$9:$F$278,2))</f>
        <v/>
      </c>
      <c r="N378" s="28" t="str">
        <f>IF(AND(G378="",I378="",J378=""),"",IF(AND(I378&gt;0,OR(F378="",G378="")),"Bitte gültige Kontonummer/n eingeben",IF(OR(AND(F378&gt;0,F378&lt;1000),F378&gt;9999),"Sollkontonummer muss vierstellig sein",IF(VLOOKUP(F378,Kontenplan!$E$9:$E$277,1)&lt;&gt;F378,"Sollkonto existiert nicht",IF(D378=0,"Bitte Beleg-Nr. prüfen",IF(OR(AND(G378&gt;0,G378&lt;1000),G378&gt;9999),"Habenkontonummer muss vierstellig sein",IF(VLOOKUP(G378,Kontenplan!$E$9:$F$277,1)&lt;&gt;G378,"Habenkonto exisitert nicht","")))))))</f>
        <v/>
      </c>
      <c r="O378" s="28" t="str">
        <f t="shared" si="11"/>
        <v/>
      </c>
      <c r="P378" s="28"/>
      <c r="Q378" s="28"/>
      <c r="R378" s="28"/>
      <c r="S378" s="28"/>
      <c r="T378" s="28"/>
      <c r="U378" s="28"/>
      <c r="V378" s="28"/>
      <c r="X378" s="28"/>
      <c r="Y378" s="28"/>
    </row>
    <row r="379" spans="1:25" x14ac:dyDescent="0.2">
      <c r="A379" t="e">
        <f>IF(OR(F379=#REF!,G379=#REF!),ROUND(A378+1,0),A378+0.0001)</f>
        <v>#REF!</v>
      </c>
      <c r="B379" s="20" t="e">
        <f>IF(AND(E379&gt;=$B$2,E379&lt;=$B$3,OR(F379=#REF!,G379=#REF!)),ROUND(B378+1,0),B378+0.0001)</f>
        <v>#REF!</v>
      </c>
      <c r="C379" s="20" t="e">
        <f>IF(H379=#REF!,ROUND(C378+1,0),C378+0.0001)</f>
        <v>#REF!</v>
      </c>
      <c r="D379" s="21"/>
      <c r="E379" s="22"/>
      <c r="F379" s="23"/>
      <c r="G379" s="24"/>
      <c r="H379" s="51"/>
      <c r="I379" s="25"/>
      <c r="J379" s="31"/>
      <c r="K379" s="43" t="str">
        <f t="shared" si="12"/>
        <v/>
      </c>
      <c r="L379" s="45" t="str">
        <f>IF(F379="","",VLOOKUP(Journal!F379,Kontenplan!$E$9:$F$278,2))</f>
        <v/>
      </c>
      <c r="M379" s="44" t="str">
        <f>IF(G379="","",VLOOKUP(Journal!G379,Kontenplan!$E$9:$F$278,2))</f>
        <v/>
      </c>
      <c r="N379" s="28" t="str">
        <f>IF(AND(G379="",I379="",J379=""),"",IF(AND(I379&gt;0,OR(F379="",G379="")),"Bitte gültige Kontonummer/n eingeben",IF(OR(AND(F379&gt;0,F379&lt;1000),F379&gt;9999),"Sollkontonummer muss vierstellig sein",IF(VLOOKUP(F379,Kontenplan!$E$9:$E$277,1)&lt;&gt;F379,"Sollkonto existiert nicht",IF(D379=0,"Bitte Beleg-Nr. prüfen",IF(OR(AND(G379&gt;0,G379&lt;1000),G379&gt;9999),"Habenkontonummer muss vierstellig sein",IF(VLOOKUP(G379,Kontenplan!$E$9:$F$277,1)&lt;&gt;G379,"Habenkonto exisitert nicht","")))))))</f>
        <v/>
      </c>
      <c r="O379" s="28" t="str">
        <f t="shared" si="11"/>
        <v/>
      </c>
      <c r="P379" s="28"/>
      <c r="Q379" s="28"/>
      <c r="R379" s="28"/>
      <c r="S379" s="28"/>
      <c r="T379" s="28"/>
      <c r="U379" s="28"/>
      <c r="V379" s="28"/>
      <c r="X379" s="28"/>
      <c r="Y379" s="28"/>
    </row>
    <row r="380" spans="1:25" x14ac:dyDescent="0.2">
      <c r="A380" t="e">
        <f>IF(OR(F380=#REF!,G380=#REF!),ROUND(A379+1,0),A379+0.0001)</f>
        <v>#REF!</v>
      </c>
      <c r="B380" s="20" t="e">
        <f>IF(AND(E380&gt;=$B$2,E380&lt;=$B$3,OR(F380=#REF!,G380=#REF!)),ROUND(B379+1,0),B379+0.0001)</f>
        <v>#REF!</v>
      </c>
      <c r="C380" s="20" t="e">
        <f>IF(H380=#REF!,ROUND(C379+1,0),C379+0.0001)</f>
        <v>#REF!</v>
      </c>
      <c r="D380" s="21"/>
      <c r="E380" s="22"/>
      <c r="F380" s="23"/>
      <c r="G380" s="24"/>
      <c r="H380" s="51"/>
      <c r="I380" s="25"/>
      <c r="J380" s="31"/>
      <c r="K380" s="43" t="str">
        <f t="shared" si="12"/>
        <v/>
      </c>
      <c r="L380" s="45" t="str">
        <f>IF(F380="","",VLOOKUP(Journal!F380,Kontenplan!$E$9:$F$278,2))</f>
        <v/>
      </c>
      <c r="M380" s="44" t="str">
        <f>IF(G380="","",VLOOKUP(Journal!G380,Kontenplan!$E$9:$F$278,2))</f>
        <v/>
      </c>
      <c r="N380" s="28" t="str">
        <f>IF(AND(G380="",I380="",J380=""),"",IF(AND(I380&gt;0,OR(F380="",G380="")),"Bitte gültige Kontonummer/n eingeben",IF(OR(AND(F380&gt;0,F380&lt;1000),F380&gt;9999),"Sollkontonummer muss vierstellig sein",IF(VLOOKUP(F380,Kontenplan!$E$9:$E$277,1)&lt;&gt;F380,"Sollkonto existiert nicht",IF(D380=0,"Bitte Beleg-Nr. prüfen",IF(OR(AND(G380&gt;0,G380&lt;1000),G380&gt;9999),"Habenkontonummer muss vierstellig sein",IF(VLOOKUP(G380,Kontenplan!$E$9:$F$277,1)&lt;&gt;G380,"Habenkonto exisitert nicht","")))))))</f>
        <v/>
      </c>
      <c r="O380" s="28" t="str">
        <f t="shared" si="11"/>
        <v/>
      </c>
      <c r="P380" s="28"/>
      <c r="Q380" s="28"/>
      <c r="R380" s="28"/>
      <c r="S380" s="28"/>
      <c r="T380" s="28"/>
      <c r="U380" s="28"/>
      <c r="V380" s="28"/>
      <c r="X380" s="28"/>
      <c r="Y380" s="28"/>
    </row>
    <row r="381" spans="1:25" x14ac:dyDescent="0.2">
      <c r="A381" t="e">
        <f>IF(OR(F381=#REF!,G381=#REF!),ROUND(A380+1,0),A380+0.0001)</f>
        <v>#REF!</v>
      </c>
      <c r="B381" s="20" t="e">
        <f>IF(AND(E381&gt;=$B$2,E381&lt;=$B$3,OR(F381=#REF!,G381=#REF!)),ROUND(B380+1,0),B380+0.0001)</f>
        <v>#REF!</v>
      </c>
      <c r="C381" s="20" t="e">
        <f>IF(H381=#REF!,ROUND(C380+1,0),C380+0.0001)</f>
        <v>#REF!</v>
      </c>
      <c r="D381" s="21"/>
      <c r="E381" s="22"/>
      <c r="F381" s="23"/>
      <c r="G381" s="24"/>
      <c r="H381" s="51"/>
      <c r="I381" s="25"/>
      <c r="J381" s="31"/>
      <c r="K381" s="43" t="str">
        <f t="shared" si="12"/>
        <v/>
      </c>
      <c r="L381" s="45" t="str">
        <f>IF(F381="","",VLOOKUP(Journal!F381,Kontenplan!$E$9:$F$278,2))</f>
        <v/>
      </c>
      <c r="M381" s="44" t="str">
        <f>IF(G381="","",VLOOKUP(Journal!G381,Kontenplan!$E$9:$F$278,2))</f>
        <v/>
      </c>
      <c r="N381" s="28" t="str">
        <f>IF(AND(G381="",I381="",J381=""),"",IF(AND(I381&gt;0,OR(F381="",G381="")),"Bitte gültige Kontonummer/n eingeben",IF(OR(AND(F381&gt;0,F381&lt;1000),F381&gt;9999),"Sollkontonummer muss vierstellig sein",IF(VLOOKUP(F381,Kontenplan!$E$9:$E$277,1)&lt;&gt;F381,"Sollkonto existiert nicht",IF(D381=0,"Bitte Beleg-Nr. prüfen",IF(OR(AND(G381&gt;0,G381&lt;1000),G381&gt;9999),"Habenkontonummer muss vierstellig sein",IF(VLOOKUP(G381,Kontenplan!$E$9:$F$277,1)&lt;&gt;G381,"Habenkonto exisitert nicht","")))))))</f>
        <v/>
      </c>
      <c r="O381" s="28" t="str">
        <f t="shared" si="11"/>
        <v/>
      </c>
      <c r="P381" s="28"/>
      <c r="Q381" s="28"/>
      <c r="R381" s="28"/>
      <c r="S381" s="28"/>
      <c r="T381" s="28"/>
      <c r="U381" s="28"/>
      <c r="V381" s="28"/>
      <c r="X381" s="28"/>
      <c r="Y381" s="28"/>
    </row>
    <row r="382" spans="1:25" x14ac:dyDescent="0.2">
      <c r="A382" t="e">
        <f>IF(OR(F382=#REF!,G382=#REF!),ROUND(A381+1,0),A381+0.0001)</f>
        <v>#REF!</v>
      </c>
      <c r="B382" s="20" t="e">
        <f>IF(AND(E382&gt;=$B$2,E382&lt;=$B$3,OR(F382=#REF!,G382=#REF!)),ROUND(B381+1,0),B381+0.0001)</f>
        <v>#REF!</v>
      </c>
      <c r="C382" s="20" t="e">
        <f>IF(H382=#REF!,ROUND(C381+1,0),C381+0.0001)</f>
        <v>#REF!</v>
      </c>
      <c r="D382" s="21"/>
      <c r="E382" s="22"/>
      <c r="F382" s="23"/>
      <c r="G382" s="24"/>
      <c r="H382" s="51"/>
      <c r="I382" s="25"/>
      <c r="J382" s="31"/>
      <c r="K382" s="43" t="str">
        <f t="shared" si="12"/>
        <v/>
      </c>
      <c r="L382" s="45" t="str">
        <f>IF(F382="","",VLOOKUP(Journal!F382,Kontenplan!$E$9:$F$278,2))</f>
        <v/>
      </c>
      <c r="M382" s="44" t="str">
        <f>IF(G382="","",VLOOKUP(Journal!G382,Kontenplan!$E$9:$F$278,2))</f>
        <v/>
      </c>
      <c r="N382" s="28" t="str">
        <f>IF(AND(G382="",I382="",J382=""),"",IF(AND(I382&gt;0,OR(F382="",G382="")),"Bitte gültige Kontonummer/n eingeben",IF(OR(AND(F382&gt;0,F382&lt;1000),F382&gt;9999),"Sollkontonummer muss vierstellig sein",IF(VLOOKUP(F382,Kontenplan!$E$9:$E$277,1)&lt;&gt;F382,"Sollkonto existiert nicht",IF(D382=0,"Bitte Beleg-Nr. prüfen",IF(OR(AND(G382&gt;0,G382&lt;1000),G382&gt;9999),"Habenkontonummer muss vierstellig sein",IF(VLOOKUP(G382,Kontenplan!$E$9:$F$277,1)&lt;&gt;G382,"Habenkonto exisitert nicht","")))))))</f>
        <v/>
      </c>
      <c r="O382" s="28" t="str">
        <f t="shared" si="11"/>
        <v/>
      </c>
      <c r="P382" s="28"/>
      <c r="Q382" s="28"/>
      <c r="R382" s="28"/>
      <c r="S382" s="28"/>
      <c r="T382" s="28"/>
      <c r="U382" s="28"/>
      <c r="V382" s="28"/>
      <c r="X382" s="28"/>
      <c r="Y382" s="28"/>
    </row>
    <row r="383" spans="1:25" x14ac:dyDescent="0.2">
      <c r="A383" t="e">
        <f>IF(OR(F383=#REF!,G383=#REF!),ROUND(A382+1,0),A382+0.0001)</f>
        <v>#REF!</v>
      </c>
      <c r="B383" s="20" t="e">
        <f>IF(AND(E383&gt;=$B$2,E383&lt;=$B$3,OR(F383=#REF!,G383=#REF!)),ROUND(B382+1,0),B382+0.0001)</f>
        <v>#REF!</v>
      </c>
      <c r="C383" s="20" t="e">
        <f>IF(H383=#REF!,ROUND(C382+1,0),C382+0.0001)</f>
        <v>#REF!</v>
      </c>
      <c r="D383" s="21"/>
      <c r="E383" s="22"/>
      <c r="F383" s="23"/>
      <c r="G383" s="24"/>
      <c r="H383" s="51"/>
      <c r="I383" s="25"/>
      <c r="J383" s="31"/>
      <c r="K383" s="43" t="str">
        <f t="shared" si="12"/>
        <v/>
      </c>
      <c r="L383" s="45" t="str">
        <f>IF(F383="","",VLOOKUP(Journal!F383,Kontenplan!$E$9:$F$278,2))</f>
        <v/>
      </c>
      <c r="M383" s="44" t="str">
        <f>IF(G383="","",VLOOKUP(Journal!G383,Kontenplan!$E$9:$F$278,2))</f>
        <v/>
      </c>
      <c r="N383" s="28" t="str">
        <f>IF(AND(G383="",I383="",J383=""),"",IF(AND(I383&gt;0,OR(F383="",G383="")),"Bitte gültige Kontonummer/n eingeben",IF(OR(AND(F383&gt;0,F383&lt;1000),F383&gt;9999),"Sollkontonummer muss vierstellig sein",IF(VLOOKUP(F383,Kontenplan!$E$9:$E$277,1)&lt;&gt;F383,"Sollkonto existiert nicht",IF(D383=0,"Bitte Beleg-Nr. prüfen",IF(OR(AND(G383&gt;0,G383&lt;1000),G383&gt;9999),"Habenkontonummer muss vierstellig sein",IF(VLOOKUP(G383,Kontenplan!$E$9:$F$277,1)&lt;&gt;G383,"Habenkonto exisitert nicht","")))))))</f>
        <v/>
      </c>
      <c r="O383" s="28" t="str">
        <f t="shared" si="11"/>
        <v/>
      </c>
      <c r="P383" s="28"/>
      <c r="Q383" s="28"/>
      <c r="R383" s="28"/>
      <c r="S383" s="28"/>
      <c r="T383" s="28"/>
      <c r="U383" s="28"/>
      <c r="V383" s="28"/>
      <c r="X383" s="28"/>
      <c r="Y383" s="28"/>
    </row>
    <row r="384" spans="1:25" x14ac:dyDescent="0.2">
      <c r="A384" t="e">
        <f>IF(OR(F384=#REF!,G384=#REF!),ROUND(A383+1,0),A383+0.0001)</f>
        <v>#REF!</v>
      </c>
      <c r="B384" s="20" t="e">
        <f>IF(AND(E384&gt;=$B$2,E384&lt;=$B$3,OR(F384=#REF!,G384=#REF!)),ROUND(B383+1,0),B383+0.0001)</f>
        <v>#REF!</v>
      </c>
      <c r="C384" s="20" t="e">
        <f>IF(H384=#REF!,ROUND(C383+1,0),C383+0.0001)</f>
        <v>#REF!</v>
      </c>
      <c r="D384" s="21"/>
      <c r="E384" s="22"/>
      <c r="F384" s="23"/>
      <c r="G384" s="24"/>
      <c r="H384" s="51"/>
      <c r="I384" s="25"/>
      <c r="J384" s="31"/>
      <c r="K384" s="43" t="str">
        <f t="shared" si="12"/>
        <v/>
      </c>
      <c r="L384" s="45" t="str">
        <f>IF(F384="","",VLOOKUP(Journal!F384,Kontenplan!$E$9:$F$278,2))</f>
        <v/>
      </c>
      <c r="M384" s="44" t="str">
        <f>IF(G384="","",VLOOKUP(Journal!G384,Kontenplan!$E$9:$F$278,2))</f>
        <v/>
      </c>
      <c r="N384" s="28" t="str">
        <f>IF(AND(G384="",I384="",J384=""),"",IF(AND(I384&gt;0,OR(F384="",G384="")),"Bitte gültige Kontonummer/n eingeben",IF(OR(AND(F384&gt;0,F384&lt;1000),F384&gt;9999),"Sollkontonummer muss vierstellig sein",IF(VLOOKUP(F384,Kontenplan!$E$9:$E$277,1)&lt;&gt;F384,"Sollkonto existiert nicht",IF(D384=0,"Bitte Beleg-Nr. prüfen",IF(OR(AND(G384&gt;0,G384&lt;1000),G384&gt;9999),"Habenkontonummer muss vierstellig sein",IF(VLOOKUP(G384,Kontenplan!$E$9:$F$277,1)&lt;&gt;G384,"Habenkonto exisitert nicht","")))))))</f>
        <v/>
      </c>
      <c r="O384" s="28" t="str">
        <f t="shared" si="11"/>
        <v/>
      </c>
      <c r="P384" s="28"/>
      <c r="Q384" s="28"/>
      <c r="R384" s="28"/>
      <c r="S384" s="28"/>
      <c r="T384" s="28"/>
      <c r="U384" s="28"/>
      <c r="V384" s="28"/>
      <c r="X384" s="28"/>
      <c r="Y384" s="28"/>
    </row>
    <row r="385" spans="1:25" x14ac:dyDescent="0.2">
      <c r="A385" t="e">
        <f>IF(OR(F385=#REF!,G385=#REF!),ROUND(A384+1,0),A384+0.0001)</f>
        <v>#REF!</v>
      </c>
      <c r="B385" s="20" t="e">
        <f>IF(AND(E385&gt;=$B$2,E385&lt;=$B$3,OR(F385=#REF!,G385=#REF!)),ROUND(B384+1,0),B384+0.0001)</f>
        <v>#REF!</v>
      </c>
      <c r="C385" s="20" t="e">
        <f>IF(H385=#REF!,ROUND(C384+1,0),C384+0.0001)</f>
        <v>#REF!</v>
      </c>
      <c r="D385" s="21"/>
      <c r="E385" s="22"/>
      <c r="F385" s="23"/>
      <c r="G385" s="24"/>
      <c r="H385" s="51"/>
      <c r="I385" s="25"/>
      <c r="J385" s="31"/>
      <c r="K385" s="43" t="str">
        <f t="shared" si="12"/>
        <v/>
      </c>
      <c r="L385" s="45" t="str">
        <f>IF(F385="","",VLOOKUP(Journal!F385,Kontenplan!$E$9:$F$278,2))</f>
        <v/>
      </c>
      <c r="M385" s="44" t="str">
        <f>IF(G385="","",VLOOKUP(Journal!G385,Kontenplan!$E$9:$F$278,2))</f>
        <v/>
      </c>
      <c r="N385" s="28" t="str">
        <f>IF(AND(G385="",I385="",J385=""),"",IF(AND(I385&gt;0,OR(F385="",G385="")),"Bitte gültige Kontonummer/n eingeben",IF(OR(AND(F385&gt;0,F385&lt;1000),F385&gt;9999),"Sollkontonummer muss vierstellig sein",IF(VLOOKUP(F385,Kontenplan!$E$9:$E$277,1)&lt;&gt;F385,"Sollkonto existiert nicht",IF(D385=0,"Bitte Beleg-Nr. prüfen",IF(OR(AND(G385&gt;0,G385&lt;1000),G385&gt;9999),"Habenkontonummer muss vierstellig sein",IF(VLOOKUP(G385,Kontenplan!$E$9:$F$277,1)&lt;&gt;G385,"Habenkonto exisitert nicht","")))))))</f>
        <v/>
      </c>
      <c r="O385" s="28" t="str">
        <f t="shared" si="11"/>
        <v/>
      </c>
      <c r="P385" s="28"/>
      <c r="Q385" s="28"/>
      <c r="R385" s="28"/>
      <c r="S385" s="28"/>
      <c r="T385" s="28"/>
      <c r="U385" s="28"/>
      <c r="V385" s="28"/>
      <c r="X385" s="28"/>
      <c r="Y385" s="28"/>
    </row>
    <row r="386" spans="1:25" x14ac:dyDescent="0.2">
      <c r="A386" t="e">
        <f>IF(OR(F386=#REF!,G386=#REF!),ROUND(A385+1,0),A385+0.0001)</f>
        <v>#REF!</v>
      </c>
      <c r="B386" s="20" t="e">
        <f>IF(AND(E386&gt;=$B$2,E386&lt;=$B$3,OR(F386=#REF!,G386=#REF!)),ROUND(B385+1,0),B385+0.0001)</f>
        <v>#REF!</v>
      </c>
      <c r="C386" s="20" t="e">
        <f>IF(H386=#REF!,ROUND(C385+1,0),C385+0.0001)</f>
        <v>#REF!</v>
      </c>
      <c r="D386" s="21"/>
      <c r="E386" s="22"/>
      <c r="F386" s="23"/>
      <c r="G386" s="24"/>
      <c r="H386" s="51"/>
      <c r="I386" s="25"/>
      <c r="J386" s="31"/>
      <c r="K386" s="43" t="str">
        <f t="shared" si="12"/>
        <v/>
      </c>
      <c r="L386" s="45" t="str">
        <f>IF(F386="","",VLOOKUP(Journal!F386,Kontenplan!$E$9:$F$278,2))</f>
        <v/>
      </c>
      <c r="M386" s="44" t="str">
        <f>IF(G386="","",VLOOKUP(Journal!G386,Kontenplan!$E$9:$F$278,2))</f>
        <v/>
      </c>
      <c r="N386" s="28" t="str">
        <f>IF(AND(G386="",I386="",J386=""),"",IF(AND(I386&gt;0,OR(F386="",G386="")),"Bitte gültige Kontonummer/n eingeben",IF(OR(AND(F386&gt;0,F386&lt;1000),F386&gt;9999),"Sollkontonummer muss vierstellig sein",IF(VLOOKUP(F386,Kontenplan!$E$9:$E$277,1)&lt;&gt;F386,"Sollkonto existiert nicht",IF(D386=0,"Bitte Beleg-Nr. prüfen",IF(OR(AND(G386&gt;0,G386&lt;1000),G386&gt;9999),"Habenkontonummer muss vierstellig sein",IF(VLOOKUP(G386,Kontenplan!$E$9:$F$277,1)&lt;&gt;G386,"Habenkonto exisitert nicht","")))))))</f>
        <v/>
      </c>
      <c r="O386" s="28" t="str">
        <f t="shared" si="11"/>
        <v/>
      </c>
      <c r="P386" s="28"/>
      <c r="Q386" s="28"/>
      <c r="R386" s="28"/>
      <c r="S386" s="28"/>
      <c r="T386" s="28"/>
      <c r="U386" s="28"/>
      <c r="V386" s="28"/>
      <c r="X386" s="28"/>
      <c r="Y386" s="28"/>
    </row>
    <row r="387" spans="1:25" x14ac:dyDescent="0.2">
      <c r="A387" t="e">
        <f>IF(OR(F387=#REF!,G387=#REF!),ROUND(A386+1,0),A386+0.0001)</f>
        <v>#REF!</v>
      </c>
      <c r="B387" s="20" t="e">
        <f>IF(AND(E387&gt;=$B$2,E387&lt;=$B$3,OR(F387=#REF!,G387=#REF!)),ROUND(B386+1,0),B386+0.0001)</f>
        <v>#REF!</v>
      </c>
      <c r="C387" s="20" t="e">
        <f>IF(H387=#REF!,ROUND(C386+1,0),C386+0.0001)</f>
        <v>#REF!</v>
      </c>
      <c r="D387" s="21"/>
      <c r="E387" s="22"/>
      <c r="F387" s="23"/>
      <c r="G387" s="24"/>
      <c r="H387" s="51"/>
      <c r="I387" s="25"/>
      <c r="J387" s="31"/>
      <c r="K387" s="43" t="str">
        <f t="shared" si="12"/>
        <v/>
      </c>
      <c r="L387" s="45" t="str">
        <f>IF(F387="","",VLOOKUP(Journal!F387,Kontenplan!$E$9:$F$278,2))</f>
        <v/>
      </c>
      <c r="M387" s="44" t="str">
        <f>IF(G387="","",VLOOKUP(Journal!G387,Kontenplan!$E$9:$F$278,2))</f>
        <v/>
      </c>
      <c r="N387" s="28" t="str">
        <f>IF(AND(G387="",I387="",J387=""),"",IF(AND(I387&gt;0,OR(F387="",G387="")),"Bitte gültige Kontonummer/n eingeben",IF(OR(AND(F387&gt;0,F387&lt;1000),F387&gt;9999),"Sollkontonummer muss vierstellig sein",IF(VLOOKUP(F387,Kontenplan!$E$9:$E$277,1)&lt;&gt;F387,"Sollkonto existiert nicht",IF(D387=0,"Bitte Beleg-Nr. prüfen",IF(OR(AND(G387&gt;0,G387&lt;1000),G387&gt;9999),"Habenkontonummer muss vierstellig sein",IF(VLOOKUP(G387,Kontenplan!$E$9:$F$277,1)&lt;&gt;G387,"Habenkonto exisitert nicht","")))))))</f>
        <v/>
      </c>
      <c r="O387" s="28" t="str">
        <f t="shared" si="11"/>
        <v/>
      </c>
      <c r="P387" s="28"/>
      <c r="Q387" s="28"/>
      <c r="R387" s="28"/>
      <c r="S387" s="28"/>
      <c r="T387" s="28"/>
      <c r="U387" s="28"/>
      <c r="V387" s="28"/>
      <c r="X387" s="28"/>
      <c r="Y387" s="28"/>
    </row>
    <row r="388" spans="1:25" x14ac:dyDescent="0.2">
      <c r="A388" t="e">
        <f>IF(OR(F388=#REF!,G388=#REF!),ROUND(A387+1,0),A387+0.0001)</f>
        <v>#REF!</v>
      </c>
      <c r="B388" s="20" t="e">
        <f>IF(AND(E388&gt;=$B$2,E388&lt;=$B$3,OR(F388=#REF!,G388=#REF!)),ROUND(B387+1,0),B387+0.0001)</f>
        <v>#REF!</v>
      </c>
      <c r="C388" s="20" t="e">
        <f>IF(H388=#REF!,ROUND(C387+1,0),C387+0.0001)</f>
        <v>#REF!</v>
      </c>
      <c r="D388" s="21"/>
      <c r="E388" s="22"/>
      <c r="F388" s="23"/>
      <c r="G388" s="24"/>
      <c r="H388" s="51"/>
      <c r="I388" s="25"/>
      <c r="J388" s="31"/>
      <c r="K388" s="43" t="str">
        <f t="shared" si="12"/>
        <v/>
      </c>
      <c r="L388" s="45" t="str">
        <f>IF(F388="","",VLOOKUP(Journal!F388,Kontenplan!$E$9:$F$278,2))</f>
        <v/>
      </c>
      <c r="M388" s="44" t="str">
        <f>IF(G388="","",VLOOKUP(Journal!G388,Kontenplan!$E$9:$F$278,2))</f>
        <v/>
      </c>
      <c r="N388" s="28" t="str">
        <f>IF(AND(G388="",I388="",J388=""),"",IF(AND(I388&gt;0,OR(F388="",G388="")),"Bitte gültige Kontonummer/n eingeben",IF(OR(AND(F388&gt;0,F388&lt;1000),F388&gt;9999),"Sollkontonummer muss vierstellig sein",IF(VLOOKUP(F388,Kontenplan!$E$9:$E$277,1)&lt;&gt;F388,"Sollkonto existiert nicht",IF(D388=0,"Bitte Beleg-Nr. prüfen",IF(OR(AND(G388&gt;0,G388&lt;1000),G388&gt;9999),"Habenkontonummer muss vierstellig sein",IF(VLOOKUP(G388,Kontenplan!$E$9:$F$277,1)&lt;&gt;G388,"Habenkonto exisitert nicht","")))))))</f>
        <v/>
      </c>
      <c r="O388" s="28" t="str">
        <f t="shared" si="11"/>
        <v/>
      </c>
      <c r="P388" s="28"/>
      <c r="Q388" s="28"/>
      <c r="R388" s="28"/>
      <c r="S388" s="28"/>
      <c r="T388" s="28"/>
      <c r="U388" s="28"/>
      <c r="V388" s="28"/>
      <c r="X388" s="28"/>
      <c r="Y388" s="28"/>
    </row>
    <row r="389" spans="1:25" x14ac:dyDescent="0.2">
      <c r="A389" t="e">
        <f>IF(OR(F389=#REF!,G389=#REF!),ROUND(A388+1,0),A388+0.0001)</f>
        <v>#REF!</v>
      </c>
      <c r="B389" s="20" t="e">
        <f>IF(AND(E389&gt;=$B$2,E389&lt;=$B$3,OR(F389=#REF!,G389=#REF!)),ROUND(B388+1,0),B388+0.0001)</f>
        <v>#REF!</v>
      </c>
      <c r="C389" s="20" t="e">
        <f>IF(H389=#REF!,ROUND(C388+1,0),C388+0.0001)</f>
        <v>#REF!</v>
      </c>
      <c r="D389" s="21"/>
      <c r="E389" s="22"/>
      <c r="F389" s="23"/>
      <c r="G389" s="24"/>
      <c r="H389" s="51"/>
      <c r="I389" s="25"/>
      <c r="J389" s="31"/>
      <c r="K389" s="43" t="str">
        <f t="shared" si="12"/>
        <v/>
      </c>
      <c r="L389" s="45" t="str">
        <f>IF(F389="","",VLOOKUP(Journal!F389,Kontenplan!$E$9:$F$278,2))</f>
        <v/>
      </c>
      <c r="M389" s="44" t="str">
        <f>IF(G389="","",VLOOKUP(Journal!G389,Kontenplan!$E$9:$F$278,2))</f>
        <v/>
      </c>
      <c r="N389" s="28" t="str">
        <f>IF(AND(G389="",I389="",J389=""),"",IF(AND(I389&gt;0,OR(F389="",G389="")),"Bitte gültige Kontonummer/n eingeben",IF(OR(AND(F389&gt;0,F389&lt;1000),F389&gt;9999),"Sollkontonummer muss vierstellig sein",IF(VLOOKUP(F389,Kontenplan!$E$9:$E$277,1)&lt;&gt;F389,"Sollkonto existiert nicht",IF(D389=0,"Bitte Beleg-Nr. prüfen",IF(OR(AND(G389&gt;0,G389&lt;1000),G389&gt;9999),"Habenkontonummer muss vierstellig sein",IF(VLOOKUP(G389,Kontenplan!$E$9:$F$277,1)&lt;&gt;G389,"Habenkonto exisitert nicht","")))))))</f>
        <v/>
      </c>
      <c r="O389" s="28" t="str">
        <f t="shared" si="11"/>
        <v/>
      </c>
      <c r="P389" s="28"/>
      <c r="Q389" s="28"/>
      <c r="R389" s="28"/>
      <c r="S389" s="28"/>
      <c r="T389" s="28"/>
      <c r="U389" s="28"/>
      <c r="V389" s="28"/>
      <c r="X389" s="28"/>
      <c r="Y389" s="28"/>
    </row>
    <row r="390" spans="1:25" x14ac:dyDescent="0.2">
      <c r="A390" t="e">
        <f>IF(OR(F390=#REF!,G390=#REF!),ROUND(A389+1,0),A389+0.0001)</f>
        <v>#REF!</v>
      </c>
      <c r="B390" s="20" t="e">
        <f>IF(AND(E390&gt;=$B$2,E390&lt;=$B$3,OR(F390=#REF!,G390=#REF!)),ROUND(B389+1,0),B389+0.0001)</f>
        <v>#REF!</v>
      </c>
      <c r="C390" s="20" t="e">
        <f>IF(H390=#REF!,ROUND(C389+1,0),C389+0.0001)</f>
        <v>#REF!</v>
      </c>
      <c r="D390" s="21"/>
      <c r="E390" s="22"/>
      <c r="F390" s="23"/>
      <c r="G390" s="24"/>
      <c r="H390" s="51"/>
      <c r="I390" s="25"/>
      <c r="J390" s="31"/>
      <c r="K390" s="43" t="str">
        <f t="shared" si="12"/>
        <v/>
      </c>
      <c r="L390" s="45" t="str">
        <f>IF(F390="","",VLOOKUP(Journal!F390,Kontenplan!$E$9:$F$278,2))</f>
        <v/>
      </c>
      <c r="M390" s="44" t="str">
        <f>IF(G390="","",VLOOKUP(Journal!G390,Kontenplan!$E$9:$F$278,2))</f>
        <v/>
      </c>
      <c r="N390" s="28" t="str">
        <f>IF(AND(G390="",I390="",J390=""),"",IF(AND(I390&gt;0,OR(F390="",G390="")),"Bitte gültige Kontonummer/n eingeben",IF(OR(AND(F390&gt;0,F390&lt;1000),F390&gt;9999),"Sollkontonummer muss vierstellig sein",IF(VLOOKUP(F390,Kontenplan!$E$9:$E$277,1)&lt;&gt;F390,"Sollkonto existiert nicht",IF(D390=0,"Bitte Beleg-Nr. prüfen",IF(OR(AND(G390&gt;0,G390&lt;1000),G390&gt;9999),"Habenkontonummer muss vierstellig sein",IF(VLOOKUP(G390,Kontenplan!$E$9:$F$277,1)&lt;&gt;G390,"Habenkonto exisitert nicht","")))))))</f>
        <v/>
      </c>
      <c r="O390" s="28" t="str">
        <f t="shared" si="11"/>
        <v/>
      </c>
      <c r="P390" s="28"/>
      <c r="Q390" s="28"/>
      <c r="R390" s="28"/>
      <c r="S390" s="28"/>
      <c r="T390" s="28"/>
      <c r="U390" s="28"/>
      <c r="V390" s="28"/>
      <c r="X390" s="28"/>
      <c r="Y390" s="28"/>
    </row>
    <row r="391" spans="1:25" x14ac:dyDescent="0.2">
      <c r="A391" t="e">
        <f>IF(OR(F391=#REF!,G391=#REF!),ROUND(A390+1,0),A390+0.0001)</f>
        <v>#REF!</v>
      </c>
      <c r="B391" s="20" t="e">
        <f>IF(AND(E391&gt;=$B$2,E391&lt;=$B$3,OR(F391=#REF!,G391=#REF!)),ROUND(B390+1,0),B390+0.0001)</f>
        <v>#REF!</v>
      </c>
      <c r="C391" s="20" t="e">
        <f>IF(H391=#REF!,ROUND(C390+1,0),C390+0.0001)</f>
        <v>#REF!</v>
      </c>
      <c r="D391" s="21"/>
      <c r="E391" s="22"/>
      <c r="F391" s="23"/>
      <c r="G391" s="24"/>
      <c r="H391" s="51"/>
      <c r="I391" s="25"/>
      <c r="J391" s="31"/>
      <c r="K391" s="43" t="str">
        <f t="shared" si="12"/>
        <v/>
      </c>
      <c r="L391" s="45" t="str">
        <f>IF(F391="","",VLOOKUP(Journal!F391,Kontenplan!$E$9:$F$278,2))</f>
        <v/>
      </c>
      <c r="M391" s="44" t="str">
        <f>IF(G391="","",VLOOKUP(Journal!G391,Kontenplan!$E$9:$F$278,2))</f>
        <v/>
      </c>
      <c r="N391" s="28" t="str">
        <f>IF(AND(G391="",I391="",J391=""),"",IF(AND(I391&gt;0,OR(F391="",G391="")),"Bitte gültige Kontonummer/n eingeben",IF(OR(AND(F391&gt;0,F391&lt;1000),F391&gt;9999),"Sollkontonummer muss vierstellig sein",IF(VLOOKUP(F391,Kontenplan!$E$9:$E$277,1)&lt;&gt;F391,"Sollkonto existiert nicht",IF(D391=0,"Bitte Beleg-Nr. prüfen",IF(OR(AND(G391&gt;0,G391&lt;1000),G391&gt;9999),"Habenkontonummer muss vierstellig sein",IF(VLOOKUP(G391,Kontenplan!$E$9:$F$277,1)&lt;&gt;G391,"Habenkonto exisitert nicht","")))))))</f>
        <v/>
      </c>
      <c r="O391" s="28" t="str">
        <f t="shared" si="11"/>
        <v/>
      </c>
      <c r="P391" s="28"/>
      <c r="Q391" s="28"/>
      <c r="R391" s="28"/>
      <c r="S391" s="28"/>
      <c r="T391" s="28"/>
      <c r="U391" s="28"/>
      <c r="V391" s="28"/>
      <c r="X391" s="28"/>
      <c r="Y391" s="28"/>
    </row>
    <row r="392" spans="1:25" x14ac:dyDescent="0.2">
      <c r="A392" t="e">
        <f>IF(OR(F392=#REF!,G392=#REF!),ROUND(A391+1,0),A391+0.0001)</f>
        <v>#REF!</v>
      </c>
      <c r="B392" s="20" t="e">
        <f>IF(AND(E392&gt;=$B$2,E392&lt;=$B$3,OR(F392=#REF!,G392=#REF!)),ROUND(B391+1,0),B391+0.0001)</f>
        <v>#REF!</v>
      </c>
      <c r="C392" s="20" t="e">
        <f>IF(H392=#REF!,ROUND(C391+1,0),C391+0.0001)</f>
        <v>#REF!</v>
      </c>
      <c r="D392" s="21"/>
      <c r="E392" s="22"/>
      <c r="F392" s="23"/>
      <c r="G392" s="24"/>
      <c r="H392" s="51"/>
      <c r="I392" s="25"/>
      <c r="J392" s="31"/>
      <c r="K392" s="43" t="str">
        <f t="shared" si="12"/>
        <v/>
      </c>
      <c r="L392" s="45" t="str">
        <f>IF(F392="","",VLOOKUP(Journal!F392,Kontenplan!$E$9:$F$278,2))</f>
        <v/>
      </c>
      <c r="M392" s="44" t="str">
        <f>IF(G392="","",VLOOKUP(Journal!G392,Kontenplan!$E$9:$F$278,2))</f>
        <v/>
      </c>
      <c r="N392" s="28" t="str">
        <f>IF(AND(G392="",I392="",J392=""),"",IF(AND(I392&gt;0,OR(F392="",G392="")),"Bitte gültige Kontonummer/n eingeben",IF(OR(AND(F392&gt;0,F392&lt;1000),F392&gt;9999),"Sollkontonummer muss vierstellig sein",IF(VLOOKUP(F392,Kontenplan!$E$9:$E$277,1)&lt;&gt;F392,"Sollkonto existiert nicht",IF(D392=0,"Bitte Beleg-Nr. prüfen",IF(OR(AND(G392&gt;0,G392&lt;1000),G392&gt;9999),"Habenkontonummer muss vierstellig sein",IF(VLOOKUP(G392,Kontenplan!$E$9:$F$277,1)&lt;&gt;G392,"Habenkonto exisitert nicht","")))))))</f>
        <v/>
      </c>
      <c r="O392" s="28" t="str">
        <f t="shared" ref="O392:O455" si="13">IF(AND(F392&lt;&gt;"",F392=G392),"Soll- und Habenkontonummern sind identisch",IF(AND(D393&lt;&gt;"",G392&gt;0,F392&gt;0,OR(I392="",I392&lt;=0)),"Bitte Betrag prüfen",IF(AND(J392="",D393&gt;0),"Kein Text ist ok, aber nicht empfehlenswert",IF(OR(AND(E392="",G392&gt;0),AND(E392&lt;MAX(E385:E391)-20,G392&gt;0)),"Datum möglicherweise falsch",""))))</f>
        <v/>
      </c>
      <c r="P392" s="28"/>
      <c r="Q392" s="28"/>
      <c r="R392" s="28"/>
      <c r="S392" s="28"/>
      <c r="T392" s="28"/>
      <c r="U392" s="28"/>
      <c r="V392" s="28"/>
      <c r="X392" s="28"/>
      <c r="Y392" s="28"/>
    </row>
    <row r="393" spans="1:25" x14ac:dyDescent="0.2">
      <c r="A393" t="e">
        <f>IF(OR(F393=#REF!,G393=#REF!),ROUND(A392+1,0),A392+0.0001)</f>
        <v>#REF!</v>
      </c>
      <c r="B393" s="20" t="e">
        <f>IF(AND(E393&gt;=$B$2,E393&lt;=$B$3,OR(F393=#REF!,G393=#REF!)),ROUND(B392+1,0),B392+0.0001)</f>
        <v>#REF!</v>
      </c>
      <c r="C393" s="20" t="e">
        <f>IF(H393=#REF!,ROUND(C392+1,0),C392+0.0001)</f>
        <v>#REF!</v>
      </c>
      <c r="D393" s="21"/>
      <c r="E393" s="22"/>
      <c r="F393" s="23"/>
      <c r="G393" s="24"/>
      <c r="H393" s="51"/>
      <c r="I393" s="25"/>
      <c r="J393" s="31"/>
      <c r="K393" s="43" t="str">
        <f t="shared" si="12"/>
        <v/>
      </c>
      <c r="L393" s="45" t="str">
        <f>IF(F393="","",VLOOKUP(Journal!F393,Kontenplan!$E$9:$F$278,2))</f>
        <v/>
      </c>
      <c r="M393" s="44" t="str">
        <f>IF(G393="","",VLOOKUP(Journal!G393,Kontenplan!$E$9:$F$278,2))</f>
        <v/>
      </c>
      <c r="N393" s="28" t="str">
        <f>IF(AND(G393="",I393="",J393=""),"",IF(AND(I393&gt;0,OR(F393="",G393="")),"Bitte gültige Kontonummer/n eingeben",IF(OR(AND(F393&gt;0,F393&lt;1000),F393&gt;9999),"Sollkontonummer muss vierstellig sein",IF(VLOOKUP(F393,Kontenplan!$E$9:$E$277,1)&lt;&gt;F393,"Sollkonto existiert nicht",IF(D393=0,"Bitte Beleg-Nr. prüfen",IF(OR(AND(G393&gt;0,G393&lt;1000),G393&gt;9999),"Habenkontonummer muss vierstellig sein",IF(VLOOKUP(G393,Kontenplan!$E$9:$F$277,1)&lt;&gt;G393,"Habenkonto exisitert nicht","")))))))</f>
        <v/>
      </c>
      <c r="O393" s="28" t="str">
        <f t="shared" si="13"/>
        <v/>
      </c>
      <c r="P393" s="28"/>
      <c r="Q393" s="28"/>
      <c r="R393" s="28"/>
      <c r="S393" s="28"/>
      <c r="T393" s="28"/>
      <c r="U393" s="28"/>
      <c r="V393" s="28"/>
      <c r="X393" s="28"/>
      <c r="Y393" s="28"/>
    </row>
    <row r="394" spans="1:25" x14ac:dyDescent="0.2">
      <c r="A394" t="e">
        <f>IF(OR(F394=#REF!,G394=#REF!),ROUND(A393+1,0),A393+0.0001)</f>
        <v>#REF!</v>
      </c>
      <c r="B394" s="20" t="e">
        <f>IF(AND(E394&gt;=$B$2,E394&lt;=$B$3,OR(F394=#REF!,G394=#REF!)),ROUND(B393+1,0),B393+0.0001)</f>
        <v>#REF!</v>
      </c>
      <c r="C394" s="20" t="e">
        <f>IF(H394=#REF!,ROUND(C393+1,0),C393+0.0001)</f>
        <v>#REF!</v>
      </c>
      <c r="D394" s="21"/>
      <c r="E394" s="22"/>
      <c r="F394" s="23"/>
      <c r="G394" s="24"/>
      <c r="H394" s="51"/>
      <c r="I394" s="25"/>
      <c r="J394" s="31"/>
      <c r="K394" s="43" t="str">
        <f t="shared" si="12"/>
        <v/>
      </c>
      <c r="L394" s="45" t="str">
        <f>IF(F394="","",VLOOKUP(Journal!F394,Kontenplan!$E$9:$F$278,2))</f>
        <v/>
      </c>
      <c r="M394" s="44" t="str">
        <f>IF(G394="","",VLOOKUP(Journal!G394,Kontenplan!$E$9:$F$278,2))</f>
        <v/>
      </c>
      <c r="N394" s="28" t="str">
        <f>IF(AND(G394="",I394="",J394=""),"",IF(AND(I394&gt;0,OR(F394="",G394="")),"Bitte gültige Kontonummer/n eingeben",IF(OR(AND(F394&gt;0,F394&lt;1000),F394&gt;9999),"Sollkontonummer muss vierstellig sein",IF(VLOOKUP(F394,Kontenplan!$E$9:$E$277,1)&lt;&gt;F394,"Sollkonto existiert nicht",IF(D394=0,"Bitte Beleg-Nr. prüfen",IF(OR(AND(G394&gt;0,G394&lt;1000),G394&gt;9999),"Habenkontonummer muss vierstellig sein",IF(VLOOKUP(G394,Kontenplan!$E$9:$F$277,1)&lt;&gt;G394,"Habenkonto exisitert nicht","")))))))</f>
        <v/>
      </c>
      <c r="O394" s="28" t="str">
        <f t="shared" si="13"/>
        <v/>
      </c>
      <c r="P394" s="28"/>
      <c r="Q394" s="28"/>
      <c r="R394" s="28"/>
      <c r="S394" s="28"/>
      <c r="T394" s="28"/>
      <c r="U394" s="28"/>
      <c r="V394" s="28"/>
      <c r="X394" s="28"/>
      <c r="Y394" s="28"/>
    </row>
    <row r="395" spans="1:25" x14ac:dyDescent="0.2">
      <c r="A395" t="e">
        <f>IF(OR(F395=#REF!,G395=#REF!),ROUND(A394+1,0),A394+0.0001)</f>
        <v>#REF!</v>
      </c>
      <c r="B395" s="20" t="e">
        <f>IF(AND(E395&gt;=$B$2,E395&lt;=$B$3,OR(F395=#REF!,G395=#REF!)),ROUND(B394+1,0),B394+0.0001)</f>
        <v>#REF!</v>
      </c>
      <c r="C395" s="20" t="e">
        <f>IF(H395=#REF!,ROUND(C394+1,0),C394+0.0001)</f>
        <v>#REF!</v>
      </c>
      <c r="D395" s="21"/>
      <c r="E395" s="22"/>
      <c r="F395" s="23"/>
      <c r="G395" s="24"/>
      <c r="H395" s="51"/>
      <c r="I395" s="25"/>
      <c r="J395" s="31"/>
      <c r="K395" s="43" t="str">
        <f t="shared" si="12"/>
        <v/>
      </c>
      <c r="L395" s="45" t="str">
        <f>IF(F395="","",VLOOKUP(Journal!F395,Kontenplan!$E$9:$F$278,2))</f>
        <v/>
      </c>
      <c r="M395" s="44" t="str">
        <f>IF(G395="","",VLOOKUP(Journal!G395,Kontenplan!$E$9:$F$278,2))</f>
        <v/>
      </c>
      <c r="N395" s="28" t="str">
        <f>IF(AND(G395="",I395="",J395=""),"",IF(AND(I395&gt;0,OR(F395="",G395="")),"Bitte gültige Kontonummer/n eingeben",IF(OR(AND(F395&gt;0,F395&lt;1000),F395&gt;9999),"Sollkontonummer muss vierstellig sein",IF(VLOOKUP(F395,Kontenplan!$E$9:$E$277,1)&lt;&gt;F395,"Sollkonto existiert nicht",IF(D395=0,"Bitte Beleg-Nr. prüfen",IF(OR(AND(G395&gt;0,G395&lt;1000),G395&gt;9999),"Habenkontonummer muss vierstellig sein",IF(VLOOKUP(G395,Kontenplan!$E$9:$F$277,1)&lt;&gt;G395,"Habenkonto exisitert nicht","")))))))</f>
        <v/>
      </c>
      <c r="O395" s="28" t="str">
        <f t="shared" si="13"/>
        <v/>
      </c>
      <c r="P395" s="28"/>
      <c r="Q395" s="28"/>
      <c r="R395" s="28"/>
      <c r="S395" s="28"/>
      <c r="T395" s="28"/>
      <c r="U395" s="28"/>
      <c r="V395" s="28"/>
      <c r="X395" s="28"/>
      <c r="Y395" s="28"/>
    </row>
    <row r="396" spans="1:25" x14ac:dyDescent="0.2">
      <c r="A396" t="e">
        <f>IF(OR(F396=#REF!,G396=#REF!),ROUND(A395+1,0),A395+0.0001)</f>
        <v>#REF!</v>
      </c>
      <c r="B396" s="20" t="e">
        <f>IF(AND(E396&gt;=$B$2,E396&lt;=$B$3,OR(F396=#REF!,G396=#REF!)),ROUND(B395+1,0),B395+0.0001)</f>
        <v>#REF!</v>
      </c>
      <c r="C396" s="20" t="e">
        <f>IF(H396=#REF!,ROUND(C395+1,0),C395+0.0001)</f>
        <v>#REF!</v>
      </c>
      <c r="D396" s="21"/>
      <c r="E396" s="22"/>
      <c r="F396" s="23"/>
      <c r="G396" s="24"/>
      <c r="H396" s="51"/>
      <c r="I396" s="25"/>
      <c r="J396" s="31"/>
      <c r="K396" s="43" t="str">
        <f t="shared" si="12"/>
        <v/>
      </c>
      <c r="L396" s="45" t="str">
        <f>IF(F396="","",VLOOKUP(Journal!F396,Kontenplan!$E$9:$F$278,2))</f>
        <v/>
      </c>
      <c r="M396" s="44" t="str">
        <f>IF(G396="","",VLOOKUP(Journal!G396,Kontenplan!$E$9:$F$278,2))</f>
        <v/>
      </c>
      <c r="N396" s="28" t="str">
        <f>IF(AND(G396="",I396="",J396=""),"",IF(AND(I396&gt;0,OR(F396="",G396="")),"Bitte gültige Kontonummer/n eingeben",IF(OR(AND(F396&gt;0,F396&lt;1000),F396&gt;9999),"Sollkontonummer muss vierstellig sein",IF(VLOOKUP(F396,Kontenplan!$E$9:$E$277,1)&lt;&gt;F396,"Sollkonto existiert nicht",IF(D396=0,"Bitte Beleg-Nr. prüfen",IF(OR(AND(G396&gt;0,G396&lt;1000),G396&gt;9999),"Habenkontonummer muss vierstellig sein",IF(VLOOKUP(G396,Kontenplan!$E$9:$F$277,1)&lt;&gt;G396,"Habenkonto exisitert nicht","")))))))</f>
        <v/>
      </c>
      <c r="O396" s="28" t="str">
        <f t="shared" si="13"/>
        <v/>
      </c>
      <c r="P396" s="28"/>
      <c r="Q396" s="28"/>
      <c r="R396" s="28"/>
      <c r="S396" s="28"/>
      <c r="T396" s="28"/>
      <c r="U396" s="28"/>
      <c r="V396" s="28"/>
      <c r="X396" s="28"/>
      <c r="Y396" s="28"/>
    </row>
    <row r="397" spans="1:25" x14ac:dyDescent="0.2">
      <c r="A397" t="e">
        <f>IF(OR(F397=#REF!,G397=#REF!),ROUND(A396+1,0),A396+0.0001)</f>
        <v>#REF!</v>
      </c>
      <c r="B397" s="20" t="e">
        <f>IF(AND(E397&gt;=$B$2,E397&lt;=$B$3,OR(F397=#REF!,G397=#REF!)),ROUND(B396+1,0),B396+0.0001)</f>
        <v>#REF!</v>
      </c>
      <c r="C397" s="20" t="e">
        <f>IF(H397=#REF!,ROUND(C396+1,0),C396+0.0001)</f>
        <v>#REF!</v>
      </c>
      <c r="D397" s="21"/>
      <c r="E397" s="22"/>
      <c r="F397" s="23"/>
      <c r="G397" s="24"/>
      <c r="H397" s="51"/>
      <c r="I397" s="25"/>
      <c r="J397" s="31"/>
      <c r="K397" s="43" t="str">
        <f t="shared" si="12"/>
        <v/>
      </c>
      <c r="L397" s="45" t="str">
        <f>IF(F397="","",VLOOKUP(Journal!F397,Kontenplan!$E$9:$F$278,2))</f>
        <v/>
      </c>
      <c r="M397" s="44" t="str">
        <f>IF(G397="","",VLOOKUP(Journal!G397,Kontenplan!$E$9:$F$278,2))</f>
        <v/>
      </c>
      <c r="N397" s="28" t="str">
        <f>IF(AND(G397="",I397="",J397=""),"",IF(AND(I397&gt;0,OR(F397="",G397="")),"Bitte gültige Kontonummer/n eingeben",IF(OR(AND(F397&gt;0,F397&lt;1000),F397&gt;9999),"Sollkontonummer muss vierstellig sein",IF(VLOOKUP(F397,Kontenplan!$E$9:$E$277,1)&lt;&gt;F397,"Sollkonto existiert nicht",IF(D397=0,"Bitte Beleg-Nr. prüfen",IF(OR(AND(G397&gt;0,G397&lt;1000),G397&gt;9999),"Habenkontonummer muss vierstellig sein",IF(VLOOKUP(G397,Kontenplan!$E$9:$F$277,1)&lt;&gt;G397,"Habenkonto exisitert nicht","")))))))</f>
        <v/>
      </c>
      <c r="O397" s="28" t="str">
        <f t="shared" si="13"/>
        <v/>
      </c>
      <c r="P397" s="28"/>
      <c r="Q397" s="28"/>
      <c r="R397" s="28"/>
      <c r="S397" s="28"/>
      <c r="T397" s="28"/>
      <c r="U397" s="28"/>
      <c r="V397" s="28"/>
      <c r="X397" s="28"/>
      <c r="Y397" s="28"/>
    </row>
    <row r="398" spans="1:25" x14ac:dyDescent="0.2">
      <c r="A398" t="e">
        <f>IF(OR(F398=#REF!,G398=#REF!),ROUND(A397+1,0),A397+0.0001)</f>
        <v>#REF!</v>
      </c>
      <c r="B398" s="20" t="e">
        <f>IF(AND(E398&gt;=$B$2,E398&lt;=$B$3,OR(F398=#REF!,G398=#REF!)),ROUND(B397+1,0),B397+0.0001)</f>
        <v>#REF!</v>
      </c>
      <c r="C398" s="20" t="e">
        <f>IF(H398=#REF!,ROUND(C397+1,0),C397+0.0001)</f>
        <v>#REF!</v>
      </c>
      <c r="D398" s="21"/>
      <c r="E398" s="22"/>
      <c r="F398" s="23"/>
      <c r="G398" s="24"/>
      <c r="H398" s="51"/>
      <c r="I398" s="25"/>
      <c r="J398" s="31"/>
      <c r="K398" s="43" t="str">
        <f t="shared" si="12"/>
        <v/>
      </c>
      <c r="L398" s="45" t="str">
        <f>IF(F398="","",VLOOKUP(Journal!F398,Kontenplan!$E$9:$F$278,2))</f>
        <v/>
      </c>
      <c r="M398" s="44" t="str">
        <f>IF(G398="","",VLOOKUP(Journal!G398,Kontenplan!$E$9:$F$278,2))</f>
        <v/>
      </c>
      <c r="N398" s="28" t="str">
        <f>IF(AND(G398="",I398="",J398=""),"",IF(AND(I398&gt;0,OR(F398="",G398="")),"Bitte gültige Kontonummer/n eingeben",IF(OR(AND(F398&gt;0,F398&lt;1000),F398&gt;9999),"Sollkontonummer muss vierstellig sein",IF(VLOOKUP(F398,Kontenplan!$E$9:$E$277,1)&lt;&gt;F398,"Sollkonto existiert nicht",IF(D398=0,"Bitte Beleg-Nr. prüfen",IF(OR(AND(G398&gt;0,G398&lt;1000),G398&gt;9999),"Habenkontonummer muss vierstellig sein",IF(VLOOKUP(G398,Kontenplan!$E$9:$F$277,1)&lt;&gt;G398,"Habenkonto exisitert nicht","")))))))</f>
        <v/>
      </c>
      <c r="O398" s="28" t="str">
        <f t="shared" si="13"/>
        <v/>
      </c>
      <c r="P398" s="28"/>
      <c r="Q398" s="28"/>
      <c r="R398" s="28"/>
      <c r="S398" s="28"/>
      <c r="T398" s="28"/>
      <c r="U398" s="28"/>
      <c r="V398" s="28"/>
      <c r="X398" s="28"/>
      <c r="Y398" s="28"/>
    </row>
    <row r="399" spans="1:25" x14ac:dyDescent="0.2">
      <c r="A399" t="e">
        <f>IF(OR(F399=#REF!,G399=#REF!),ROUND(A398+1,0),A398+0.0001)</f>
        <v>#REF!</v>
      </c>
      <c r="B399" s="20" t="e">
        <f>IF(AND(E399&gt;=$B$2,E399&lt;=$B$3,OR(F399=#REF!,G399=#REF!)),ROUND(B398+1,0),B398+0.0001)</f>
        <v>#REF!</v>
      </c>
      <c r="C399" s="20" t="e">
        <f>IF(H399=#REF!,ROUND(C398+1,0),C398+0.0001)</f>
        <v>#REF!</v>
      </c>
      <c r="D399" s="21"/>
      <c r="E399" s="22"/>
      <c r="F399" s="23"/>
      <c r="G399" s="24"/>
      <c r="H399" s="51"/>
      <c r="I399" s="25"/>
      <c r="J399" s="31"/>
      <c r="K399" s="43" t="str">
        <f t="shared" si="12"/>
        <v/>
      </c>
      <c r="L399" s="45" t="str">
        <f>IF(F399="","",VLOOKUP(Journal!F399,Kontenplan!$E$9:$F$278,2))</f>
        <v/>
      </c>
      <c r="M399" s="44" t="str">
        <f>IF(G399="","",VLOOKUP(Journal!G399,Kontenplan!$E$9:$F$278,2))</f>
        <v/>
      </c>
      <c r="N399" s="28" t="str">
        <f>IF(AND(G399="",I399="",J399=""),"",IF(AND(I399&gt;0,OR(F399="",G399="")),"Bitte gültige Kontonummer/n eingeben",IF(OR(AND(F399&gt;0,F399&lt;1000),F399&gt;9999),"Sollkontonummer muss vierstellig sein",IF(VLOOKUP(F399,Kontenplan!$E$9:$E$277,1)&lt;&gt;F399,"Sollkonto existiert nicht",IF(D399=0,"Bitte Beleg-Nr. prüfen",IF(OR(AND(G399&gt;0,G399&lt;1000),G399&gt;9999),"Habenkontonummer muss vierstellig sein",IF(VLOOKUP(G399,Kontenplan!$E$9:$F$277,1)&lt;&gt;G399,"Habenkonto exisitert nicht","")))))))</f>
        <v/>
      </c>
      <c r="O399" s="28" t="str">
        <f t="shared" si="13"/>
        <v/>
      </c>
      <c r="P399" s="28"/>
      <c r="Q399" s="28"/>
      <c r="R399" s="28"/>
      <c r="S399" s="28"/>
      <c r="T399" s="28"/>
      <c r="U399" s="28"/>
      <c r="V399" s="28"/>
      <c r="X399" s="28"/>
      <c r="Y399" s="28"/>
    </row>
    <row r="400" spans="1:25" x14ac:dyDescent="0.2">
      <c r="A400" t="e">
        <f>IF(OR(F400=#REF!,G400=#REF!),ROUND(A399+1,0),A399+0.0001)</f>
        <v>#REF!</v>
      </c>
      <c r="B400" s="20" t="e">
        <f>IF(AND(E400&gt;=$B$2,E400&lt;=$B$3,OR(F400=#REF!,G400=#REF!)),ROUND(B399+1,0),B399+0.0001)</f>
        <v>#REF!</v>
      </c>
      <c r="C400" s="20" t="e">
        <f>IF(H400=#REF!,ROUND(C399+1,0),C399+0.0001)</f>
        <v>#REF!</v>
      </c>
      <c r="D400" s="21"/>
      <c r="E400" s="22"/>
      <c r="F400" s="23"/>
      <c r="G400" s="24"/>
      <c r="H400" s="51"/>
      <c r="I400" s="25"/>
      <c r="J400" s="31"/>
      <c r="K400" s="43" t="str">
        <f t="shared" si="12"/>
        <v/>
      </c>
      <c r="L400" s="45" t="str">
        <f>IF(F400="","",VLOOKUP(Journal!F400,Kontenplan!$E$9:$F$278,2))</f>
        <v/>
      </c>
      <c r="M400" s="44" t="str">
        <f>IF(G400="","",VLOOKUP(Journal!G400,Kontenplan!$E$9:$F$278,2))</f>
        <v/>
      </c>
      <c r="N400" s="28" t="str">
        <f>IF(AND(G400="",I400="",J400=""),"",IF(AND(I400&gt;0,OR(F400="",G400="")),"Bitte gültige Kontonummer/n eingeben",IF(OR(AND(F400&gt;0,F400&lt;1000),F400&gt;9999),"Sollkontonummer muss vierstellig sein",IF(VLOOKUP(F400,Kontenplan!$E$9:$E$277,1)&lt;&gt;F400,"Sollkonto existiert nicht",IF(D400=0,"Bitte Beleg-Nr. prüfen",IF(OR(AND(G400&gt;0,G400&lt;1000),G400&gt;9999),"Habenkontonummer muss vierstellig sein",IF(VLOOKUP(G400,Kontenplan!$E$9:$F$277,1)&lt;&gt;G400,"Habenkonto exisitert nicht","")))))))</f>
        <v/>
      </c>
      <c r="O400" s="28" t="str">
        <f t="shared" si="13"/>
        <v/>
      </c>
      <c r="P400" s="28"/>
      <c r="Q400" s="28"/>
      <c r="R400" s="28"/>
      <c r="S400" s="28"/>
      <c r="T400" s="28"/>
      <c r="U400" s="28"/>
      <c r="V400" s="28"/>
      <c r="X400" s="28"/>
      <c r="Y400" s="28"/>
    </row>
    <row r="401" spans="1:25" x14ac:dyDescent="0.2">
      <c r="A401" t="e">
        <f>IF(OR(F401=#REF!,G401=#REF!),ROUND(A400+1,0),A400+0.0001)</f>
        <v>#REF!</v>
      </c>
      <c r="B401" s="20" t="e">
        <f>IF(AND(E401&gt;=$B$2,E401&lt;=$B$3,OR(F401=#REF!,G401=#REF!)),ROUND(B400+1,0),B400+0.0001)</f>
        <v>#REF!</v>
      </c>
      <c r="C401" s="20" t="e">
        <f>IF(H401=#REF!,ROUND(C400+1,0),C400+0.0001)</f>
        <v>#REF!</v>
      </c>
      <c r="D401" s="21"/>
      <c r="E401" s="22"/>
      <c r="F401" s="23"/>
      <c r="G401" s="24"/>
      <c r="H401" s="51"/>
      <c r="I401" s="25"/>
      <c r="J401" s="31"/>
      <c r="K401" s="43" t="str">
        <f t="shared" si="12"/>
        <v/>
      </c>
      <c r="L401" s="45" t="str">
        <f>IF(F401="","",VLOOKUP(Journal!F401,Kontenplan!$E$9:$F$278,2))</f>
        <v/>
      </c>
      <c r="M401" s="44" t="str">
        <f>IF(G401="","",VLOOKUP(Journal!G401,Kontenplan!$E$9:$F$278,2))</f>
        <v/>
      </c>
      <c r="N401" s="28" t="str">
        <f>IF(AND(G401="",I401="",J401=""),"",IF(AND(I401&gt;0,OR(F401="",G401="")),"Bitte gültige Kontonummer/n eingeben",IF(OR(AND(F401&gt;0,F401&lt;1000),F401&gt;9999),"Sollkontonummer muss vierstellig sein",IF(VLOOKUP(F401,Kontenplan!$E$9:$E$277,1)&lt;&gt;F401,"Sollkonto existiert nicht",IF(D401=0,"Bitte Beleg-Nr. prüfen",IF(OR(AND(G401&gt;0,G401&lt;1000),G401&gt;9999),"Habenkontonummer muss vierstellig sein",IF(VLOOKUP(G401,Kontenplan!$E$9:$F$277,1)&lt;&gt;G401,"Habenkonto exisitert nicht","")))))))</f>
        <v/>
      </c>
      <c r="O401" s="28" t="str">
        <f t="shared" si="13"/>
        <v/>
      </c>
      <c r="P401" s="28"/>
      <c r="Q401" s="28"/>
      <c r="R401" s="28"/>
      <c r="S401" s="28"/>
      <c r="T401" s="28"/>
      <c r="U401" s="28"/>
      <c r="V401" s="28"/>
      <c r="X401" s="28"/>
      <c r="Y401" s="28"/>
    </row>
    <row r="402" spans="1:25" x14ac:dyDescent="0.2">
      <c r="A402" t="e">
        <f>IF(OR(F402=#REF!,G402=#REF!),ROUND(A401+1,0),A401+0.0001)</f>
        <v>#REF!</v>
      </c>
      <c r="B402" s="20" t="e">
        <f>IF(AND(E402&gt;=$B$2,E402&lt;=$B$3,OR(F402=#REF!,G402=#REF!)),ROUND(B401+1,0),B401+0.0001)</f>
        <v>#REF!</v>
      </c>
      <c r="C402" s="20" t="e">
        <f>IF(H402=#REF!,ROUND(C401+1,0),C401+0.0001)</f>
        <v>#REF!</v>
      </c>
      <c r="D402" s="21"/>
      <c r="E402" s="22"/>
      <c r="F402" s="23"/>
      <c r="G402" s="24"/>
      <c r="H402" s="51"/>
      <c r="I402" s="25"/>
      <c r="J402" s="31"/>
      <c r="K402" s="43" t="str">
        <f t="shared" si="12"/>
        <v/>
      </c>
      <c r="L402" s="45" t="str">
        <f>IF(F402="","",VLOOKUP(Journal!F402,Kontenplan!$E$9:$F$278,2))</f>
        <v/>
      </c>
      <c r="M402" s="44" t="str">
        <f>IF(G402="","",VLOOKUP(Journal!G402,Kontenplan!$E$9:$F$278,2))</f>
        <v/>
      </c>
      <c r="N402" s="28" t="str">
        <f>IF(AND(G402="",I402="",J402=""),"",IF(AND(I402&gt;0,OR(F402="",G402="")),"Bitte gültige Kontonummer/n eingeben",IF(OR(AND(F402&gt;0,F402&lt;1000),F402&gt;9999),"Sollkontonummer muss vierstellig sein",IF(VLOOKUP(F402,Kontenplan!$E$9:$E$277,1)&lt;&gt;F402,"Sollkonto existiert nicht",IF(D402=0,"Bitte Beleg-Nr. prüfen",IF(OR(AND(G402&gt;0,G402&lt;1000),G402&gt;9999),"Habenkontonummer muss vierstellig sein",IF(VLOOKUP(G402,Kontenplan!$E$9:$F$277,1)&lt;&gt;G402,"Habenkonto exisitert nicht","")))))))</f>
        <v/>
      </c>
      <c r="O402" s="28" t="str">
        <f t="shared" si="13"/>
        <v/>
      </c>
      <c r="P402" s="28"/>
      <c r="Q402" s="28"/>
      <c r="R402" s="28"/>
      <c r="S402" s="28"/>
      <c r="T402" s="28"/>
      <c r="U402" s="28"/>
      <c r="V402" s="28"/>
      <c r="X402" s="28"/>
      <c r="Y402" s="28"/>
    </row>
    <row r="403" spans="1:25" x14ac:dyDescent="0.2">
      <c r="A403" t="e">
        <f>IF(OR(F403=#REF!,G403=#REF!),ROUND(A402+1,0),A402+0.0001)</f>
        <v>#REF!</v>
      </c>
      <c r="B403" s="20" t="e">
        <f>IF(AND(E403&gt;=$B$2,E403&lt;=$B$3,OR(F403=#REF!,G403=#REF!)),ROUND(B402+1,0),B402+0.0001)</f>
        <v>#REF!</v>
      </c>
      <c r="C403" s="20" t="e">
        <f>IF(H403=#REF!,ROUND(C402+1,0),C402+0.0001)</f>
        <v>#REF!</v>
      </c>
      <c r="D403" s="21"/>
      <c r="E403" s="22"/>
      <c r="F403" s="23"/>
      <c r="G403" s="24"/>
      <c r="H403" s="51"/>
      <c r="I403" s="25"/>
      <c r="J403" s="31"/>
      <c r="K403" s="43" t="str">
        <f t="shared" si="12"/>
        <v/>
      </c>
      <c r="L403" s="45" t="str">
        <f>IF(F403="","",VLOOKUP(Journal!F403,Kontenplan!$E$9:$F$278,2))</f>
        <v/>
      </c>
      <c r="M403" s="44" t="str">
        <f>IF(G403="","",VLOOKUP(Journal!G403,Kontenplan!$E$9:$F$278,2))</f>
        <v/>
      </c>
      <c r="N403" s="28" t="str">
        <f>IF(AND(G403="",I403="",J403=""),"",IF(AND(I403&gt;0,OR(F403="",G403="")),"Bitte gültige Kontonummer/n eingeben",IF(OR(AND(F403&gt;0,F403&lt;1000),F403&gt;9999),"Sollkontonummer muss vierstellig sein",IF(VLOOKUP(F403,Kontenplan!$E$9:$E$277,1)&lt;&gt;F403,"Sollkonto existiert nicht",IF(D403=0,"Bitte Beleg-Nr. prüfen",IF(OR(AND(G403&gt;0,G403&lt;1000),G403&gt;9999),"Habenkontonummer muss vierstellig sein",IF(VLOOKUP(G403,Kontenplan!$E$9:$F$277,1)&lt;&gt;G403,"Habenkonto exisitert nicht","")))))))</f>
        <v/>
      </c>
      <c r="O403" s="28" t="str">
        <f t="shared" si="13"/>
        <v/>
      </c>
      <c r="P403" s="28"/>
      <c r="Q403" s="28"/>
      <c r="R403" s="28"/>
      <c r="S403" s="28"/>
      <c r="T403" s="28"/>
      <c r="U403" s="28"/>
      <c r="V403" s="28"/>
      <c r="X403" s="28"/>
      <c r="Y403" s="28"/>
    </row>
    <row r="404" spans="1:25" x14ac:dyDescent="0.2">
      <c r="A404" t="e">
        <f>IF(OR(F404=#REF!,G404=#REF!),ROUND(A403+1,0),A403+0.0001)</f>
        <v>#REF!</v>
      </c>
      <c r="B404" s="20" t="e">
        <f>IF(AND(E404&gt;=$B$2,E404&lt;=$B$3,OR(F404=#REF!,G404=#REF!)),ROUND(B403+1,0),B403+0.0001)</f>
        <v>#REF!</v>
      </c>
      <c r="C404" s="20" t="e">
        <f>IF(H404=#REF!,ROUND(C403+1,0),C403+0.0001)</f>
        <v>#REF!</v>
      </c>
      <c r="D404" s="21"/>
      <c r="E404" s="22"/>
      <c r="F404" s="23"/>
      <c r="G404" s="24"/>
      <c r="H404" s="51"/>
      <c r="I404" s="25"/>
      <c r="J404" s="31"/>
      <c r="K404" s="43" t="str">
        <f t="shared" si="12"/>
        <v/>
      </c>
      <c r="L404" s="45" t="str">
        <f>IF(F404="","",VLOOKUP(Journal!F404,Kontenplan!$E$9:$F$278,2))</f>
        <v/>
      </c>
      <c r="M404" s="44" t="str">
        <f>IF(G404="","",VLOOKUP(Journal!G404,Kontenplan!$E$9:$F$278,2))</f>
        <v/>
      </c>
      <c r="N404" s="28" t="str">
        <f>IF(AND(G404="",I404="",J404=""),"",IF(AND(I404&gt;0,OR(F404="",G404="")),"Bitte gültige Kontonummer/n eingeben",IF(OR(AND(F404&gt;0,F404&lt;1000),F404&gt;9999),"Sollkontonummer muss vierstellig sein",IF(VLOOKUP(F404,Kontenplan!$E$9:$E$277,1)&lt;&gt;F404,"Sollkonto existiert nicht",IF(D404=0,"Bitte Beleg-Nr. prüfen",IF(OR(AND(G404&gt;0,G404&lt;1000),G404&gt;9999),"Habenkontonummer muss vierstellig sein",IF(VLOOKUP(G404,Kontenplan!$E$9:$F$277,1)&lt;&gt;G404,"Habenkonto exisitert nicht","")))))))</f>
        <v/>
      </c>
      <c r="O404" s="28" t="str">
        <f t="shared" si="13"/>
        <v/>
      </c>
      <c r="P404" s="28"/>
      <c r="Q404" s="28"/>
      <c r="R404" s="28"/>
      <c r="S404" s="28"/>
      <c r="T404" s="28"/>
      <c r="U404" s="28"/>
      <c r="V404" s="28"/>
      <c r="X404" s="28"/>
      <c r="Y404" s="28"/>
    </row>
    <row r="405" spans="1:25" x14ac:dyDescent="0.2">
      <c r="A405" t="e">
        <f>IF(OR(F405=#REF!,G405=#REF!),ROUND(A404+1,0),A404+0.0001)</f>
        <v>#REF!</v>
      </c>
      <c r="B405" s="20" t="e">
        <f>IF(AND(E405&gt;=$B$2,E405&lt;=$B$3,OR(F405=#REF!,G405=#REF!)),ROUND(B404+1,0),B404+0.0001)</f>
        <v>#REF!</v>
      </c>
      <c r="C405" s="20" t="e">
        <f>IF(H405=#REF!,ROUND(C404+1,0),C404+0.0001)</f>
        <v>#REF!</v>
      </c>
      <c r="D405" s="21"/>
      <c r="E405" s="22"/>
      <c r="F405" s="23"/>
      <c r="G405" s="24"/>
      <c r="H405" s="51"/>
      <c r="I405" s="25"/>
      <c r="J405" s="31"/>
      <c r="K405" s="43" t="str">
        <f t="shared" si="12"/>
        <v/>
      </c>
      <c r="L405" s="45" t="str">
        <f>IF(F405="","",VLOOKUP(Journal!F405,Kontenplan!$E$9:$F$278,2))</f>
        <v/>
      </c>
      <c r="M405" s="44" t="str">
        <f>IF(G405="","",VLOOKUP(Journal!G405,Kontenplan!$E$9:$F$278,2))</f>
        <v/>
      </c>
      <c r="N405" s="28" t="str">
        <f>IF(AND(G405="",I405="",J405=""),"",IF(AND(I405&gt;0,OR(F405="",G405="")),"Bitte gültige Kontonummer/n eingeben",IF(OR(AND(F405&gt;0,F405&lt;1000),F405&gt;9999),"Sollkontonummer muss vierstellig sein",IF(VLOOKUP(F405,Kontenplan!$E$9:$E$277,1)&lt;&gt;F405,"Sollkonto existiert nicht",IF(D405=0,"Bitte Beleg-Nr. prüfen",IF(OR(AND(G405&gt;0,G405&lt;1000),G405&gt;9999),"Habenkontonummer muss vierstellig sein",IF(VLOOKUP(G405,Kontenplan!$E$9:$F$277,1)&lt;&gt;G405,"Habenkonto exisitert nicht","")))))))</f>
        <v/>
      </c>
      <c r="O405" s="28" t="str">
        <f t="shared" si="13"/>
        <v/>
      </c>
      <c r="P405" s="28"/>
      <c r="Q405" s="28"/>
      <c r="R405" s="28"/>
      <c r="S405" s="28"/>
      <c r="T405" s="28"/>
      <c r="U405" s="28"/>
      <c r="V405" s="28"/>
      <c r="X405" s="28"/>
      <c r="Y405" s="28"/>
    </row>
    <row r="406" spans="1:25" x14ac:dyDescent="0.2">
      <c r="A406" t="e">
        <f>IF(OR(F406=#REF!,G406=#REF!),ROUND(A405+1,0),A405+0.0001)</f>
        <v>#REF!</v>
      </c>
      <c r="B406" s="20" t="e">
        <f>IF(AND(E406&gt;=$B$2,E406&lt;=$B$3,OR(F406=#REF!,G406=#REF!)),ROUND(B405+1,0),B405+0.0001)</f>
        <v>#REF!</v>
      </c>
      <c r="C406" s="20" t="e">
        <f>IF(H406=#REF!,ROUND(C405+1,0),C405+0.0001)</f>
        <v>#REF!</v>
      </c>
      <c r="D406" s="21"/>
      <c r="E406" s="22"/>
      <c r="F406" s="23"/>
      <c r="G406" s="24"/>
      <c r="H406" s="51"/>
      <c r="I406" s="25"/>
      <c r="J406" s="31"/>
      <c r="K406" s="43" t="str">
        <f t="shared" si="12"/>
        <v/>
      </c>
      <c r="L406" s="45" t="str">
        <f>IF(F406="","",VLOOKUP(Journal!F406,Kontenplan!$E$9:$F$278,2))</f>
        <v/>
      </c>
      <c r="M406" s="44" t="str">
        <f>IF(G406="","",VLOOKUP(Journal!G406,Kontenplan!$E$9:$F$278,2))</f>
        <v/>
      </c>
      <c r="N406" s="28" t="str">
        <f>IF(AND(G406="",I406="",J406=""),"",IF(AND(I406&gt;0,OR(F406="",G406="")),"Bitte gültige Kontonummer/n eingeben",IF(OR(AND(F406&gt;0,F406&lt;1000),F406&gt;9999),"Sollkontonummer muss vierstellig sein",IF(VLOOKUP(F406,Kontenplan!$E$9:$E$277,1)&lt;&gt;F406,"Sollkonto existiert nicht",IF(D406=0,"Bitte Beleg-Nr. prüfen",IF(OR(AND(G406&gt;0,G406&lt;1000),G406&gt;9999),"Habenkontonummer muss vierstellig sein",IF(VLOOKUP(G406,Kontenplan!$E$9:$F$277,1)&lt;&gt;G406,"Habenkonto exisitert nicht","")))))))</f>
        <v/>
      </c>
      <c r="O406" s="28" t="str">
        <f t="shared" si="13"/>
        <v/>
      </c>
      <c r="P406" s="28"/>
      <c r="Q406" s="28"/>
      <c r="R406" s="28"/>
      <c r="S406" s="28"/>
      <c r="T406" s="28"/>
      <c r="U406" s="28"/>
      <c r="V406" s="28"/>
      <c r="X406" s="28"/>
      <c r="Y406" s="28"/>
    </row>
    <row r="407" spans="1:25" x14ac:dyDescent="0.2">
      <c r="A407" t="e">
        <f>IF(OR(F407=#REF!,G407=#REF!),ROUND(A406+1,0),A406+0.0001)</f>
        <v>#REF!</v>
      </c>
      <c r="B407" s="20" t="e">
        <f>IF(AND(E407&gt;=$B$2,E407&lt;=$B$3,OR(F407=#REF!,G407=#REF!)),ROUND(B406+1,0),B406+0.0001)</f>
        <v>#REF!</v>
      </c>
      <c r="C407" s="20" t="e">
        <f>IF(H407=#REF!,ROUND(C406+1,0),C406+0.0001)</f>
        <v>#REF!</v>
      </c>
      <c r="D407" s="21"/>
      <c r="E407" s="22"/>
      <c r="F407" s="23"/>
      <c r="G407" s="24"/>
      <c r="H407" s="51"/>
      <c r="I407" s="25"/>
      <c r="J407" s="31"/>
      <c r="K407" s="43" t="str">
        <f t="shared" si="12"/>
        <v/>
      </c>
      <c r="L407" s="45" t="str">
        <f>IF(F407="","",VLOOKUP(Journal!F407,Kontenplan!$E$9:$F$278,2))</f>
        <v/>
      </c>
      <c r="M407" s="44" t="str">
        <f>IF(G407="","",VLOOKUP(Journal!G407,Kontenplan!$E$9:$F$278,2))</f>
        <v/>
      </c>
      <c r="N407" s="28" t="str">
        <f>IF(AND(G407="",I407="",J407=""),"",IF(AND(I407&gt;0,OR(F407="",G407="")),"Bitte gültige Kontonummer/n eingeben",IF(OR(AND(F407&gt;0,F407&lt;1000),F407&gt;9999),"Sollkontonummer muss vierstellig sein",IF(VLOOKUP(F407,Kontenplan!$E$9:$E$277,1)&lt;&gt;F407,"Sollkonto existiert nicht",IF(D407=0,"Bitte Beleg-Nr. prüfen",IF(OR(AND(G407&gt;0,G407&lt;1000),G407&gt;9999),"Habenkontonummer muss vierstellig sein",IF(VLOOKUP(G407,Kontenplan!$E$9:$F$277,1)&lt;&gt;G407,"Habenkonto exisitert nicht","")))))))</f>
        <v/>
      </c>
      <c r="O407" s="28" t="str">
        <f t="shared" si="13"/>
        <v/>
      </c>
      <c r="P407" s="28"/>
      <c r="Q407" s="28"/>
      <c r="R407" s="28"/>
      <c r="S407" s="28"/>
      <c r="T407" s="28"/>
      <c r="U407" s="28"/>
      <c r="V407" s="28"/>
      <c r="X407" s="28"/>
      <c r="Y407" s="28"/>
    </row>
    <row r="408" spans="1:25" x14ac:dyDescent="0.2">
      <c r="A408" t="e">
        <f>IF(OR(F408=#REF!,G408=#REF!),ROUND(A407+1,0),A407+0.0001)</f>
        <v>#REF!</v>
      </c>
      <c r="B408" s="20" t="e">
        <f>IF(AND(E408&gt;=$B$2,E408&lt;=$B$3,OR(F408=#REF!,G408=#REF!)),ROUND(B407+1,0),B407+0.0001)</f>
        <v>#REF!</v>
      </c>
      <c r="C408" s="20" t="e">
        <f>IF(H408=#REF!,ROUND(C407+1,0),C407+0.0001)</f>
        <v>#REF!</v>
      </c>
      <c r="D408" s="21"/>
      <c r="E408" s="22"/>
      <c r="F408" s="23"/>
      <c r="G408" s="24"/>
      <c r="H408" s="51"/>
      <c r="I408" s="25"/>
      <c r="J408" s="31"/>
      <c r="K408" s="43" t="str">
        <f t="shared" si="12"/>
        <v/>
      </c>
      <c r="L408" s="45" t="str">
        <f>IF(F408="","",VLOOKUP(Journal!F408,Kontenplan!$E$9:$F$278,2))</f>
        <v/>
      </c>
      <c r="M408" s="44" t="str">
        <f>IF(G408="","",VLOOKUP(Journal!G408,Kontenplan!$E$9:$F$278,2))</f>
        <v/>
      </c>
      <c r="N408" s="28" t="str">
        <f>IF(AND(G408="",I408="",J408=""),"",IF(AND(I408&gt;0,OR(F408="",G408="")),"Bitte gültige Kontonummer/n eingeben",IF(OR(AND(F408&gt;0,F408&lt;1000),F408&gt;9999),"Sollkontonummer muss vierstellig sein",IF(VLOOKUP(F408,Kontenplan!$E$9:$E$277,1)&lt;&gt;F408,"Sollkonto existiert nicht",IF(D408=0,"Bitte Beleg-Nr. prüfen",IF(OR(AND(G408&gt;0,G408&lt;1000),G408&gt;9999),"Habenkontonummer muss vierstellig sein",IF(VLOOKUP(G408,Kontenplan!$E$9:$F$277,1)&lt;&gt;G408,"Habenkonto exisitert nicht","")))))))</f>
        <v/>
      </c>
      <c r="O408" s="28" t="str">
        <f t="shared" si="13"/>
        <v/>
      </c>
      <c r="P408" s="28"/>
      <c r="Q408" s="28"/>
      <c r="R408" s="28"/>
      <c r="S408" s="28"/>
      <c r="T408" s="28"/>
      <c r="U408" s="28"/>
      <c r="V408" s="28"/>
      <c r="X408" s="28"/>
      <c r="Y408" s="28"/>
    </row>
    <row r="409" spans="1:25" x14ac:dyDescent="0.2">
      <c r="A409" t="e">
        <f>IF(OR(F409=#REF!,G409=#REF!),ROUND(A408+1,0),A408+0.0001)</f>
        <v>#REF!</v>
      </c>
      <c r="B409" s="20" t="e">
        <f>IF(AND(E409&gt;=$B$2,E409&lt;=$B$3,OR(F409=#REF!,G409=#REF!)),ROUND(B408+1,0),B408+0.0001)</f>
        <v>#REF!</v>
      </c>
      <c r="C409" s="20" t="e">
        <f>IF(H409=#REF!,ROUND(C408+1,0),C408+0.0001)</f>
        <v>#REF!</v>
      </c>
      <c r="D409" s="21"/>
      <c r="E409" s="22"/>
      <c r="F409" s="23"/>
      <c r="G409" s="24"/>
      <c r="H409" s="51"/>
      <c r="I409" s="25"/>
      <c r="J409" s="31"/>
      <c r="K409" s="43" t="str">
        <f t="shared" si="12"/>
        <v/>
      </c>
      <c r="L409" s="45" t="str">
        <f>IF(F409="","",VLOOKUP(Journal!F409,Kontenplan!$E$9:$F$278,2))</f>
        <v/>
      </c>
      <c r="M409" s="44" t="str">
        <f>IF(G409="","",VLOOKUP(Journal!G409,Kontenplan!$E$9:$F$278,2))</f>
        <v/>
      </c>
      <c r="N409" s="28" t="str">
        <f>IF(AND(G409="",I409="",J409=""),"",IF(AND(I409&gt;0,OR(F409="",G409="")),"Bitte gültige Kontonummer/n eingeben",IF(OR(AND(F409&gt;0,F409&lt;1000),F409&gt;9999),"Sollkontonummer muss vierstellig sein",IF(VLOOKUP(F409,Kontenplan!$E$9:$E$277,1)&lt;&gt;F409,"Sollkonto existiert nicht",IF(D409=0,"Bitte Beleg-Nr. prüfen",IF(OR(AND(G409&gt;0,G409&lt;1000),G409&gt;9999),"Habenkontonummer muss vierstellig sein",IF(VLOOKUP(G409,Kontenplan!$E$9:$F$277,1)&lt;&gt;G409,"Habenkonto exisitert nicht","")))))))</f>
        <v/>
      </c>
      <c r="O409" s="28" t="str">
        <f t="shared" si="13"/>
        <v/>
      </c>
      <c r="P409" s="28"/>
      <c r="Q409" s="28"/>
      <c r="R409" s="28"/>
      <c r="S409" s="28"/>
      <c r="T409" s="28"/>
      <c r="U409" s="28"/>
      <c r="V409" s="28"/>
      <c r="X409" s="28"/>
      <c r="Y409" s="28"/>
    </row>
    <row r="410" spans="1:25" x14ac:dyDescent="0.2">
      <c r="A410" t="e">
        <f>IF(OR(F410=#REF!,G410=#REF!),ROUND(A409+1,0),A409+0.0001)</f>
        <v>#REF!</v>
      </c>
      <c r="B410" s="20" t="e">
        <f>IF(AND(E410&gt;=$B$2,E410&lt;=$B$3,OR(F410=#REF!,G410=#REF!)),ROUND(B409+1,0),B409+0.0001)</f>
        <v>#REF!</v>
      </c>
      <c r="C410" s="20" t="e">
        <f>IF(H410=#REF!,ROUND(C409+1,0),C409+0.0001)</f>
        <v>#REF!</v>
      </c>
      <c r="D410" s="21"/>
      <c r="E410" s="22"/>
      <c r="F410" s="23"/>
      <c r="G410" s="24"/>
      <c r="H410" s="51"/>
      <c r="I410" s="25"/>
      <c r="J410" s="31"/>
      <c r="K410" s="43" t="str">
        <f t="shared" si="12"/>
        <v/>
      </c>
      <c r="L410" s="45" t="str">
        <f>IF(F410="","",VLOOKUP(Journal!F410,Kontenplan!$E$9:$F$278,2))</f>
        <v/>
      </c>
      <c r="M410" s="44" t="str">
        <f>IF(G410="","",VLOOKUP(Journal!G410,Kontenplan!$E$9:$F$278,2))</f>
        <v/>
      </c>
      <c r="N410" s="28" t="str">
        <f>IF(AND(G410="",I410="",J410=""),"",IF(AND(I410&gt;0,OR(F410="",G410="")),"Bitte gültige Kontonummer/n eingeben",IF(OR(AND(F410&gt;0,F410&lt;1000),F410&gt;9999),"Sollkontonummer muss vierstellig sein",IF(VLOOKUP(F410,Kontenplan!$E$9:$E$277,1)&lt;&gt;F410,"Sollkonto existiert nicht",IF(D410=0,"Bitte Beleg-Nr. prüfen",IF(OR(AND(G410&gt;0,G410&lt;1000),G410&gt;9999),"Habenkontonummer muss vierstellig sein",IF(VLOOKUP(G410,Kontenplan!$E$9:$F$277,1)&lt;&gt;G410,"Habenkonto exisitert nicht","")))))))</f>
        <v/>
      </c>
      <c r="O410" s="28" t="str">
        <f t="shared" si="13"/>
        <v/>
      </c>
      <c r="P410" s="28"/>
      <c r="Q410" s="28"/>
      <c r="R410" s="28"/>
      <c r="S410" s="28"/>
      <c r="T410" s="28"/>
      <c r="U410" s="28"/>
      <c r="V410" s="28"/>
      <c r="X410" s="28"/>
      <c r="Y410" s="28"/>
    </row>
    <row r="411" spans="1:25" x14ac:dyDescent="0.2">
      <c r="A411" t="e">
        <f>IF(OR(F411=#REF!,G411=#REF!),ROUND(A410+1,0),A410+0.0001)</f>
        <v>#REF!</v>
      </c>
      <c r="B411" s="20" t="e">
        <f>IF(AND(E411&gt;=$B$2,E411&lt;=$B$3,OR(F411=#REF!,G411=#REF!)),ROUND(B410+1,0),B410+0.0001)</f>
        <v>#REF!</v>
      </c>
      <c r="C411" s="20" t="e">
        <f>IF(H411=#REF!,ROUND(C410+1,0),C410+0.0001)</f>
        <v>#REF!</v>
      </c>
      <c r="D411" s="21"/>
      <c r="E411" s="22"/>
      <c r="F411" s="23"/>
      <c r="G411" s="24"/>
      <c r="H411" s="51"/>
      <c r="I411" s="25"/>
      <c r="J411" s="31"/>
      <c r="K411" s="43" t="str">
        <f t="shared" si="12"/>
        <v/>
      </c>
      <c r="L411" s="45" t="str">
        <f>IF(F411="","",VLOOKUP(Journal!F411,Kontenplan!$E$9:$F$278,2))</f>
        <v/>
      </c>
      <c r="M411" s="44" t="str">
        <f>IF(G411="","",VLOOKUP(Journal!G411,Kontenplan!$E$9:$F$278,2))</f>
        <v/>
      </c>
      <c r="N411" s="28" t="str">
        <f>IF(AND(G411="",I411="",J411=""),"",IF(AND(I411&gt;0,OR(F411="",G411="")),"Bitte gültige Kontonummer/n eingeben",IF(OR(AND(F411&gt;0,F411&lt;1000),F411&gt;9999),"Sollkontonummer muss vierstellig sein",IF(VLOOKUP(F411,Kontenplan!$E$9:$E$277,1)&lt;&gt;F411,"Sollkonto existiert nicht",IF(D411=0,"Bitte Beleg-Nr. prüfen",IF(OR(AND(G411&gt;0,G411&lt;1000),G411&gt;9999),"Habenkontonummer muss vierstellig sein",IF(VLOOKUP(G411,Kontenplan!$E$9:$F$277,1)&lt;&gt;G411,"Habenkonto exisitert nicht","")))))))</f>
        <v/>
      </c>
      <c r="O411" s="28" t="str">
        <f t="shared" si="13"/>
        <v/>
      </c>
      <c r="P411" s="28"/>
      <c r="Q411" s="28"/>
      <c r="R411" s="28"/>
      <c r="S411" s="28"/>
      <c r="T411" s="28"/>
      <c r="U411" s="28"/>
      <c r="V411" s="28"/>
      <c r="X411" s="28"/>
      <c r="Y411" s="28"/>
    </row>
    <row r="412" spans="1:25" x14ac:dyDescent="0.2">
      <c r="A412" t="e">
        <f>IF(OR(F412=#REF!,G412=#REF!),ROUND(A411+1,0),A411+0.0001)</f>
        <v>#REF!</v>
      </c>
      <c r="B412" s="20" t="e">
        <f>IF(AND(E412&gt;=$B$2,E412&lt;=$B$3,OR(F412=#REF!,G412=#REF!)),ROUND(B411+1,0),B411+0.0001)</f>
        <v>#REF!</v>
      </c>
      <c r="C412" s="20" t="e">
        <f>IF(H412=#REF!,ROUND(C411+1,0),C411+0.0001)</f>
        <v>#REF!</v>
      </c>
      <c r="D412" s="21"/>
      <c r="E412" s="22"/>
      <c r="F412" s="23"/>
      <c r="G412" s="24"/>
      <c r="H412" s="51"/>
      <c r="I412" s="25"/>
      <c r="J412" s="31"/>
      <c r="K412" s="43" t="str">
        <f t="shared" si="12"/>
        <v/>
      </c>
      <c r="L412" s="45" t="str">
        <f>IF(F412="","",VLOOKUP(Journal!F412,Kontenplan!$E$9:$F$278,2))</f>
        <v/>
      </c>
      <c r="M412" s="44" t="str">
        <f>IF(G412="","",VLOOKUP(Journal!G412,Kontenplan!$E$9:$F$278,2))</f>
        <v/>
      </c>
      <c r="N412" s="28" t="str">
        <f>IF(AND(G412="",I412="",J412=""),"",IF(AND(I412&gt;0,OR(F412="",G412="")),"Bitte gültige Kontonummer/n eingeben",IF(OR(AND(F412&gt;0,F412&lt;1000),F412&gt;9999),"Sollkontonummer muss vierstellig sein",IF(VLOOKUP(F412,Kontenplan!$E$9:$E$277,1)&lt;&gt;F412,"Sollkonto existiert nicht",IF(D412=0,"Bitte Beleg-Nr. prüfen",IF(OR(AND(G412&gt;0,G412&lt;1000),G412&gt;9999),"Habenkontonummer muss vierstellig sein",IF(VLOOKUP(G412,Kontenplan!$E$9:$F$277,1)&lt;&gt;G412,"Habenkonto exisitert nicht","")))))))</f>
        <v/>
      </c>
      <c r="O412" s="28" t="str">
        <f t="shared" si="13"/>
        <v/>
      </c>
      <c r="P412" s="28"/>
      <c r="Q412" s="28"/>
      <c r="R412" s="28"/>
      <c r="S412" s="28"/>
      <c r="T412" s="28"/>
      <c r="U412" s="28"/>
      <c r="V412" s="28"/>
      <c r="X412" s="28"/>
      <c r="Y412" s="28"/>
    </row>
    <row r="413" spans="1:25" x14ac:dyDescent="0.2">
      <c r="A413" t="e">
        <f>IF(OR(F413=#REF!,G413=#REF!),ROUND(A412+1,0),A412+0.0001)</f>
        <v>#REF!</v>
      </c>
      <c r="B413" s="20" t="e">
        <f>IF(AND(E413&gt;=$B$2,E413&lt;=$B$3,OR(F413=#REF!,G413=#REF!)),ROUND(B412+1,0),B412+0.0001)</f>
        <v>#REF!</v>
      </c>
      <c r="C413" s="20" t="e">
        <f>IF(H413=#REF!,ROUND(C412+1,0),C412+0.0001)</f>
        <v>#REF!</v>
      </c>
      <c r="D413" s="21"/>
      <c r="E413" s="22"/>
      <c r="F413" s="23"/>
      <c r="G413" s="24"/>
      <c r="H413" s="51"/>
      <c r="I413" s="25"/>
      <c r="J413" s="31"/>
      <c r="K413" s="43" t="str">
        <f t="shared" ref="K413:K476" si="14">IF(N413&lt;&gt;"",N413,IF(O413&lt;&gt;"",O413,""))</f>
        <v/>
      </c>
      <c r="L413" s="45" t="str">
        <f>IF(F413="","",VLOOKUP(Journal!F413,Kontenplan!$E$9:$F$278,2))</f>
        <v/>
      </c>
      <c r="M413" s="44" t="str">
        <f>IF(G413="","",VLOOKUP(Journal!G413,Kontenplan!$E$9:$F$278,2))</f>
        <v/>
      </c>
      <c r="N413" s="28" t="str">
        <f>IF(AND(G413="",I413="",J413=""),"",IF(AND(I413&gt;0,OR(F413="",G413="")),"Bitte gültige Kontonummer/n eingeben",IF(OR(AND(F413&gt;0,F413&lt;1000),F413&gt;9999),"Sollkontonummer muss vierstellig sein",IF(VLOOKUP(F413,Kontenplan!$E$9:$E$277,1)&lt;&gt;F413,"Sollkonto existiert nicht",IF(D413=0,"Bitte Beleg-Nr. prüfen",IF(OR(AND(G413&gt;0,G413&lt;1000),G413&gt;9999),"Habenkontonummer muss vierstellig sein",IF(VLOOKUP(G413,Kontenplan!$E$9:$F$277,1)&lt;&gt;G413,"Habenkonto exisitert nicht","")))))))</f>
        <v/>
      </c>
      <c r="O413" s="28" t="str">
        <f t="shared" si="13"/>
        <v/>
      </c>
      <c r="P413" s="28"/>
      <c r="Q413" s="28"/>
      <c r="R413" s="28"/>
      <c r="S413" s="28"/>
      <c r="T413" s="28"/>
      <c r="U413" s="28"/>
      <c r="V413" s="28"/>
      <c r="X413" s="28"/>
      <c r="Y413" s="28"/>
    </row>
    <row r="414" spans="1:25" x14ac:dyDescent="0.2">
      <c r="A414" t="e">
        <f>IF(OR(F414=#REF!,G414=#REF!),ROUND(A413+1,0),A413+0.0001)</f>
        <v>#REF!</v>
      </c>
      <c r="B414" s="20" t="e">
        <f>IF(AND(E414&gt;=$B$2,E414&lt;=$B$3,OR(F414=#REF!,G414=#REF!)),ROUND(B413+1,0),B413+0.0001)</f>
        <v>#REF!</v>
      </c>
      <c r="C414" s="20" t="e">
        <f>IF(H414=#REF!,ROUND(C413+1,0),C413+0.0001)</f>
        <v>#REF!</v>
      </c>
      <c r="D414" s="21"/>
      <c r="E414" s="22"/>
      <c r="F414" s="23"/>
      <c r="G414" s="24"/>
      <c r="H414" s="51"/>
      <c r="I414" s="25"/>
      <c r="J414" s="31"/>
      <c r="K414" s="43" t="str">
        <f t="shared" si="14"/>
        <v/>
      </c>
      <c r="L414" s="45" t="str">
        <f>IF(F414="","",VLOOKUP(Journal!F414,Kontenplan!$E$9:$F$278,2))</f>
        <v/>
      </c>
      <c r="M414" s="44" t="str">
        <f>IF(G414="","",VLOOKUP(Journal!G414,Kontenplan!$E$9:$F$278,2))</f>
        <v/>
      </c>
      <c r="N414" s="28" t="str">
        <f>IF(AND(G414="",I414="",J414=""),"",IF(AND(I414&gt;0,OR(F414="",G414="")),"Bitte gültige Kontonummer/n eingeben",IF(OR(AND(F414&gt;0,F414&lt;1000),F414&gt;9999),"Sollkontonummer muss vierstellig sein",IF(VLOOKUP(F414,Kontenplan!$E$9:$E$277,1)&lt;&gt;F414,"Sollkonto existiert nicht",IF(D414=0,"Bitte Beleg-Nr. prüfen",IF(OR(AND(G414&gt;0,G414&lt;1000),G414&gt;9999),"Habenkontonummer muss vierstellig sein",IF(VLOOKUP(G414,Kontenplan!$E$9:$F$277,1)&lt;&gt;G414,"Habenkonto exisitert nicht","")))))))</f>
        <v/>
      </c>
      <c r="O414" s="28" t="str">
        <f t="shared" si="13"/>
        <v/>
      </c>
      <c r="P414" s="28"/>
      <c r="Q414" s="28"/>
      <c r="R414" s="28"/>
      <c r="S414" s="28"/>
      <c r="T414" s="28"/>
      <c r="U414" s="28"/>
      <c r="V414" s="28"/>
      <c r="X414" s="28"/>
      <c r="Y414" s="28"/>
    </row>
    <row r="415" spans="1:25" x14ac:dyDescent="0.2">
      <c r="A415" t="e">
        <f>IF(OR(F415=#REF!,G415=#REF!),ROUND(A414+1,0),A414+0.0001)</f>
        <v>#REF!</v>
      </c>
      <c r="B415" s="20" t="e">
        <f>IF(AND(E415&gt;=$B$2,E415&lt;=$B$3,OR(F415=#REF!,G415=#REF!)),ROUND(B414+1,0),B414+0.0001)</f>
        <v>#REF!</v>
      </c>
      <c r="C415" s="20" t="e">
        <f>IF(H415=#REF!,ROUND(C414+1,0),C414+0.0001)</f>
        <v>#REF!</v>
      </c>
      <c r="D415" s="21"/>
      <c r="E415" s="22"/>
      <c r="F415" s="23"/>
      <c r="G415" s="24"/>
      <c r="H415" s="51"/>
      <c r="I415" s="25"/>
      <c r="J415" s="31"/>
      <c r="K415" s="43" t="str">
        <f t="shared" si="14"/>
        <v/>
      </c>
      <c r="L415" s="45" t="str">
        <f>IF(F415="","",VLOOKUP(Journal!F415,Kontenplan!$E$9:$F$278,2))</f>
        <v/>
      </c>
      <c r="M415" s="44" t="str">
        <f>IF(G415="","",VLOOKUP(Journal!G415,Kontenplan!$E$9:$F$278,2))</f>
        <v/>
      </c>
      <c r="N415" s="28" t="str">
        <f>IF(AND(G415="",I415="",J415=""),"",IF(AND(I415&gt;0,OR(F415="",G415="")),"Bitte gültige Kontonummer/n eingeben",IF(OR(AND(F415&gt;0,F415&lt;1000),F415&gt;9999),"Sollkontonummer muss vierstellig sein",IF(VLOOKUP(F415,Kontenplan!$E$9:$E$277,1)&lt;&gt;F415,"Sollkonto existiert nicht",IF(D415=0,"Bitte Beleg-Nr. prüfen",IF(OR(AND(G415&gt;0,G415&lt;1000),G415&gt;9999),"Habenkontonummer muss vierstellig sein",IF(VLOOKUP(G415,Kontenplan!$E$9:$F$277,1)&lt;&gt;G415,"Habenkonto exisitert nicht","")))))))</f>
        <v/>
      </c>
      <c r="O415" s="28" t="str">
        <f t="shared" si="13"/>
        <v/>
      </c>
      <c r="P415" s="28"/>
      <c r="Q415" s="28"/>
      <c r="R415" s="28"/>
      <c r="S415" s="28"/>
      <c r="T415" s="28"/>
      <c r="U415" s="28"/>
      <c r="V415" s="28"/>
      <c r="X415" s="28"/>
      <c r="Y415" s="28"/>
    </row>
    <row r="416" spans="1:25" x14ac:dyDescent="0.2">
      <c r="A416" t="e">
        <f>IF(OR(F416=#REF!,G416=#REF!),ROUND(A415+1,0),A415+0.0001)</f>
        <v>#REF!</v>
      </c>
      <c r="B416" s="20" t="e">
        <f>IF(AND(E416&gt;=$B$2,E416&lt;=$B$3,OR(F416=#REF!,G416=#REF!)),ROUND(B415+1,0),B415+0.0001)</f>
        <v>#REF!</v>
      </c>
      <c r="C416" s="20" t="e">
        <f>IF(H416=#REF!,ROUND(C415+1,0),C415+0.0001)</f>
        <v>#REF!</v>
      </c>
      <c r="D416" s="21"/>
      <c r="E416" s="22"/>
      <c r="F416" s="23"/>
      <c r="G416" s="24"/>
      <c r="H416" s="51"/>
      <c r="I416" s="25"/>
      <c r="J416" s="31"/>
      <c r="K416" s="43" t="str">
        <f t="shared" si="14"/>
        <v/>
      </c>
      <c r="L416" s="45" t="str">
        <f>IF(F416="","",VLOOKUP(Journal!F416,Kontenplan!$E$9:$F$278,2))</f>
        <v/>
      </c>
      <c r="M416" s="44" t="str">
        <f>IF(G416="","",VLOOKUP(Journal!G416,Kontenplan!$E$9:$F$278,2))</f>
        <v/>
      </c>
      <c r="N416" s="28" t="str">
        <f>IF(AND(G416="",I416="",J416=""),"",IF(AND(I416&gt;0,OR(F416="",G416="")),"Bitte gültige Kontonummer/n eingeben",IF(OR(AND(F416&gt;0,F416&lt;1000),F416&gt;9999),"Sollkontonummer muss vierstellig sein",IF(VLOOKUP(F416,Kontenplan!$E$9:$E$277,1)&lt;&gt;F416,"Sollkonto existiert nicht",IF(D416=0,"Bitte Beleg-Nr. prüfen",IF(OR(AND(G416&gt;0,G416&lt;1000),G416&gt;9999),"Habenkontonummer muss vierstellig sein",IF(VLOOKUP(G416,Kontenplan!$E$9:$F$277,1)&lt;&gt;G416,"Habenkonto exisitert nicht","")))))))</f>
        <v/>
      </c>
      <c r="O416" s="28" t="str">
        <f t="shared" si="13"/>
        <v/>
      </c>
      <c r="P416" s="28"/>
      <c r="Q416" s="28"/>
      <c r="R416" s="28"/>
      <c r="S416" s="28"/>
      <c r="T416" s="28"/>
      <c r="U416" s="28"/>
      <c r="V416" s="28"/>
      <c r="X416" s="28"/>
      <c r="Y416" s="28"/>
    </row>
    <row r="417" spans="1:25" x14ac:dyDescent="0.2">
      <c r="A417" t="e">
        <f>IF(OR(F417=#REF!,G417=#REF!),ROUND(A416+1,0),A416+0.0001)</f>
        <v>#REF!</v>
      </c>
      <c r="B417" s="20" t="e">
        <f>IF(AND(E417&gt;=$B$2,E417&lt;=$B$3,OR(F417=#REF!,G417=#REF!)),ROUND(B416+1,0),B416+0.0001)</f>
        <v>#REF!</v>
      </c>
      <c r="C417" s="20" t="e">
        <f>IF(H417=#REF!,ROUND(C416+1,0),C416+0.0001)</f>
        <v>#REF!</v>
      </c>
      <c r="D417" s="21"/>
      <c r="E417" s="22"/>
      <c r="F417" s="23"/>
      <c r="G417" s="24"/>
      <c r="H417" s="51"/>
      <c r="I417" s="25"/>
      <c r="J417" s="31"/>
      <c r="K417" s="43" t="str">
        <f t="shared" si="14"/>
        <v/>
      </c>
      <c r="L417" s="45" t="str">
        <f>IF(F417="","",VLOOKUP(Journal!F417,Kontenplan!$E$9:$F$278,2))</f>
        <v/>
      </c>
      <c r="M417" s="44" t="str">
        <f>IF(G417="","",VLOOKUP(Journal!G417,Kontenplan!$E$9:$F$278,2))</f>
        <v/>
      </c>
      <c r="N417" s="28" t="str">
        <f>IF(AND(G417="",I417="",J417=""),"",IF(AND(I417&gt;0,OR(F417="",G417="")),"Bitte gültige Kontonummer/n eingeben",IF(OR(AND(F417&gt;0,F417&lt;1000),F417&gt;9999),"Sollkontonummer muss vierstellig sein",IF(VLOOKUP(F417,Kontenplan!$E$9:$E$277,1)&lt;&gt;F417,"Sollkonto existiert nicht",IF(D417=0,"Bitte Beleg-Nr. prüfen",IF(OR(AND(G417&gt;0,G417&lt;1000),G417&gt;9999),"Habenkontonummer muss vierstellig sein",IF(VLOOKUP(G417,Kontenplan!$E$9:$F$277,1)&lt;&gt;G417,"Habenkonto exisitert nicht","")))))))</f>
        <v/>
      </c>
      <c r="O417" s="28" t="str">
        <f t="shared" si="13"/>
        <v/>
      </c>
      <c r="P417" s="28"/>
      <c r="Q417" s="28"/>
      <c r="R417" s="28"/>
      <c r="S417" s="28"/>
      <c r="T417" s="28"/>
      <c r="U417" s="28"/>
      <c r="V417" s="28"/>
      <c r="X417" s="28"/>
      <c r="Y417" s="28"/>
    </row>
    <row r="418" spans="1:25" x14ac:dyDescent="0.2">
      <c r="A418" t="e">
        <f>IF(OR(F418=#REF!,G418=#REF!),ROUND(A417+1,0),A417+0.0001)</f>
        <v>#REF!</v>
      </c>
      <c r="B418" s="20" t="e">
        <f>IF(AND(E418&gt;=$B$2,E418&lt;=$B$3,OR(F418=#REF!,G418=#REF!)),ROUND(B417+1,0),B417+0.0001)</f>
        <v>#REF!</v>
      </c>
      <c r="C418" s="20" t="e">
        <f>IF(H418=#REF!,ROUND(C417+1,0),C417+0.0001)</f>
        <v>#REF!</v>
      </c>
      <c r="D418" s="21"/>
      <c r="E418" s="22"/>
      <c r="F418" s="23"/>
      <c r="G418" s="24"/>
      <c r="H418" s="51"/>
      <c r="I418" s="25"/>
      <c r="J418" s="31"/>
      <c r="K418" s="43" t="str">
        <f t="shared" si="14"/>
        <v/>
      </c>
      <c r="L418" s="45" t="str">
        <f>IF(F418="","",VLOOKUP(Journal!F418,Kontenplan!$E$9:$F$278,2))</f>
        <v/>
      </c>
      <c r="M418" s="44" t="str">
        <f>IF(G418="","",VLOOKUP(Journal!G418,Kontenplan!$E$9:$F$278,2))</f>
        <v/>
      </c>
      <c r="N418" s="28" t="str">
        <f>IF(AND(G418="",I418="",J418=""),"",IF(AND(I418&gt;0,OR(F418="",G418="")),"Bitte gültige Kontonummer/n eingeben",IF(OR(AND(F418&gt;0,F418&lt;1000),F418&gt;9999),"Sollkontonummer muss vierstellig sein",IF(VLOOKUP(F418,Kontenplan!$E$9:$E$277,1)&lt;&gt;F418,"Sollkonto existiert nicht",IF(D418=0,"Bitte Beleg-Nr. prüfen",IF(OR(AND(G418&gt;0,G418&lt;1000),G418&gt;9999),"Habenkontonummer muss vierstellig sein",IF(VLOOKUP(G418,Kontenplan!$E$9:$F$277,1)&lt;&gt;G418,"Habenkonto exisitert nicht","")))))))</f>
        <v/>
      </c>
      <c r="O418" s="28" t="str">
        <f t="shared" si="13"/>
        <v/>
      </c>
      <c r="P418" s="28"/>
      <c r="Q418" s="28"/>
      <c r="R418" s="28"/>
      <c r="S418" s="28"/>
      <c r="T418" s="28"/>
      <c r="U418" s="28"/>
      <c r="V418" s="28"/>
      <c r="X418" s="28"/>
      <c r="Y418" s="28"/>
    </row>
    <row r="419" spans="1:25" x14ac:dyDescent="0.2">
      <c r="A419" t="e">
        <f>IF(OR(F419=#REF!,G419=#REF!),ROUND(A418+1,0),A418+0.0001)</f>
        <v>#REF!</v>
      </c>
      <c r="B419" s="20" t="e">
        <f>IF(AND(E419&gt;=$B$2,E419&lt;=$B$3,OR(F419=#REF!,G419=#REF!)),ROUND(B418+1,0),B418+0.0001)</f>
        <v>#REF!</v>
      </c>
      <c r="C419" s="20" t="e">
        <f>IF(H419=#REF!,ROUND(C418+1,0),C418+0.0001)</f>
        <v>#REF!</v>
      </c>
      <c r="D419" s="21"/>
      <c r="E419" s="22"/>
      <c r="F419" s="23"/>
      <c r="G419" s="24"/>
      <c r="H419" s="51"/>
      <c r="I419" s="25"/>
      <c r="J419" s="31"/>
      <c r="K419" s="43" t="str">
        <f t="shared" si="14"/>
        <v/>
      </c>
      <c r="L419" s="45" t="str">
        <f>IF(F419="","",VLOOKUP(Journal!F419,Kontenplan!$E$9:$F$278,2))</f>
        <v/>
      </c>
      <c r="M419" s="44" t="str">
        <f>IF(G419="","",VLOOKUP(Journal!G419,Kontenplan!$E$9:$F$278,2))</f>
        <v/>
      </c>
      <c r="N419" s="28" t="str">
        <f>IF(AND(G419="",I419="",J419=""),"",IF(AND(I419&gt;0,OR(F419="",G419="")),"Bitte gültige Kontonummer/n eingeben",IF(OR(AND(F419&gt;0,F419&lt;1000),F419&gt;9999),"Sollkontonummer muss vierstellig sein",IF(VLOOKUP(F419,Kontenplan!$E$9:$E$277,1)&lt;&gt;F419,"Sollkonto existiert nicht",IF(D419=0,"Bitte Beleg-Nr. prüfen",IF(OR(AND(G419&gt;0,G419&lt;1000),G419&gt;9999),"Habenkontonummer muss vierstellig sein",IF(VLOOKUP(G419,Kontenplan!$E$9:$F$277,1)&lt;&gt;G419,"Habenkonto exisitert nicht","")))))))</f>
        <v/>
      </c>
      <c r="O419" s="28" t="str">
        <f t="shared" si="13"/>
        <v/>
      </c>
      <c r="P419" s="28"/>
      <c r="Q419" s="28"/>
      <c r="R419" s="28"/>
      <c r="S419" s="28"/>
      <c r="T419" s="28"/>
      <c r="U419" s="28"/>
      <c r="V419" s="28"/>
      <c r="X419" s="28"/>
      <c r="Y419" s="28"/>
    </row>
    <row r="420" spans="1:25" x14ac:dyDescent="0.2">
      <c r="A420" t="e">
        <f>IF(OR(F420=#REF!,G420=#REF!),ROUND(A419+1,0),A419+0.0001)</f>
        <v>#REF!</v>
      </c>
      <c r="B420" s="20" t="e">
        <f>IF(AND(E420&gt;=$B$2,E420&lt;=$B$3,OR(F420=#REF!,G420=#REF!)),ROUND(B419+1,0),B419+0.0001)</f>
        <v>#REF!</v>
      </c>
      <c r="C420" s="20" t="e">
        <f>IF(H420=#REF!,ROUND(C419+1,0),C419+0.0001)</f>
        <v>#REF!</v>
      </c>
      <c r="D420" s="21"/>
      <c r="E420" s="22"/>
      <c r="F420" s="23"/>
      <c r="G420" s="24"/>
      <c r="H420" s="51"/>
      <c r="I420" s="25"/>
      <c r="J420" s="31"/>
      <c r="K420" s="43" t="str">
        <f t="shared" si="14"/>
        <v/>
      </c>
      <c r="L420" s="45" t="str">
        <f>IF(F420="","",VLOOKUP(Journal!F420,Kontenplan!$E$9:$F$278,2))</f>
        <v/>
      </c>
      <c r="M420" s="44" t="str">
        <f>IF(G420="","",VLOOKUP(Journal!G420,Kontenplan!$E$9:$F$278,2))</f>
        <v/>
      </c>
      <c r="N420" s="28" t="str">
        <f>IF(AND(G420="",I420="",J420=""),"",IF(AND(I420&gt;0,OR(F420="",G420="")),"Bitte gültige Kontonummer/n eingeben",IF(OR(AND(F420&gt;0,F420&lt;1000),F420&gt;9999),"Sollkontonummer muss vierstellig sein",IF(VLOOKUP(F420,Kontenplan!$E$9:$E$277,1)&lt;&gt;F420,"Sollkonto existiert nicht",IF(D420=0,"Bitte Beleg-Nr. prüfen",IF(OR(AND(G420&gt;0,G420&lt;1000),G420&gt;9999),"Habenkontonummer muss vierstellig sein",IF(VLOOKUP(G420,Kontenplan!$E$9:$F$277,1)&lt;&gt;G420,"Habenkonto exisitert nicht","")))))))</f>
        <v/>
      </c>
      <c r="O420" s="28" t="str">
        <f t="shared" si="13"/>
        <v/>
      </c>
      <c r="P420" s="28"/>
      <c r="Q420" s="28"/>
      <c r="R420" s="28"/>
      <c r="S420" s="28"/>
      <c r="T420" s="28"/>
      <c r="U420" s="28"/>
      <c r="V420" s="28"/>
      <c r="X420" s="28"/>
      <c r="Y420" s="28"/>
    </row>
    <row r="421" spans="1:25" x14ac:dyDescent="0.2">
      <c r="A421" t="e">
        <f>IF(OR(F421=#REF!,G421=#REF!),ROUND(A420+1,0),A420+0.0001)</f>
        <v>#REF!</v>
      </c>
      <c r="B421" s="20" t="e">
        <f>IF(AND(E421&gt;=$B$2,E421&lt;=$B$3,OR(F421=#REF!,G421=#REF!)),ROUND(B420+1,0),B420+0.0001)</f>
        <v>#REF!</v>
      </c>
      <c r="C421" s="20" t="e">
        <f>IF(H421=#REF!,ROUND(C420+1,0),C420+0.0001)</f>
        <v>#REF!</v>
      </c>
      <c r="D421" s="21"/>
      <c r="E421" s="22"/>
      <c r="F421" s="23"/>
      <c r="G421" s="24"/>
      <c r="H421" s="51"/>
      <c r="I421" s="25"/>
      <c r="J421" s="31"/>
      <c r="K421" s="43" t="str">
        <f t="shared" si="14"/>
        <v/>
      </c>
      <c r="L421" s="45" t="str">
        <f>IF(F421="","",VLOOKUP(Journal!F421,Kontenplan!$E$9:$F$278,2))</f>
        <v/>
      </c>
      <c r="M421" s="44" t="str">
        <f>IF(G421="","",VLOOKUP(Journal!G421,Kontenplan!$E$9:$F$278,2))</f>
        <v/>
      </c>
      <c r="N421" s="28" t="str">
        <f>IF(AND(G421="",I421="",J421=""),"",IF(AND(I421&gt;0,OR(F421="",G421="")),"Bitte gültige Kontonummer/n eingeben",IF(OR(AND(F421&gt;0,F421&lt;1000),F421&gt;9999),"Sollkontonummer muss vierstellig sein",IF(VLOOKUP(F421,Kontenplan!$E$9:$E$277,1)&lt;&gt;F421,"Sollkonto existiert nicht",IF(D421=0,"Bitte Beleg-Nr. prüfen",IF(OR(AND(G421&gt;0,G421&lt;1000),G421&gt;9999),"Habenkontonummer muss vierstellig sein",IF(VLOOKUP(G421,Kontenplan!$E$9:$F$277,1)&lt;&gt;G421,"Habenkonto exisitert nicht","")))))))</f>
        <v/>
      </c>
      <c r="O421" s="28" t="str">
        <f t="shared" si="13"/>
        <v/>
      </c>
      <c r="P421" s="28"/>
      <c r="Q421" s="28"/>
      <c r="R421" s="28"/>
      <c r="S421" s="28"/>
      <c r="T421" s="28"/>
      <c r="U421" s="28"/>
      <c r="V421" s="28"/>
      <c r="X421" s="28"/>
      <c r="Y421" s="28"/>
    </row>
    <row r="422" spans="1:25" x14ac:dyDescent="0.2">
      <c r="A422" t="e">
        <f>IF(OR(F422=#REF!,G422=#REF!),ROUND(A421+1,0),A421+0.0001)</f>
        <v>#REF!</v>
      </c>
      <c r="B422" s="20" t="e">
        <f>IF(AND(E422&gt;=$B$2,E422&lt;=$B$3,OR(F422=#REF!,G422=#REF!)),ROUND(B421+1,0),B421+0.0001)</f>
        <v>#REF!</v>
      </c>
      <c r="C422" s="20" t="e">
        <f>IF(H422=#REF!,ROUND(C421+1,0),C421+0.0001)</f>
        <v>#REF!</v>
      </c>
      <c r="D422" s="21"/>
      <c r="E422" s="22"/>
      <c r="F422" s="23"/>
      <c r="G422" s="24"/>
      <c r="H422" s="51"/>
      <c r="I422" s="25"/>
      <c r="J422" s="31"/>
      <c r="K422" s="43" t="str">
        <f t="shared" si="14"/>
        <v/>
      </c>
      <c r="L422" s="45" t="str">
        <f>IF(F422="","",VLOOKUP(Journal!F422,Kontenplan!$E$9:$F$278,2))</f>
        <v/>
      </c>
      <c r="M422" s="44" t="str">
        <f>IF(G422="","",VLOOKUP(Journal!G422,Kontenplan!$E$9:$F$278,2))</f>
        <v/>
      </c>
      <c r="N422" s="28" t="str">
        <f>IF(AND(G422="",I422="",J422=""),"",IF(AND(I422&gt;0,OR(F422="",G422="")),"Bitte gültige Kontonummer/n eingeben",IF(OR(AND(F422&gt;0,F422&lt;1000),F422&gt;9999),"Sollkontonummer muss vierstellig sein",IF(VLOOKUP(F422,Kontenplan!$E$9:$E$277,1)&lt;&gt;F422,"Sollkonto existiert nicht",IF(D422=0,"Bitte Beleg-Nr. prüfen",IF(OR(AND(G422&gt;0,G422&lt;1000),G422&gt;9999),"Habenkontonummer muss vierstellig sein",IF(VLOOKUP(G422,Kontenplan!$E$9:$F$277,1)&lt;&gt;G422,"Habenkonto exisitert nicht","")))))))</f>
        <v/>
      </c>
      <c r="O422" s="28" t="str">
        <f t="shared" si="13"/>
        <v/>
      </c>
      <c r="P422" s="28"/>
      <c r="Q422" s="28"/>
      <c r="R422" s="28"/>
      <c r="S422" s="28"/>
      <c r="T422" s="28"/>
      <c r="U422" s="28"/>
      <c r="V422" s="28"/>
      <c r="X422" s="28"/>
      <c r="Y422" s="28"/>
    </row>
    <row r="423" spans="1:25" x14ac:dyDescent="0.2">
      <c r="A423" t="e">
        <f>IF(OR(F423=#REF!,G423=#REF!),ROUND(A422+1,0),A422+0.0001)</f>
        <v>#REF!</v>
      </c>
      <c r="B423" s="20" t="e">
        <f>IF(AND(E423&gt;=$B$2,E423&lt;=$B$3,OR(F423=#REF!,G423=#REF!)),ROUND(B422+1,0),B422+0.0001)</f>
        <v>#REF!</v>
      </c>
      <c r="C423" s="20" t="e">
        <f>IF(H423=#REF!,ROUND(C422+1,0),C422+0.0001)</f>
        <v>#REF!</v>
      </c>
      <c r="D423" s="21"/>
      <c r="E423" s="22"/>
      <c r="F423" s="23"/>
      <c r="G423" s="24"/>
      <c r="H423" s="51"/>
      <c r="I423" s="25"/>
      <c r="J423" s="31"/>
      <c r="K423" s="43" t="str">
        <f t="shared" si="14"/>
        <v/>
      </c>
      <c r="L423" s="45" t="str">
        <f>IF(F423="","",VLOOKUP(Journal!F423,Kontenplan!$E$9:$F$278,2))</f>
        <v/>
      </c>
      <c r="M423" s="44" t="str">
        <f>IF(G423="","",VLOOKUP(Journal!G423,Kontenplan!$E$9:$F$278,2))</f>
        <v/>
      </c>
      <c r="N423" s="28" t="str">
        <f>IF(AND(G423="",I423="",J423=""),"",IF(AND(I423&gt;0,OR(F423="",G423="")),"Bitte gültige Kontonummer/n eingeben",IF(OR(AND(F423&gt;0,F423&lt;1000),F423&gt;9999),"Sollkontonummer muss vierstellig sein",IF(VLOOKUP(F423,Kontenplan!$E$9:$E$277,1)&lt;&gt;F423,"Sollkonto existiert nicht",IF(D423=0,"Bitte Beleg-Nr. prüfen",IF(OR(AND(G423&gt;0,G423&lt;1000),G423&gt;9999),"Habenkontonummer muss vierstellig sein",IF(VLOOKUP(G423,Kontenplan!$E$9:$F$277,1)&lt;&gt;G423,"Habenkonto exisitert nicht","")))))))</f>
        <v/>
      </c>
      <c r="O423" s="28" t="str">
        <f t="shared" si="13"/>
        <v/>
      </c>
      <c r="P423" s="28"/>
      <c r="Q423" s="28"/>
      <c r="R423" s="28"/>
      <c r="S423" s="28"/>
      <c r="T423" s="28"/>
      <c r="U423" s="28"/>
      <c r="V423" s="28"/>
      <c r="X423" s="28"/>
      <c r="Y423" s="28"/>
    </row>
    <row r="424" spans="1:25" x14ac:dyDescent="0.2">
      <c r="A424" t="e">
        <f>IF(OR(F424=#REF!,G424=#REF!),ROUND(A423+1,0),A423+0.0001)</f>
        <v>#REF!</v>
      </c>
      <c r="B424" s="20" t="e">
        <f>IF(AND(E424&gt;=$B$2,E424&lt;=$B$3,OR(F424=#REF!,G424=#REF!)),ROUND(B423+1,0),B423+0.0001)</f>
        <v>#REF!</v>
      </c>
      <c r="C424" s="20" t="e">
        <f>IF(H424=#REF!,ROUND(C423+1,0),C423+0.0001)</f>
        <v>#REF!</v>
      </c>
      <c r="D424" s="21"/>
      <c r="E424" s="22"/>
      <c r="F424" s="23"/>
      <c r="G424" s="24"/>
      <c r="H424" s="51"/>
      <c r="I424" s="25"/>
      <c r="J424" s="31"/>
      <c r="K424" s="43" t="str">
        <f t="shared" si="14"/>
        <v/>
      </c>
      <c r="L424" s="45" t="str">
        <f>IF(F424="","",VLOOKUP(Journal!F424,Kontenplan!$E$9:$F$278,2))</f>
        <v/>
      </c>
      <c r="M424" s="44" t="str">
        <f>IF(G424="","",VLOOKUP(Journal!G424,Kontenplan!$E$9:$F$278,2))</f>
        <v/>
      </c>
      <c r="N424" s="28" t="str">
        <f>IF(AND(G424="",I424="",J424=""),"",IF(AND(I424&gt;0,OR(F424="",G424="")),"Bitte gültige Kontonummer/n eingeben",IF(OR(AND(F424&gt;0,F424&lt;1000),F424&gt;9999),"Sollkontonummer muss vierstellig sein",IF(VLOOKUP(F424,Kontenplan!$E$9:$E$277,1)&lt;&gt;F424,"Sollkonto existiert nicht",IF(D424=0,"Bitte Beleg-Nr. prüfen",IF(OR(AND(G424&gt;0,G424&lt;1000),G424&gt;9999),"Habenkontonummer muss vierstellig sein",IF(VLOOKUP(G424,Kontenplan!$E$9:$F$277,1)&lt;&gt;G424,"Habenkonto exisitert nicht","")))))))</f>
        <v/>
      </c>
      <c r="O424" s="28" t="str">
        <f t="shared" si="13"/>
        <v/>
      </c>
      <c r="P424" s="28"/>
      <c r="Q424" s="28"/>
      <c r="R424" s="28"/>
      <c r="S424" s="28"/>
      <c r="T424" s="28"/>
      <c r="U424" s="28"/>
      <c r="V424" s="28"/>
      <c r="X424" s="28"/>
      <c r="Y424" s="28"/>
    </row>
    <row r="425" spans="1:25" x14ac:dyDescent="0.2">
      <c r="A425" t="e">
        <f>IF(OR(F425=#REF!,G425=#REF!),ROUND(A424+1,0),A424+0.0001)</f>
        <v>#REF!</v>
      </c>
      <c r="B425" s="20" t="e">
        <f>IF(AND(E425&gt;=$B$2,E425&lt;=$B$3,OR(F425=#REF!,G425=#REF!)),ROUND(B424+1,0),B424+0.0001)</f>
        <v>#REF!</v>
      </c>
      <c r="C425" s="20" t="e">
        <f>IF(H425=#REF!,ROUND(C424+1,0),C424+0.0001)</f>
        <v>#REF!</v>
      </c>
      <c r="D425" s="21"/>
      <c r="E425" s="22"/>
      <c r="F425" s="23"/>
      <c r="G425" s="24"/>
      <c r="H425" s="51"/>
      <c r="I425" s="25"/>
      <c r="J425" s="31"/>
      <c r="K425" s="43" t="str">
        <f t="shared" si="14"/>
        <v/>
      </c>
      <c r="L425" s="45" t="str">
        <f>IF(F425="","",VLOOKUP(Journal!F425,Kontenplan!$E$9:$F$278,2))</f>
        <v/>
      </c>
      <c r="M425" s="44" t="str">
        <f>IF(G425="","",VLOOKUP(Journal!G425,Kontenplan!$E$9:$F$278,2))</f>
        <v/>
      </c>
      <c r="N425" s="28" t="str">
        <f>IF(AND(G425="",I425="",J425=""),"",IF(AND(I425&gt;0,OR(F425="",G425="")),"Bitte gültige Kontonummer/n eingeben",IF(OR(AND(F425&gt;0,F425&lt;1000),F425&gt;9999),"Sollkontonummer muss vierstellig sein",IF(VLOOKUP(F425,Kontenplan!$E$9:$E$277,1)&lt;&gt;F425,"Sollkonto existiert nicht",IF(D425=0,"Bitte Beleg-Nr. prüfen",IF(OR(AND(G425&gt;0,G425&lt;1000),G425&gt;9999),"Habenkontonummer muss vierstellig sein",IF(VLOOKUP(G425,Kontenplan!$E$9:$F$277,1)&lt;&gt;G425,"Habenkonto exisitert nicht","")))))))</f>
        <v/>
      </c>
      <c r="O425" s="28" t="str">
        <f t="shared" si="13"/>
        <v/>
      </c>
      <c r="P425" s="28"/>
      <c r="Q425" s="28"/>
      <c r="R425" s="28"/>
      <c r="S425" s="28"/>
      <c r="T425" s="28"/>
      <c r="U425" s="28"/>
      <c r="V425" s="28"/>
      <c r="X425" s="28"/>
      <c r="Y425" s="28"/>
    </row>
    <row r="426" spans="1:25" x14ac:dyDescent="0.2">
      <c r="A426" t="e">
        <f>IF(OR(F426=#REF!,G426=#REF!),ROUND(A425+1,0),A425+0.0001)</f>
        <v>#REF!</v>
      </c>
      <c r="B426" s="20" t="e">
        <f>IF(AND(E426&gt;=$B$2,E426&lt;=$B$3,OR(F426=#REF!,G426=#REF!)),ROUND(B425+1,0),B425+0.0001)</f>
        <v>#REF!</v>
      </c>
      <c r="C426" s="20" t="e">
        <f>IF(H426=#REF!,ROUND(C425+1,0),C425+0.0001)</f>
        <v>#REF!</v>
      </c>
      <c r="D426" s="21"/>
      <c r="E426" s="22"/>
      <c r="F426" s="23"/>
      <c r="G426" s="24"/>
      <c r="H426" s="51"/>
      <c r="I426" s="25"/>
      <c r="J426" s="31"/>
      <c r="K426" s="43" t="str">
        <f t="shared" si="14"/>
        <v/>
      </c>
      <c r="L426" s="45" t="str">
        <f>IF(F426="","",VLOOKUP(Journal!F426,Kontenplan!$E$9:$F$278,2))</f>
        <v/>
      </c>
      <c r="M426" s="44" t="str">
        <f>IF(G426="","",VLOOKUP(Journal!G426,Kontenplan!$E$9:$F$278,2))</f>
        <v/>
      </c>
      <c r="N426" s="28" t="str">
        <f>IF(AND(G426="",I426="",J426=""),"",IF(AND(I426&gt;0,OR(F426="",G426="")),"Bitte gültige Kontonummer/n eingeben",IF(OR(AND(F426&gt;0,F426&lt;1000),F426&gt;9999),"Sollkontonummer muss vierstellig sein",IF(VLOOKUP(F426,Kontenplan!$E$9:$E$277,1)&lt;&gt;F426,"Sollkonto existiert nicht",IF(D426=0,"Bitte Beleg-Nr. prüfen",IF(OR(AND(G426&gt;0,G426&lt;1000),G426&gt;9999),"Habenkontonummer muss vierstellig sein",IF(VLOOKUP(G426,Kontenplan!$E$9:$F$277,1)&lt;&gt;G426,"Habenkonto exisitert nicht","")))))))</f>
        <v/>
      </c>
      <c r="O426" s="28" t="str">
        <f t="shared" si="13"/>
        <v/>
      </c>
      <c r="P426" s="28"/>
      <c r="Q426" s="28"/>
      <c r="R426" s="28"/>
      <c r="S426" s="28"/>
      <c r="T426" s="28"/>
      <c r="U426" s="28"/>
      <c r="V426" s="28"/>
      <c r="X426" s="28"/>
      <c r="Y426" s="28"/>
    </row>
    <row r="427" spans="1:25" x14ac:dyDescent="0.2">
      <c r="A427" t="e">
        <f>IF(OR(F427=#REF!,G427=#REF!),ROUND(A426+1,0),A426+0.0001)</f>
        <v>#REF!</v>
      </c>
      <c r="B427" s="20" t="e">
        <f>IF(AND(E427&gt;=$B$2,E427&lt;=$B$3,OR(F427=#REF!,G427=#REF!)),ROUND(B426+1,0),B426+0.0001)</f>
        <v>#REF!</v>
      </c>
      <c r="C427" s="20" t="e">
        <f>IF(H427=#REF!,ROUND(C426+1,0),C426+0.0001)</f>
        <v>#REF!</v>
      </c>
      <c r="D427" s="21"/>
      <c r="E427" s="22"/>
      <c r="F427" s="23"/>
      <c r="G427" s="24"/>
      <c r="H427" s="51"/>
      <c r="I427" s="25"/>
      <c r="J427" s="31"/>
      <c r="K427" s="43" t="str">
        <f t="shared" si="14"/>
        <v/>
      </c>
      <c r="L427" s="45" t="str">
        <f>IF(F427="","",VLOOKUP(Journal!F427,Kontenplan!$E$9:$F$278,2))</f>
        <v/>
      </c>
      <c r="M427" s="44" t="str">
        <f>IF(G427="","",VLOOKUP(Journal!G427,Kontenplan!$E$9:$F$278,2))</f>
        <v/>
      </c>
      <c r="N427" s="28" t="str">
        <f>IF(AND(G427="",I427="",J427=""),"",IF(AND(I427&gt;0,OR(F427="",G427="")),"Bitte gültige Kontonummer/n eingeben",IF(OR(AND(F427&gt;0,F427&lt;1000),F427&gt;9999),"Sollkontonummer muss vierstellig sein",IF(VLOOKUP(F427,Kontenplan!$E$9:$E$277,1)&lt;&gt;F427,"Sollkonto existiert nicht",IF(D427=0,"Bitte Beleg-Nr. prüfen",IF(OR(AND(G427&gt;0,G427&lt;1000),G427&gt;9999),"Habenkontonummer muss vierstellig sein",IF(VLOOKUP(G427,Kontenplan!$E$9:$F$277,1)&lt;&gt;G427,"Habenkonto exisitert nicht","")))))))</f>
        <v/>
      </c>
      <c r="O427" s="28" t="str">
        <f t="shared" si="13"/>
        <v/>
      </c>
      <c r="P427" s="28"/>
      <c r="Q427" s="28"/>
      <c r="R427" s="28"/>
      <c r="S427" s="28"/>
      <c r="T427" s="28"/>
      <c r="U427" s="28"/>
      <c r="V427" s="28"/>
      <c r="X427" s="28"/>
      <c r="Y427" s="28"/>
    </row>
    <row r="428" spans="1:25" x14ac:dyDescent="0.2">
      <c r="A428" t="e">
        <f>IF(OR(F428=#REF!,G428=#REF!),ROUND(A427+1,0),A427+0.0001)</f>
        <v>#REF!</v>
      </c>
      <c r="B428" s="20" t="e">
        <f>IF(AND(E428&gt;=$B$2,E428&lt;=$B$3,OR(F428=#REF!,G428=#REF!)),ROUND(B427+1,0),B427+0.0001)</f>
        <v>#REF!</v>
      </c>
      <c r="C428" s="20" t="e">
        <f>IF(H428=#REF!,ROUND(C427+1,0),C427+0.0001)</f>
        <v>#REF!</v>
      </c>
      <c r="D428" s="21"/>
      <c r="E428" s="22"/>
      <c r="F428" s="23"/>
      <c r="G428" s="24"/>
      <c r="H428" s="51"/>
      <c r="I428" s="25"/>
      <c r="J428" s="31"/>
      <c r="K428" s="43" t="str">
        <f t="shared" si="14"/>
        <v/>
      </c>
      <c r="L428" s="45" t="str">
        <f>IF(F428="","",VLOOKUP(Journal!F428,Kontenplan!$E$9:$F$278,2))</f>
        <v/>
      </c>
      <c r="M428" s="44" t="str">
        <f>IF(G428="","",VLOOKUP(Journal!G428,Kontenplan!$E$9:$F$278,2))</f>
        <v/>
      </c>
      <c r="N428" s="28" t="str">
        <f>IF(AND(G428="",I428="",J428=""),"",IF(AND(I428&gt;0,OR(F428="",G428="")),"Bitte gültige Kontonummer/n eingeben",IF(OR(AND(F428&gt;0,F428&lt;1000),F428&gt;9999),"Sollkontonummer muss vierstellig sein",IF(VLOOKUP(F428,Kontenplan!$E$9:$E$277,1)&lt;&gt;F428,"Sollkonto existiert nicht",IF(D428=0,"Bitte Beleg-Nr. prüfen",IF(OR(AND(G428&gt;0,G428&lt;1000),G428&gt;9999),"Habenkontonummer muss vierstellig sein",IF(VLOOKUP(G428,Kontenplan!$E$9:$F$277,1)&lt;&gt;G428,"Habenkonto exisitert nicht","")))))))</f>
        <v/>
      </c>
      <c r="O428" s="28" t="str">
        <f t="shared" si="13"/>
        <v/>
      </c>
      <c r="P428" s="28"/>
      <c r="Q428" s="28"/>
      <c r="R428" s="28"/>
      <c r="S428" s="28"/>
      <c r="T428" s="28"/>
      <c r="U428" s="28"/>
      <c r="V428" s="28"/>
      <c r="X428" s="28"/>
      <c r="Y428" s="28"/>
    </row>
    <row r="429" spans="1:25" x14ac:dyDescent="0.2">
      <c r="A429" t="e">
        <f>IF(OR(F429=#REF!,G429=#REF!),ROUND(A428+1,0),A428+0.0001)</f>
        <v>#REF!</v>
      </c>
      <c r="B429" s="20" t="e">
        <f>IF(AND(E429&gt;=$B$2,E429&lt;=$B$3,OR(F429=#REF!,G429=#REF!)),ROUND(B428+1,0),B428+0.0001)</f>
        <v>#REF!</v>
      </c>
      <c r="C429" s="20" t="e">
        <f>IF(H429=#REF!,ROUND(C428+1,0),C428+0.0001)</f>
        <v>#REF!</v>
      </c>
      <c r="D429" s="21"/>
      <c r="E429" s="22"/>
      <c r="F429" s="23"/>
      <c r="G429" s="24"/>
      <c r="H429" s="51"/>
      <c r="I429" s="25"/>
      <c r="J429" s="31"/>
      <c r="K429" s="43" t="str">
        <f t="shared" si="14"/>
        <v/>
      </c>
      <c r="L429" s="45" t="str">
        <f>IF(F429="","",VLOOKUP(Journal!F429,Kontenplan!$E$9:$F$278,2))</f>
        <v/>
      </c>
      <c r="M429" s="44" t="str">
        <f>IF(G429="","",VLOOKUP(Journal!G429,Kontenplan!$E$9:$F$278,2))</f>
        <v/>
      </c>
      <c r="N429" s="28" t="str">
        <f>IF(AND(G429="",I429="",J429=""),"",IF(AND(I429&gt;0,OR(F429="",G429="")),"Bitte gültige Kontonummer/n eingeben",IF(OR(AND(F429&gt;0,F429&lt;1000),F429&gt;9999),"Sollkontonummer muss vierstellig sein",IF(VLOOKUP(F429,Kontenplan!$E$9:$E$277,1)&lt;&gt;F429,"Sollkonto existiert nicht",IF(D429=0,"Bitte Beleg-Nr. prüfen",IF(OR(AND(G429&gt;0,G429&lt;1000),G429&gt;9999),"Habenkontonummer muss vierstellig sein",IF(VLOOKUP(G429,Kontenplan!$E$9:$F$277,1)&lt;&gt;G429,"Habenkonto exisitert nicht","")))))))</f>
        <v/>
      </c>
      <c r="O429" s="28" t="str">
        <f t="shared" si="13"/>
        <v/>
      </c>
      <c r="P429" s="28"/>
      <c r="Q429" s="28"/>
      <c r="R429" s="28"/>
      <c r="S429" s="28"/>
      <c r="T429" s="28"/>
      <c r="U429" s="28"/>
      <c r="V429" s="28"/>
      <c r="X429" s="28"/>
      <c r="Y429" s="28"/>
    </row>
    <row r="430" spans="1:25" x14ac:dyDescent="0.2">
      <c r="A430" t="e">
        <f>IF(OR(F430=#REF!,G430=#REF!),ROUND(A429+1,0),A429+0.0001)</f>
        <v>#REF!</v>
      </c>
      <c r="B430" s="20" t="e">
        <f>IF(AND(E430&gt;=$B$2,E430&lt;=$B$3,OR(F430=#REF!,G430=#REF!)),ROUND(B429+1,0),B429+0.0001)</f>
        <v>#REF!</v>
      </c>
      <c r="C430" s="20" t="e">
        <f>IF(H430=#REF!,ROUND(C429+1,0),C429+0.0001)</f>
        <v>#REF!</v>
      </c>
      <c r="D430" s="21"/>
      <c r="E430" s="22"/>
      <c r="F430" s="23"/>
      <c r="G430" s="24"/>
      <c r="H430" s="51"/>
      <c r="I430" s="25"/>
      <c r="J430" s="31"/>
      <c r="K430" s="43" t="str">
        <f t="shared" si="14"/>
        <v/>
      </c>
      <c r="L430" s="45" t="str">
        <f>IF(F430="","",VLOOKUP(Journal!F430,Kontenplan!$E$9:$F$278,2))</f>
        <v/>
      </c>
      <c r="M430" s="44" t="str">
        <f>IF(G430="","",VLOOKUP(Journal!G430,Kontenplan!$E$9:$F$278,2))</f>
        <v/>
      </c>
      <c r="N430" s="28" t="str">
        <f>IF(AND(G430="",I430="",J430=""),"",IF(AND(I430&gt;0,OR(F430="",G430="")),"Bitte gültige Kontonummer/n eingeben",IF(OR(AND(F430&gt;0,F430&lt;1000),F430&gt;9999),"Sollkontonummer muss vierstellig sein",IF(VLOOKUP(F430,Kontenplan!$E$9:$E$277,1)&lt;&gt;F430,"Sollkonto existiert nicht",IF(D430=0,"Bitte Beleg-Nr. prüfen",IF(OR(AND(G430&gt;0,G430&lt;1000),G430&gt;9999),"Habenkontonummer muss vierstellig sein",IF(VLOOKUP(G430,Kontenplan!$E$9:$F$277,1)&lt;&gt;G430,"Habenkonto exisitert nicht","")))))))</f>
        <v/>
      </c>
      <c r="O430" s="28" t="str">
        <f t="shared" si="13"/>
        <v/>
      </c>
      <c r="P430" s="28"/>
      <c r="Q430" s="28"/>
      <c r="R430" s="28"/>
      <c r="S430" s="28"/>
      <c r="T430" s="28"/>
      <c r="U430" s="28"/>
      <c r="V430" s="28"/>
      <c r="X430" s="28"/>
      <c r="Y430" s="28"/>
    </row>
    <row r="431" spans="1:25" x14ac:dyDescent="0.2">
      <c r="A431" t="e">
        <f>IF(OR(F431=#REF!,G431=#REF!),ROUND(A430+1,0),A430+0.0001)</f>
        <v>#REF!</v>
      </c>
      <c r="B431" s="20" t="e">
        <f>IF(AND(E431&gt;=$B$2,E431&lt;=$B$3,OR(F431=#REF!,G431=#REF!)),ROUND(B430+1,0),B430+0.0001)</f>
        <v>#REF!</v>
      </c>
      <c r="C431" s="20" t="e">
        <f>IF(H431=#REF!,ROUND(C430+1,0),C430+0.0001)</f>
        <v>#REF!</v>
      </c>
      <c r="D431" s="21"/>
      <c r="E431" s="22"/>
      <c r="F431" s="23"/>
      <c r="G431" s="24"/>
      <c r="H431" s="51"/>
      <c r="I431" s="25"/>
      <c r="J431" s="31"/>
      <c r="K431" s="43" t="str">
        <f t="shared" si="14"/>
        <v/>
      </c>
      <c r="L431" s="45" t="str">
        <f>IF(F431="","",VLOOKUP(Journal!F431,Kontenplan!$E$9:$F$278,2))</f>
        <v/>
      </c>
      <c r="M431" s="44" t="str">
        <f>IF(G431="","",VLOOKUP(Journal!G431,Kontenplan!$E$9:$F$278,2))</f>
        <v/>
      </c>
      <c r="N431" s="28" t="str">
        <f>IF(AND(G431="",I431="",J431=""),"",IF(AND(I431&gt;0,OR(F431="",G431="")),"Bitte gültige Kontonummer/n eingeben",IF(OR(AND(F431&gt;0,F431&lt;1000),F431&gt;9999),"Sollkontonummer muss vierstellig sein",IF(VLOOKUP(F431,Kontenplan!$E$9:$E$277,1)&lt;&gt;F431,"Sollkonto existiert nicht",IF(D431=0,"Bitte Beleg-Nr. prüfen",IF(OR(AND(G431&gt;0,G431&lt;1000),G431&gt;9999),"Habenkontonummer muss vierstellig sein",IF(VLOOKUP(G431,Kontenplan!$E$9:$F$277,1)&lt;&gt;G431,"Habenkonto exisitert nicht","")))))))</f>
        <v/>
      </c>
      <c r="O431" s="28" t="str">
        <f t="shared" si="13"/>
        <v/>
      </c>
      <c r="P431" s="28"/>
      <c r="Q431" s="28"/>
      <c r="R431" s="28"/>
      <c r="S431" s="28"/>
      <c r="T431" s="28"/>
      <c r="U431" s="28"/>
      <c r="V431" s="28"/>
      <c r="X431" s="28"/>
      <c r="Y431" s="28"/>
    </row>
    <row r="432" spans="1:25" x14ac:dyDescent="0.2">
      <c r="A432" t="e">
        <f>IF(OR(F432=#REF!,G432=#REF!),ROUND(A431+1,0),A431+0.0001)</f>
        <v>#REF!</v>
      </c>
      <c r="B432" s="20" t="e">
        <f>IF(AND(E432&gt;=$B$2,E432&lt;=$B$3,OR(F432=#REF!,G432=#REF!)),ROUND(B431+1,0),B431+0.0001)</f>
        <v>#REF!</v>
      </c>
      <c r="C432" s="20" t="e">
        <f>IF(H432=#REF!,ROUND(C431+1,0),C431+0.0001)</f>
        <v>#REF!</v>
      </c>
      <c r="D432" s="21"/>
      <c r="E432" s="22"/>
      <c r="F432" s="23"/>
      <c r="G432" s="24"/>
      <c r="H432" s="51"/>
      <c r="I432" s="25"/>
      <c r="J432" s="31"/>
      <c r="K432" s="43" t="str">
        <f t="shared" si="14"/>
        <v/>
      </c>
      <c r="L432" s="45" t="str">
        <f>IF(F432="","",VLOOKUP(Journal!F432,Kontenplan!$E$9:$F$278,2))</f>
        <v/>
      </c>
      <c r="M432" s="44" t="str">
        <f>IF(G432="","",VLOOKUP(Journal!G432,Kontenplan!$E$9:$F$278,2))</f>
        <v/>
      </c>
      <c r="N432" s="28" t="str">
        <f>IF(AND(G432="",I432="",J432=""),"",IF(AND(I432&gt;0,OR(F432="",G432="")),"Bitte gültige Kontonummer/n eingeben",IF(OR(AND(F432&gt;0,F432&lt;1000),F432&gt;9999),"Sollkontonummer muss vierstellig sein",IF(VLOOKUP(F432,Kontenplan!$E$9:$E$277,1)&lt;&gt;F432,"Sollkonto existiert nicht",IF(D432=0,"Bitte Beleg-Nr. prüfen",IF(OR(AND(G432&gt;0,G432&lt;1000),G432&gt;9999),"Habenkontonummer muss vierstellig sein",IF(VLOOKUP(G432,Kontenplan!$E$9:$F$277,1)&lt;&gt;G432,"Habenkonto exisitert nicht","")))))))</f>
        <v/>
      </c>
      <c r="O432" s="28" t="str">
        <f t="shared" si="13"/>
        <v/>
      </c>
      <c r="P432" s="28"/>
      <c r="Q432" s="28"/>
      <c r="R432" s="28"/>
      <c r="S432" s="28"/>
      <c r="T432" s="28"/>
      <c r="U432" s="28"/>
      <c r="V432" s="28"/>
      <c r="X432" s="28"/>
      <c r="Y432" s="28"/>
    </row>
    <row r="433" spans="1:25" x14ac:dyDescent="0.2">
      <c r="A433" t="e">
        <f>IF(OR(F433=#REF!,G433=#REF!),ROUND(A432+1,0),A432+0.0001)</f>
        <v>#REF!</v>
      </c>
      <c r="B433" s="20" t="e">
        <f>IF(AND(E433&gt;=$B$2,E433&lt;=$B$3,OR(F433=#REF!,G433=#REF!)),ROUND(B432+1,0),B432+0.0001)</f>
        <v>#REF!</v>
      </c>
      <c r="C433" s="20" t="e">
        <f>IF(H433=#REF!,ROUND(C432+1,0),C432+0.0001)</f>
        <v>#REF!</v>
      </c>
      <c r="D433" s="21"/>
      <c r="E433" s="22"/>
      <c r="F433" s="23"/>
      <c r="G433" s="24"/>
      <c r="H433" s="51"/>
      <c r="I433" s="25"/>
      <c r="J433" s="31"/>
      <c r="K433" s="43" t="str">
        <f t="shared" si="14"/>
        <v/>
      </c>
      <c r="L433" s="45" t="str">
        <f>IF(F433="","",VLOOKUP(Journal!F433,Kontenplan!$E$9:$F$278,2))</f>
        <v/>
      </c>
      <c r="M433" s="44" t="str">
        <f>IF(G433="","",VLOOKUP(Journal!G433,Kontenplan!$E$9:$F$278,2))</f>
        <v/>
      </c>
      <c r="N433" s="28" t="str">
        <f>IF(AND(G433="",I433="",J433=""),"",IF(AND(I433&gt;0,OR(F433="",G433="")),"Bitte gültige Kontonummer/n eingeben",IF(OR(AND(F433&gt;0,F433&lt;1000),F433&gt;9999),"Sollkontonummer muss vierstellig sein",IF(VLOOKUP(F433,Kontenplan!$E$9:$E$277,1)&lt;&gt;F433,"Sollkonto existiert nicht",IF(D433=0,"Bitte Beleg-Nr. prüfen",IF(OR(AND(G433&gt;0,G433&lt;1000),G433&gt;9999),"Habenkontonummer muss vierstellig sein",IF(VLOOKUP(G433,Kontenplan!$E$9:$F$277,1)&lt;&gt;G433,"Habenkonto exisitert nicht","")))))))</f>
        <v/>
      </c>
      <c r="O433" s="28" t="str">
        <f t="shared" si="13"/>
        <v/>
      </c>
      <c r="P433" s="28"/>
      <c r="Q433" s="28"/>
      <c r="R433" s="28"/>
      <c r="S433" s="28"/>
      <c r="T433" s="28"/>
      <c r="U433" s="28"/>
      <c r="V433" s="28"/>
      <c r="X433" s="28"/>
      <c r="Y433" s="28"/>
    </row>
    <row r="434" spans="1:25" x14ac:dyDescent="0.2">
      <c r="A434" t="e">
        <f>IF(OR(F434=#REF!,G434=#REF!),ROUND(A433+1,0),A433+0.0001)</f>
        <v>#REF!</v>
      </c>
      <c r="B434" s="20" t="e">
        <f>IF(AND(E434&gt;=$B$2,E434&lt;=$B$3,OR(F434=#REF!,G434=#REF!)),ROUND(B433+1,0),B433+0.0001)</f>
        <v>#REF!</v>
      </c>
      <c r="C434" s="20" t="e">
        <f>IF(H434=#REF!,ROUND(C433+1,0),C433+0.0001)</f>
        <v>#REF!</v>
      </c>
      <c r="D434" s="21"/>
      <c r="E434" s="22"/>
      <c r="F434" s="23"/>
      <c r="G434" s="24"/>
      <c r="H434" s="51"/>
      <c r="I434" s="25"/>
      <c r="J434" s="31"/>
      <c r="K434" s="43" t="str">
        <f t="shared" si="14"/>
        <v/>
      </c>
      <c r="L434" s="45" t="str">
        <f>IF(F434="","",VLOOKUP(Journal!F434,Kontenplan!$E$9:$F$278,2))</f>
        <v/>
      </c>
      <c r="M434" s="44" t="str">
        <f>IF(G434="","",VLOOKUP(Journal!G434,Kontenplan!$E$9:$F$278,2))</f>
        <v/>
      </c>
      <c r="N434" s="28" t="str">
        <f>IF(AND(G434="",I434="",J434=""),"",IF(AND(I434&gt;0,OR(F434="",G434="")),"Bitte gültige Kontonummer/n eingeben",IF(OR(AND(F434&gt;0,F434&lt;1000),F434&gt;9999),"Sollkontonummer muss vierstellig sein",IF(VLOOKUP(F434,Kontenplan!$E$9:$E$277,1)&lt;&gt;F434,"Sollkonto existiert nicht",IF(D434=0,"Bitte Beleg-Nr. prüfen",IF(OR(AND(G434&gt;0,G434&lt;1000),G434&gt;9999),"Habenkontonummer muss vierstellig sein",IF(VLOOKUP(G434,Kontenplan!$E$9:$F$277,1)&lt;&gt;G434,"Habenkonto exisitert nicht","")))))))</f>
        <v/>
      </c>
      <c r="O434" s="28" t="str">
        <f t="shared" si="13"/>
        <v/>
      </c>
      <c r="P434" s="28"/>
      <c r="Q434" s="28"/>
      <c r="R434" s="28"/>
      <c r="S434" s="28"/>
      <c r="T434" s="28"/>
      <c r="U434" s="28"/>
      <c r="V434" s="28"/>
      <c r="X434" s="28"/>
      <c r="Y434" s="28"/>
    </row>
    <row r="435" spans="1:25" x14ac:dyDescent="0.2">
      <c r="A435" t="e">
        <f>IF(OR(F435=#REF!,G435=#REF!),ROUND(A434+1,0),A434+0.0001)</f>
        <v>#REF!</v>
      </c>
      <c r="B435" s="20" t="e">
        <f>IF(AND(E435&gt;=$B$2,E435&lt;=$B$3,OR(F435=#REF!,G435=#REF!)),ROUND(B434+1,0),B434+0.0001)</f>
        <v>#REF!</v>
      </c>
      <c r="C435" s="20" t="e">
        <f>IF(H435=#REF!,ROUND(C434+1,0),C434+0.0001)</f>
        <v>#REF!</v>
      </c>
      <c r="D435" s="21"/>
      <c r="E435" s="22"/>
      <c r="F435" s="23"/>
      <c r="G435" s="24"/>
      <c r="H435" s="51"/>
      <c r="I435" s="25"/>
      <c r="J435" s="31"/>
      <c r="K435" s="43" t="str">
        <f t="shared" si="14"/>
        <v/>
      </c>
      <c r="L435" s="45" t="str">
        <f>IF(F435="","",VLOOKUP(Journal!F435,Kontenplan!$E$9:$F$278,2))</f>
        <v/>
      </c>
      <c r="M435" s="44" t="str">
        <f>IF(G435="","",VLOOKUP(Journal!G435,Kontenplan!$E$9:$F$278,2))</f>
        <v/>
      </c>
      <c r="N435" s="28" t="str">
        <f>IF(AND(G435="",I435="",J435=""),"",IF(AND(I435&gt;0,OR(F435="",G435="")),"Bitte gültige Kontonummer/n eingeben",IF(OR(AND(F435&gt;0,F435&lt;1000),F435&gt;9999),"Sollkontonummer muss vierstellig sein",IF(VLOOKUP(F435,Kontenplan!$E$9:$E$277,1)&lt;&gt;F435,"Sollkonto existiert nicht",IF(D435=0,"Bitte Beleg-Nr. prüfen",IF(OR(AND(G435&gt;0,G435&lt;1000),G435&gt;9999),"Habenkontonummer muss vierstellig sein",IF(VLOOKUP(G435,Kontenplan!$E$9:$F$277,1)&lt;&gt;G435,"Habenkonto exisitert nicht","")))))))</f>
        <v/>
      </c>
      <c r="O435" s="28" t="str">
        <f t="shared" si="13"/>
        <v/>
      </c>
      <c r="P435" s="28"/>
      <c r="Q435" s="28"/>
      <c r="R435" s="28"/>
      <c r="S435" s="28"/>
      <c r="T435" s="28"/>
      <c r="U435" s="28"/>
      <c r="V435" s="28"/>
      <c r="X435" s="28"/>
      <c r="Y435" s="28"/>
    </row>
    <row r="436" spans="1:25" x14ac:dyDescent="0.2">
      <c r="A436" t="e">
        <f>IF(OR(F436=#REF!,G436=#REF!),ROUND(A435+1,0),A435+0.0001)</f>
        <v>#REF!</v>
      </c>
      <c r="B436" s="20" t="e">
        <f>IF(AND(E436&gt;=$B$2,E436&lt;=$B$3,OR(F436=#REF!,G436=#REF!)),ROUND(B435+1,0),B435+0.0001)</f>
        <v>#REF!</v>
      </c>
      <c r="C436" s="20" t="e">
        <f>IF(H436=#REF!,ROUND(C435+1,0),C435+0.0001)</f>
        <v>#REF!</v>
      </c>
      <c r="D436" s="21"/>
      <c r="E436" s="22"/>
      <c r="F436" s="23"/>
      <c r="G436" s="24"/>
      <c r="H436" s="51"/>
      <c r="I436" s="25"/>
      <c r="J436" s="31"/>
      <c r="K436" s="43" t="str">
        <f t="shared" si="14"/>
        <v/>
      </c>
      <c r="L436" s="45" t="str">
        <f>IF(F436="","",VLOOKUP(Journal!F436,Kontenplan!$E$9:$F$278,2))</f>
        <v/>
      </c>
      <c r="M436" s="44" t="str">
        <f>IF(G436="","",VLOOKUP(Journal!G436,Kontenplan!$E$9:$F$278,2))</f>
        <v/>
      </c>
      <c r="N436" s="28" t="str">
        <f>IF(AND(G436="",I436="",J436=""),"",IF(AND(I436&gt;0,OR(F436="",G436="")),"Bitte gültige Kontonummer/n eingeben",IF(OR(AND(F436&gt;0,F436&lt;1000),F436&gt;9999),"Sollkontonummer muss vierstellig sein",IF(VLOOKUP(F436,Kontenplan!$E$9:$E$277,1)&lt;&gt;F436,"Sollkonto existiert nicht",IF(D436=0,"Bitte Beleg-Nr. prüfen",IF(OR(AND(G436&gt;0,G436&lt;1000),G436&gt;9999),"Habenkontonummer muss vierstellig sein",IF(VLOOKUP(G436,Kontenplan!$E$9:$F$277,1)&lt;&gt;G436,"Habenkonto exisitert nicht","")))))))</f>
        <v/>
      </c>
      <c r="O436" s="28" t="str">
        <f t="shared" si="13"/>
        <v/>
      </c>
      <c r="P436" s="28"/>
      <c r="Q436" s="28"/>
      <c r="R436" s="28"/>
      <c r="S436" s="28"/>
      <c r="T436" s="28"/>
      <c r="U436" s="28"/>
      <c r="V436" s="28"/>
      <c r="X436" s="28"/>
      <c r="Y436" s="28"/>
    </row>
    <row r="437" spans="1:25" x14ac:dyDescent="0.2">
      <c r="A437" t="e">
        <f>IF(OR(F437=#REF!,G437=#REF!),ROUND(A436+1,0),A436+0.0001)</f>
        <v>#REF!</v>
      </c>
      <c r="B437" s="20" t="e">
        <f>IF(AND(E437&gt;=$B$2,E437&lt;=$B$3,OR(F437=#REF!,G437=#REF!)),ROUND(B436+1,0),B436+0.0001)</f>
        <v>#REF!</v>
      </c>
      <c r="C437" s="20" t="e">
        <f>IF(H437=#REF!,ROUND(C436+1,0),C436+0.0001)</f>
        <v>#REF!</v>
      </c>
      <c r="D437" s="21"/>
      <c r="E437" s="22"/>
      <c r="F437" s="23"/>
      <c r="G437" s="24"/>
      <c r="H437" s="51"/>
      <c r="I437" s="25"/>
      <c r="J437" s="31"/>
      <c r="K437" s="43" t="str">
        <f t="shared" si="14"/>
        <v/>
      </c>
      <c r="L437" s="45" t="str">
        <f>IF(F437="","",VLOOKUP(Journal!F437,Kontenplan!$E$9:$F$278,2))</f>
        <v/>
      </c>
      <c r="M437" s="44" t="str">
        <f>IF(G437="","",VLOOKUP(Journal!G437,Kontenplan!$E$9:$F$278,2))</f>
        <v/>
      </c>
      <c r="N437" s="28" t="str">
        <f>IF(AND(G437="",I437="",J437=""),"",IF(AND(I437&gt;0,OR(F437="",G437="")),"Bitte gültige Kontonummer/n eingeben",IF(OR(AND(F437&gt;0,F437&lt;1000),F437&gt;9999),"Sollkontonummer muss vierstellig sein",IF(VLOOKUP(F437,Kontenplan!$E$9:$E$277,1)&lt;&gt;F437,"Sollkonto existiert nicht",IF(D437=0,"Bitte Beleg-Nr. prüfen",IF(OR(AND(G437&gt;0,G437&lt;1000),G437&gt;9999),"Habenkontonummer muss vierstellig sein",IF(VLOOKUP(G437,Kontenplan!$E$9:$F$277,1)&lt;&gt;G437,"Habenkonto exisitert nicht","")))))))</f>
        <v/>
      </c>
      <c r="O437" s="28" t="str">
        <f t="shared" si="13"/>
        <v/>
      </c>
      <c r="P437" s="28"/>
      <c r="Q437" s="28"/>
      <c r="R437" s="28"/>
      <c r="S437" s="28"/>
      <c r="T437" s="28"/>
      <c r="U437" s="28"/>
      <c r="V437" s="28"/>
      <c r="X437" s="28"/>
      <c r="Y437" s="28"/>
    </row>
    <row r="438" spans="1:25" x14ac:dyDescent="0.2">
      <c r="A438" t="e">
        <f>IF(OR(F438=#REF!,G438=#REF!),ROUND(A437+1,0),A437+0.0001)</f>
        <v>#REF!</v>
      </c>
      <c r="B438" s="20" t="e">
        <f>IF(AND(E438&gt;=$B$2,E438&lt;=$B$3,OR(F438=#REF!,G438=#REF!)),ROUND(B437+1,0),B437+0.0001)</f>
        <v>#REF!</v>
      </c>
      <c r="C438" s="20" t="e">
        <f>IF(H438=#REF!,ROUND(C437+1,0),C437+0.0001)</f>
        <v>#REF!</v>
      </c>
      <c r="D438" s="21"/>
      <c r="E438" s="22"/>
      <c r="F438" s="23"/>
      <c r="G438" s="24"/>
      <c r="H438" s="51"/>
      <c r="I438" s="25"/>
      <c r="J438" s="31"/>
      <c r="K438" s="43" t="str">
        <f t="shared" si="14"/>
        <v/>
      </c>
      <c r="L438" s="45" t="str">
        <f>IF(F438="","",VLOOKUP(Journal!F438,Kontenplan!$E$9:$F$278,2))</f>
        <v/>
      </c>
      <c r="M438" s="44" t="str">
        <f>IF(G438="","",VLOOKUP(Journal!G438,Kontenplan!$E$9:$F$278,2))</f>
        <v/>
      </c>
      <c r="N438" s="28" t="str">
        <f>IF(AND(G438="",I438="",J438=""),"",IF(AND(I438&gt;0,OR(F438="",G438="")),"Bitte gültige Kontonummer/n eingeben",IF(OR(AND(F438&gt;0,F438&lt;1000),F438&gt;9999),"Sollkontonummer muss vierstellig sein",IF(VLOOKUP(F438,Kontenplan!$E$9:$E$277,1)&lt;&gt;F438,"Sollkonto existiert nicht",IF(D438=0,"Bitte Beleg-Nr. prüfen",IF(OR(AND(G438&gt;0,G438&lt;1000),G438&gt;9999),"Habenkontonummer muss vierstellig sein",IF(VLOOKUP(G438,Kontenplan!$E$9:$F$277,1)&lt;&gt;G438,"Habenkonto exisitert nicht","")))))))</f>
        <v/>
      </c>
      <c r="O438" s="28" t="str">
        <f t="shared" si="13"/>
        <v/>
      </c>
      <c r="P438" s="28"/>
      <c r="Q438" s="28"/>
      <c r="R438" s="28"/>
      <c r="S438" s="28"/>
      <c r="T438" s="28"/>
      <c r="U438" s="28"/>
      <c r="V438" s="28"/>
      <c r="X438" s="28"/>
      <c r="Y438" s="28"/>
    </row>
    <row r="439" spans="1:25" x14ac:dyDescent="0.2">
      <c r="A439" t="e">
        <f>IF(OR(F439=#REF!,G439=#REF!),ROUND(A438+1,0),A438+0.0001)</f>
        <v>#REF!</v>
      </c>
      <c r="B439" s="20" t="e">
        <f>IF(AND(E439&gt;=$B$2,E439&lt;=$B$3,OR(F439=#REF!,G439=#REF!)),ROUND(B438+1,0),B438+0.0001)</f>
        <v>#REF!</v>
      </c>
      <c r="C439" s="20" t="e">
        <f>IF(H439=#REF!,ROUND(C438+1,0),C438+0.0001)</f>
        <v>#REF!</v>
      </c>
      <c r="D439" s="21"/>
      <c r="E439" s="22"/>
      <c r="F439" s="23"/>
      <c r="G439" s="24"/>
      <c r="H439" s="51"/>
      <c r="I439" s="25"/>
      <c r="J439" s="31"/>
      <c r="K439" s="43" t="str">
        <f t="shared" si="14"/>
        <v/>
      </c>
      <c r="L439" s="45" t="str">
        <f>IF(F439="","",VLOOKUP(Journal!F439,Kontenplan!$E$9:$F$278,2))</f>
        <v/>
      </c>
      <c r="M439" s="44" t="str">
        <f>IF(G439="","",VLOOKUP(Journal!G439,Kontenplan!$E$9:$F$278,2))</f>
        <v/>
      </c>
      <c r="N439" s="28" t="str">
        <f>IF(AND(G439="",I439="",J439=""),"",IF(AND(I439&gt;0,OR(F439="",G439="")),"Bitte gültige Kontonummer/n eingeben",IF(OR(AND(F439&gt;0,F439&lt;1000),F439&gt;9999),"Sollkontonummer muss vierstellig sein",IF(VLOOKUP(F439,Kontenplan!$E$9:$E$277,1)&lt;&gt;F439,"Sollkonto existiert nicht",IF(D439=0,"Bitte Beleg-Nr. prüfen",IF(OR(AND(G439&gt;0,G439&lt;1000),G439&gt;9999),"Habenkontonummer muss vierstellig sein",IF(VLOOKUP(G439,Kontenplan!$E$9:$F$277,1)&lt;&gt;G439,"Habenkonto exisitert nicht","")))))))</f>
        <v/>
      </c>
      <c r="O439" s="28" t="str">
        <f t="shared" si="13"/>
        <v/>
      </c>
      <c r="P439" s="28"/>
      <c r="Q439" s="28"/>
      <c r="R439" s="28"/>
      <c r="S439" s="28"/>
      <c r="T439" s="28"/>
      <c r="U439" s="28"/>
      <c r="V439" s="28"/>
      <c r="X439" s="28"/>
      <c r="Y439" s="28"/>
    </row>
    <row r="440" spans="1:25" x14ac:dyDescent="0.2">
      <c r="A440" t="e">
        <f>IF(OR(F440=#REF!,G440=#REF!),ROUND(A439+1,0),A439+0.0001)</f>
        <v>#REF!</v>
      </c>
      <c r="B440" s="20" t="e">
        <f>IF(AND(E440&gt;=$B$2,E440&lt;=$B$3,OR(F440=#REF!,G440=#REF!)),ROUND(B439+1,0),B439+0.0001)</f>
        <v>#REF!</v>
      </c>
      <c r="C440" s="20" t="e">
        <f>IF(H440=#REF!,ROUND(C439+1,0),C439+0.0001)</f>
        <v>#REF!</v>
      </c>
      <c r="D440" s="21"/>
      <c r="E440" s="22"/>
      <c r="F440" s="23"/>
      <c r="G440" s="24"/>
      <c r="H440" s="51"/>
      <c r="I440" s="25"/>
      <c r="J440" s="31"/>
      <c r="K440" s="43" t="str">
        <f t="shared" si="14"/>
        <v/>
      </c>
      <c r="L440" s="45" t="str">
        <f>IF(F440="","",VLOOKUP(Journal!F440,Kontenplan!$E$9:$F$278,2))</f>
        <v/>
      </c>
      <c r="M440" s="44" t="str">
        <f>IF(G440="","",VLOOKUP(Journal!G440,Kontenplan!$E$9:$F$278,2))</f>
        <v/>
      </c>
      <c r="N440" s="28" t="str">
        <f>IF(AND(G440="",I440="",J440=""),"",IF(AND(I440&gt;0,OR(F440="",G440="")),"Bitte gültige Kontonummer/n eingeben",IF(OR(AND(F440&gt;0,F440&lt;1000),F440&gt;9999),"Sollkontonummer muss vierstellig sein",IF(VLOOKUP(F440,Kontenplan!$E$9:$E$277,1)&lt;&gt;F440,"Sollkonto existiert nicht",IF(D440=0,"Bitte Beleg-Nr. prüfen",IF(OR(AND(G440&gt;0,G440&lt;1000),G440&gt;9999),"Habenkontonummer muss vierstellig sein",IF(VLOOKUP(G440,Kontenplan!$E$9:$F$277,1)&lt;&gt;G440,"Habenkonto exisitert nicht","")))))))</f>
        <v/>
      </c>
      <c r="O440" s="28" t="str">
        <f t="shared" si="13"/>
        <v/>
      </c>
      <c r="P440" s="28"/>
      <c r="Q440" s="28"/>
      <c r="R440" s="28"/>
      <c r="S440" s="28"/>
      <c r="T440" s="28"/>
      <c r="U440" s="28"/>
      <c r="V440" s="28"/>
      <c r="X440" s="28"/>
      <c r="Y440" s="28"/>
    </row>
    <row r="441" spans="1:25" x14ac:dyDescent="0.2">
      <c r="A441" t="e">
        <f>IF(OR(F441=#REF!,G441=#REF!),ROUND(A440+1,0),A440+0.0001)</f>
        <v>#REF!</v>
      </c>
      <c r="B441" s="20" t="e">
        <f>IF(AND(E441&gt;=$B$2,E441&lt;=$B$3,OR(F441=#REF!,G441=#REF!)),ROUND(B440+1,0),B440+0.0001)</f>
        <v>#REF!</v>
      </c>
      <c r="C441" s="20" t="e">
        <f>IF(H441=#REF!,ROUND(C440+1,0),C440+0.0001)</f>
        <v>#REF!</v>
      </c>
      <c r="D441" s="21"/>
      <c r="E441" s="22"/>
      <c r="F441" s="23"/>
      <c r="G441" s="24"/>
      <c r="H441" s="51"/>
      <c r="I441" s="25"/>
      <c r="J441" s="31"/>
      <c r="K441" s="43" t="str">
        <f t="shared" si="14"/>
        <v/>
      </c>
      <c r="L441" s="45" t="str">
        <f>IF(F441="","",VLOOKUP(Journal!F441,Kontenplan!$E$9:$F$278,2))</f>
        <v/>
      </c>
      <c r="M441" s="44" t="str">
        <f>IF(G441="","",VLOOKUP(Journal!G441,Kontenplan!$E$9:$F$278,2))</f>
        <v/>
      </c>
      <c r="N441" s="28" t="str">
        <f>IF(AND(G441="",I441="",J441=""),"",IF(AND(I441&gt;0,OR(F441="",G441="")),"Bitte gültige Kontonummer/n eingeben",IF(OR(AND(F441&gt;0,F441&lt;1000),F441&gt;9999),"Sollkontonummer muss vierstellig sein",IF(VLOOKUP(F441,Kontenplan!$E$9:$E$277,1)&lt;&gt;F441,"Sollkonto existiert nicht",IF(D441=0,"Bitte Beleg-Nr. prüfen",IF(OR(AND(G441&gt;0,G441&lt;1000),G441&gt;9999),"Habenkontonummer muss vierstellig sein",IF(VLOOKUP(G441,Kontenplan!$E$9:$F$277,1)&lt;&gt;G441,"Habenkonto exisitert nicht","")))))))</f>
        <v/>
      </c>
      <c r="O441" s="28" t="str">
        <f t="shared" si="13"/>
        <v/>
      </c>
      <c r="P441" s="28"/>
      <c r="Q441" s="28"/>
      <c r="R441" s="28"/>
      <c r="S441" s="28"/>
      <c r="T441" s="28"/>
      <c r="U441" s="28"/>
      <c r="V441" s="28"/>
      <c r="X441" s="28"/>
      <c r="Y441" s="28"/>
    </row>
    <row r="442" spans="1:25" x14ac:dyDescent="0.2">
      <c r="A442" t="e">
        <f>IF(OR(F442=#REF!,G442=#REF!),ROUND(A441+1,0),A441+0.0001)</f>
        <v>#REF!</v>
      </c>
      <c r="B442" s="20" t="e">
        <f>IF(AND(E442&gt;=$B$2,E442&lt;=$B$3,OR(F442=#REF!,G442=#REF!)),ROUND(B441+1,0),B441+0.0001)</f>
        <v>#REF!</v>
      </c>
      <c r="C442" s="20" t="e">
        <f>IF(H442=#REF!,ROUND(C441+1,0),C441+0.0001)</f>
        <v>#REF!</v>
      </c>
      <c r="D442" s="21"/>
      <c r="E442" s="22"/>
      <c r="F442" s="23"/>
      <c r="G442" s="24"/>
      <c r="H442" s="51"/>
      <c r="I442" s="25"/>
      <c r="J442" s="31"/>
      <c r="K442" s="43" t="str">
        <f t="shared" si="14"/>
        <v/>
      </c>
      <c r="L442" s="45" t="str">
        <f>IF(F442="","",VLOOKUP(Journal!F442,Kontenplan!$E$9:$F$278,2))</f>
        <v/>
      </c>
      <c r="M442" s="44" t="str">
        <f>IF(G442="","",VLOOKUP(Journal!G442,Kontenplan!$E$9:$F$278,2))</f>
        <v/>
      </c>
      <c r="N442" s="28" t="str">
        <f>IF(AND(G442="",I442="",J442=""),"",IF(AND(I442&gt;0,OR(F442="",G442="")),"Bitte gültige Kontonummer/n eingeben",IF(OR(AND(F442&gt;0,F442&lt;1000),F442&gt;9999),"Sollkontonummer muss vierstellig sein",IF(VLOOKUP(F442,Kontenplan!$E$9:$E$277,1)&lt;&gt;F442,"Sollkonto existiert nicht",IF(D442=0,"Bitte Beleg-Nr. prüfen",IF(OR(AND(G442&gt;0,G442&lt;1000),G442&gt;9999),"Habenkontonummer muss vierstellig sein",IF(VLOOKUP(G442,Kontenplan!$E$9:$F$277,1)&lt;&gt;G442,"Habenkonto exisitert nicht","")))))))</f>
        <v/>
      </c>
      <c r="O442" s="28" t="str">
        <f t="shared" si="13"/>
        <v/>
      </c>
      <c r="P442" s="28"/>
      <c r="Q442" s="28"/>
      <c r="R442" s="28"/>
      <c r="S442" s="28"/>
      <c r="T442" s="28"/>
      <c r="U442" s="28"/>
      <c r="V442" s="28"/>
      <c r="X442" s="28"/>
      <c r="Y442" s="28"/>
    </row>
    <row r="443" spans="1:25" x14ac:dyDescent="0.2">
      <c r="A443" t="e">
        <f>IF(OR(F443=#REF!,G443=#REF!),ROUND(A442+1,0),A442+0.0001)</f>
        <v>#REF!</v>
      </c>
      <c r="B443" s="20" t="e">
        <f>IF(AND(E443&gt;=$B$2,E443&lt;=$B$3,OR(F443=#REF!,G443=#REF!)),ROUND(B442+1,0),B442+0.0001)</f>
        <v>#REF!</v>
      </c>
      <c r="C443" s="20" t="e">
        <f>IF(H443=#REF!,ROUND(C442+1,0),C442+0.0001)</f>
        <v>#REF!</v>
      </c>
      <c r="D443" s="21"/>
      <c r="E443" s="22"/>
      <c r="F443" s="23"/>
      <c r="G443" s="24"/>
      <c r="H443" s="51"/>
      <c r="I443" s="25"/>
      <c r="J443" s="31"/>
      <c r="K443" s="43" t="str">
        <f t="shared" si="14"/>
        <v/>
      </c>
      <c r="L443" s="45" t="str">
        <f>IF(F443="","",VLOOKUP(Journal!F443,Kontenplan!$E$9:$F$278,2))</f>
        <v/>
      </c>
      <c r="M443" s="44" t="str">
        <f>IF(G443="","",VLOOKUP(Journal!G443,Kontenplan!$E$9:$F$278,2))</f>
        <v/>
      </c>
      <c r="N443" s="28" t="str">
        <f>IF(AND(G443="",I443="",J443=""),"",IF(AND(I443&gt;0,OR(F443="",G443="")),"Bitte gültige Kontonummer/n eingeben",IF(OR(AND(F443&gt;0,F443&lt;1000),F443&gt;9999),"Sollkontonummer muss vierstellig sein",IF(VLOOKUP(F443,Kontenplan!$E$9:$E$277,1)&lt;&gt;F443,"Sollkonto existiert nicht",IF(D443=0,"Bitte Beleg-Nr. prüfen",IF(OR(AND(G443&gt;0,G443&lt;1000),G443&gt;9999),"Habenkontonummer muss vierstellig sein",IF(VLOOKUP(G443,Kontenplan!$E$9:$F$277,1)&lt;&gt;G443,"Habenkonto exisitert nicht","")))))))</f>
        <v/>
      </c>
      <c r="O443" s="28" t="str">
        <f t="shared" si="13"/>
        <v/>
      </c>
      <c r="P443" s="28"/>
      <c r="Q443" s="28"/>
      <c r="R443" s="28"/>
      <c r="S443" s="28"/>
      <c r="T443" s="28"/>
      <c r="U443" s="28"/>
      <c r="V443" s="28"/>
      <c r="X443" s="28"/>
      <c r="Y443" s="28"/>
    </row>
    <row r="444" spans="1:25" x14ac:dyDescent="0.2">
      <c r="A444" t="e">
        <f>IF(OR(F444=#REF!,G444=#REF!),ROUND(A443+1,0),A443+0.0001)</f>
        <v>#REF!</v>
      </c>
      <c r="B444" s="20" t="e">
        <f>IF(AND(E444&gt;=$B$2,E444&lt;=$B$3,OR(F444=#REF!,G444=#REF!)),ROUND(B443+1,0),B443+0.0001)</f>
        <v>#REF!</v>
      </c>
      <c r="C444" s="20" t="e">
        <f>IF(H444=#REF!,ROUND(C443+1,0),C443+0.0001)</f>
        <v>#REF!</v>
      </c>
      <c r="D444" s="21"/>
      <c r="E444" s="22"/>
      <c r="F444" s="23"/>
      <c r="G444" s="24"/>
      <c r="H444" s="51"/>
      <c r="I444" s="25"/>
      <c r="J444" s="31"/>
      <c r="K444" s="43" t="str">
        <f t="shared" si="14"/>
        <v/>
      </c>
      <c r="L444" s="45" t="str">
        <f>IF(F444="","",VLOOKUP(Journal!F444,Kontenplan!$E$9:$F$278,2))</f>
        <v/>
      </c>
      <c r="M444" s="44" t="str">
        <f>IF(G444="","",VLOOKUP(Journal!G444,Kontenplan!$E$9:$F$278,2))</f>
        <v/>
      </c>
      <c r="N444" s="28" t="str">
        <f>IF(AND(G444="",I444="",J444=""),"",IF(AND(I444&gt;0,OR(F444="",G444="")),"Bitte gültige Kontonummer/n eingeben",IF(OR(AND(F444&gt;0,F444&lt;1000),F444&gt;9999),"Sollkontonummer muss vierstellig sein",IF(VLOOKUP(F444,Kontenplan!$E$9:$E$277,1)&lt;&gt;F444,"Sollkonto existiert nicht",IF(D444=0,"Bitte Beleg-Nr. prüfen",IF(OR(AND(G444&gt;0,G444&lt;1000),G444&gt;9999),"Habenkontonummer muss vierstellig sein",IF(VLOOKUP(G444,Kontenplan!$E$9:$F$277,1)&lt;&gt;G444,"Habenkonto exisitert nicht","")))))))</f>
        <v/>
      </c>
      <c r="O444" s="28" t="str">
        <f t="shared" si="13"/>
        <v/>
      </c>
      <c r="P444" s="28"/>
      <c r="Q444" s="28"/>
      <c r="R444" s="28"/>
      <c r="S444" s="28"/>
      <c r="T444" s="28"/>
      <c r="U444" s="28"/>
      <c r="V444" s="28"/>
      <c r="X444" s="28"/>
      <c r="Y444" s="28"/>
    </row>
    <row r="445" spans="1:25" x14ac:dyDescent="0.2">
      <c r="A445" t="e">
        <f>IF(OR(F445=#REF!,G445=#REF!),ROUND(A444+1,0),A444+0.0001)</f>
        <v>#REF!</v>
      </c>
      <c r="B445" s="20" t="e">
        <f>IF(AND(E445&gt;=$B$2,E445&lt;=$B$3,OR(F445=#REF!,G445=#REF!)),ROUND(B444+1,0),B444+0.0001)</f>
        <v>#REF!</v>
      </c>
      <c r="C445" s="20" t="e">
        <f>IF(H445=#REF!,ROUND(C444+1,0),C444+0.0001)</f>
        <v>#REF!</v>
      </c>
      <c r="D445" s="21"/>
      <c r="E445" s="22"/>
      <c r="F445" s="23"/>
      <c r="G445" s="24"/>
      <c r="H445" s="51"/>
      <c r="I445" s="25"/>
      <c r="J445" s="31"/>
      <c r="K445" s="43" t="str">
        <f t="shared" si="14"/>
        <v/>
      </c>
      <c r="L445" s="45" t="str">
        <f>IF(F445="","",VLOOKUP(Journal!F445,Kontenplan!$E$9:$F$278,2))</f>
        <v/>
      </c>
      <c r="M445" s="44" t="str">
        <f>IF(G445="","",VLOOKUP(Journal!G445,Kontenplan!$E$9:$F$278,2))</f>
        <v/>
      </c>
      <c r="N445" s="28" t="str">
        <f>IF(AND(G445="",I445="",J445=""),"",IF(AND(I445&gt;0,OR(F445="",G445="")),"Bitte gültige Kontonummer/n eingeben",IF(OR(AND(F445&gt;0,F445&lt;1000),F445&gt;9999),"Sollkontonummer muss vierstellig sein",IF(VLOOKUP(F445,Kontenplan!$E$9:$E$277,1)&lt;&gt;F445,"Sollkonto existiert nicht",IF(D445=0,"Bitte Beleg-Nr. prüfen",IF(OR(AND(G445&gt;0,G445&lt;1000),G445&gt;9999),"Habenkontonummer muss vierstellig sein",IF(VLOOKUP(G445,Kontenplan!$E$9:$F$277,1)&lt;&gt;G445,"Habenkonto exisitert nicht","")))))))</f>
        <v/>
      </c>
      <c r="O445" s="28" t="str">
        <f t="shared" si="13"/>
        <v/>
      </c>
      <c r="P445" s="28"/>
      <c r="Q445" s="28"/>
      <c r="R445" s="28"/>
      <c r="S445" s="28"/>
      <c r="T445" s="28"/>
      <c r="U445" s="28"/>
      <c r="V445" s="28"/>
      <c r="X445" s="28"/>
      <c r="Y445" s="28"/>
    </row>
    <row r="446" spans="1:25" x14ac:dyDescent="0.2">
      <c r="A446" t="e">
        <f>IF(OR(F446=#REF!,G446=#REF!),ROUND(A445+1,0),A445+0.0001)</f>
        <v>#REF!</v>
      </c>
      <c r="B446" s="20" t="e">
        <f>IF(AND(E446&gt;=$B$2,E446&lt;=$B$3,OR(F446=#REF!,G446=#REF!)),ROUND(B445+1,0),B445+0.0001)</f>
        <v>#REF!</v>
      </c>
      <c r="C446" s="20" t="e">
        <f>IF(H446=#REF!,ROUND(C445+1,0),C445+0.0001)</f>
        <v>#REF!</v>
      </c>
      <c r="D446" s="21"/>
      <c r="E446" s="22"/>
      <c r="F446" s="23"/>
      <c r="G446" s="24"/>
      <c r="H446" s="51"/>
      <c r="I446" s="25"/>
      <c r="J446" s="31"/>
      <c r="K446" s="43" t="str">
        <f t="shared" si="14"/>
        <v/>
      </c>
      <c r="L446" s="45" t="str">
        <f>IF(F446="","",VLOOKUP(Journal!F446,Kontenplan!$E$9:$F$278,2))</f>
        <v/>
      </c>
      <c r="M446" s="44" t="str">
        <f>IF(G446="","",VLOOKUP(Journal!G446,Kontenplan!$E$9:$F$278,2))</f>
        <v/>
      </c>
      <c r="N446" s="28" t="str">
        <f>IF(AND(G446="",I446="",J446=""),"",IF(AND(I446&gt;0,OR(F446="",G446="")),"Bitte gültige Kontonummer/n eingeben",IF(OR(AND(F446&gt;0,F446&lt;1000),F446&gt;9999),"Sollkontonummer muss vierstellig sein",IF(VLOOKUP(F446,Kontenplan!$E$9:$E$277,1)&lt;&gt;F446,"Sollkonto existiert nicht",IF(D446=0,"Bitte Beleg-Nr. prüfen",IF(OR(AND(G446&gt;0,G446&lt;1000),G446&gt;9999),"Habenkontonummer muss vierstellig sein",IF(VLOOKUP(G446,Kontenplan!$E$9:$F$277,1)&lt;&gt;G446,"Habenkonto exisitert nicht","")))))))</f>
        <v/>
      </c>
      <c r="O446" s="28" t="str">
        <f t="shared" si="13"/>
        <v/>
      </c>
      <c r="P446" s="28"/>
      <c r="Q446" s="28"/>
      <c r="R446" s="28"/>
      <c r="S446" s="28"/>
      <c r="T446" s="28"/>
      <c r="U446" s="28"/>
      <c r="V446" s="28"/>
      <c r="X446" s="28"/>
      <c r="Y446" s="28"/>
    </row>
    <row r="447" spans="1:25" x14ac:dyDescent="0.2">
      <c r="A447" t="e">
        <f>IF(OR(F447=#REF!,G447=#REF!),ROUND(A446+1,0),A446+0.0001)</f>
        <v>#REF!</v>
      </c>
      <c r="B447" s="20" t="e">
        <f>IF(AND(E447&gt;=$B$2,E447&lt;=$B$3,OR(F447=#REF!,G447=#REF!)),ROUND(B446+1,0),B446+0.0001)</f>
        <v>#REF!</v>
      </c>
      <c r="C447" s="20" t="e">
        <f>IF(H447=#REF!,ROUND(C446+1,0),C446+0.0001)</f>
        <v>#REF!</v>
      </c>
      <c r="D447" s="21"/>
      <c r="E447" s="22"/>
      <c r="F447" s="23"/>
      <c r="G447" s="24"/>
      <c r="H447" s="51"/>
      <c r="I447" s="25"/>
      <c r="J447" s="31"/>
      <c r="K447" s="43" t="str">
        <f t="shared" si="14"/>
        <v/>
      </c>
      <c r="L447" s="45" t="str">
        <f>IF(F447="","",VLOOKUP(Journal!F447,Kontenplan!$E$9:$F$278,2))</f>
        <v/>
      </c>
      <c r="M447" s="44" t="str">
        <f>IF(G447="","",VLOOKUP(Journal!G447,Kontenplan!$E$9:$F$278,2))</f>
        <v/>
      </c>
      <c r="N447" s="28" t="str">
        <f>IF(AND(G447="",I447="",J447=""),"",IF(AND(I447&gt;0,OR(F447="",G447="")),"Bitte gültige Kontonummer/n eingeben",IF(OR(AND(F447&gt;0,F447&lt;1000),F447&gt;9999),"Sollkontonummer muss vierstellig sein",IF(VLOOKUP(F447,Kontenplan!$E$9:$E$277,1)&lt;&gt;F447,"Sollkonto existiert nicht",IF(D447=0,"Bitte Beleg-Nr. prüfen",IF(OR(AND(G447&gt;0,G447&lt;1000),G447&gt;9999),"Habenkontonummer muss vierstellig sein",IF(VLOOKUP(G447,Kontenplan!$E$9:$F$277,1)&lt;&gt;G447,"Habenkonto exisitert nicht","")))))))</f>
        <v/>
      </c>
      <c r="O447" s="28" t="str">
        <f t="shared" si="13"/>
        <v/>
      </c>
      <c r="P447" s="28"/>
      <c r="Q447" s="28"/>
      <c r="R447" s="28"/>
      <c r="S447" s="28"/>
      <c r="T447" s="28"/>
      <c r="U447" s="28"/>
      <c r="V447" s="28"/>
      <c r="X447" s="28"/>
      <c r="Y447" s="28"/>
    </row>
    <row r="448" spans="1:25" x14ac:dyDescent="0.2">
      <c r="A448" t="e">
        <f>IF(OR(F448=#REF!,G448=#REF!),ROUND(A447+1,0),A447+0.0001)</f>
        <v>#REF!</v>
      </c>
      <c r="B448" s="20" t="e">
        <f>IF(AND(E448&gt;=$B$2,E448&lt;=$B$3,OR(F448=#REF!,G448=#REF!)),ROUND(B447+1,0),B447+0.0001)</f>
        <v>#REF!</v>
      </c>
      <c r="C448" s="20" t="e">
        <f>IF(H448=#REF!,ROUND(C447+1,0),C447+0.0001)</f>
        <v>#REF!</v>
      </c>
      <c r="D448" s="21"/>
      <c r="E448" s="22"/>
      <c r="F448" s="23"/>
      <c r="G448" s="24"/>
      <c r="H448" s="51"/>
      <c r="I448" s="25"/>
      <c r="J448" s="31"/>
      <c r="K448" s="43" t="str">
        <f t="shared" si="14"/>
        <v/>
      </c>
      <c r="L448" s="45" t="str">
        <f>IF(F448="","",VLOOKUP(Journal!F448,Kontenplan!$E$9:$F$278,2))</f>
        <v/>
      </c>
      <c r="M448" s="44" t="str">
        <f>IF(G448="","",VLOOKUP(Journal!G448,Kontenplan!$E$9:$F$278,2))</f>
        <v/>
      </c>
      <c r="N448" s="28" t="str">
        <f>IF(AND(G448="",I448="",J448=""),"",IF(AND(I448&gt;0,OR(F448="",G448="")),"Bitte gültige Kontonummer/n eingeben",IF(OR(AND(F448&gt;0,F448&lt;1000),F448&gt;9999),"Sollkontonummer muss vierstellig sein",IF(VLOOKUP(F448,Kontenplan!$E$9:$E$277,1)&lt;&gt;F448,"Sollkonto existiert nicht",IF(D448=0,"Bitte Beleg-Nr. prüfen",IF(OR(AND(G448&gt;0,G448&lt;1000),G448&gt;9999),"Habenkontonummer muss vierstellig sein",IF(VLOOKUP(G448,Kontenplan!$E$9:$F$277,1)&lt;&gt;G448,"Habenkonto exisitert nicht","")))))))</f>
        <v/>
      </c>
      <c r="O448" s="28" t="str">
        <f t="shared" si="13"/>
        <v/>
      </c>
      <c r="P448" s="28"/>
      <c r="Q448" s="28"/>
      <c r="R448" s="28"/>
      <c r="S448" s="28"/>
      <c r="T448" s="28"/>
      <c r="U448" s="28"/>
      <c r="V448" s="28"/>
      <c r="X448" s="28"/>
      <c r="Y448" s="28"/>
    </row>
    <row r="449" spans="1:25" x14ac:dyDescent="0.2">
      <c r="A449" t="e">
        <f>IF(OR(F449=#REF!,G449=#REF!),ROUND(A448+1,0),A448+0.0001)</f>
        <v>#REF!</v>
      </c>
      <c r="B449" s="20" t="e">
        <f>IF(AND(E449&gt;=$B$2,E449&lt;=$B$3,OR(F449=#REF!,G449=#REF!)),ROUND(B448+1,0),B448+0.0001)</f>
        <v>#REF!</v>
      </c>
      <c r="C449" s="20" t="e">
        <f>IF(H449=#REF!,ROUND(C448+1,0),C448+0.0001)</f>
        <v>#REF!</v>
      </c>
      <c r="D449" s="21"/>
      <c r="E449" s="22"/>
      <c r="F449" s="23"/>
      <c r="G449" s="24"/>
      <c r="H449" s="51"/>
      <c r="I449" s="25"/>
      <c r="J449" s="31"/>
      <c r="K449" s="43" t="str">
        <f t="shared" si="14"/>
        <v/>
      </c>
      <c r="L449" s="45" t="str">
        <f>IF(F449="","",VLOOKUP(Journal!F449,Kontenplan!$E$9:$F$278,2))</f>
        <v/>
      </c>
      <c r="M449" s="44" t="str">
        <f>IF(G449="","",VLOOKUP(Journal!G449,Kontenplan!$E$9:$F$278,2))</f>
        <v/>
      </c>
      <c r="N449" s="28" t="str">
        <f>IF(AND(G449="",I449="",J449=""),"",IF(AND(I449&gt;0,OR(F449="",G449="")),"Bitte gültige Kontonummer/n eingeben",IF(OR(AND(F449&gt;0,F449&lt;1000),F449&gt;9999),"Sollkontonummer muss vierstellig sein",IF(VLOOKUP(F449,Kontenplan!$E$9:$E$277,1)&lt;&gt;F449,"Sollkonto existiert nicht",IF(D449=0,"Bitte Beleg-Nr. prüfen",IF(OR(AND(G449&gt;0,G449&lt;1000),G449&gt;9999),"Habenkontonummer muss vierstellig sein",IF(VLOOKUP(G449,Kontenplan!$E$9:$F$277,1)&lt;&gt;G449,"Habenkonto exisitert nicht","")))))))</f>
        <v/>
      </c>
      <c r="O449" s="28" t="str">
        <f t="shared" si="13"/>
        <v/>
      </c>
      <c r="P449" s="28"/>
      <c r="Q449" s="28"/>
      <c r="R449" s="28"/>
      <c r="S449" s="28"/>
      <c r="T449" s="28"/>
      <c r="U449" s="28"/>
      <c r="V449" s="28"/>
      <c r="X449" s="28"/>
      <c r="Y449" s="28"/>
    </row>
    <row r="450" spans="1:25" x14ac:dyDescent="0.2">
      <c r="A450" t="e">
        <f>IF(OR(F450=#REF!,G450=#REF!),ROUND(A449+1,0),A449+0.0001)</f>
        <v>#REF!</v>
      </c>
      <c r="B450" s="20" t="e">
        <f>IF(AND(E450&gt;=$B$2,E450&lt;=$B$3,OR(F450=#REF!,G450=#REF!)),ROUND(B449+1,0),B449+0.0001)</f>
        <v>#REF!</v>
      </c>
      <c r="C450" s="20" t="e">
        <f>IF(H450=#REF!,ROUND(C449+1,0),C449+0.0001)</f>
        <v>#REF!</v>
      </c>
      <c r="D450" s="21"/>
      <c r="E450" s="22"/>
      <c r="F450" s="23"/>
      <c r="G450" s="24"/>
      <c r="H450" s="51"/>
      <c r="I450" s="25"/>
      <c r="J450" s="31"/>
      <c r="K450" s="43" t="str">
        <f t="shared" si="14"/>
        <v/>
      </c>
      <c r="L450" s="45" t="str">
        <f>IF(F450="","",VLOOKUP(Journal!F450,Kontenplan!$E$9:$F$278,2))</f>
        <v/>
      </c>
      <c r="M450" s="44" t="str">
        <f>IF(G450="","",VLOOKUP(Journal!G450,Kontenplan!$E$9:$F$278,2))</f>
        <v/>
      </c>
      <c r="N450" s="28" t="str">
        <f>IF(AND(G450="",I450="",J450=""),"",IF(AND(I450&gt;0,OR(F450="",G450="")),"Bitte gültige Kontonummer/n eingeben",IF(OR(AND(F450&gt;0,F450&lt;1000),F450&gt;9999),"Sollkontonummer muss vierstellig sein",IF(VLOOKUP(F450,Kontenplan!$E$9:$E$277,1)&lt;&gt;F450,"Sollkonto existiert nicht",IF(D450=0,"Bitte Beleg-Nr. prüfen",IF(OR(AND(G450&gt;0,G450&lt;1000),G450&gt;9999),"Habenkontonummer muss vierstellig sein",IF(VLOOKUP(G450,Kontenplan!$E$9:$F$277,1)&lt;&gt;G450,"Habenkonto exisitert nicht","")))))))</f>
        <v/>
      </c>
      <c r="O450" s="28" t="str">
        <f t="shared" si="13"/>
        <v/>
      </c>
      <c r="P450" s="28"/>
      <c r="Q450" s="28"/>
      <c r="R450" s="28"/>
      <c r="S450" s="28"/>
      <c r="T450" s="28"/>
      <c r="U450" s="28"/>
      <c r="V450" s="28"/>
      <c r="X450" s="28"/>
      <c r="Y450" s="28"/>
    </row>
    <row r="451" spans="1:25" x14ac:dyDescent="0.2">
      <c r="A451" t="e">
        <f>IF(OR(F451=#REF!,G451=#REF!),ROUND(A450+1,0),A450+0.0001)</f>
        <v>#REF!</v>
      </c>
      <c r="B451" s="20" t="e">
        <f>IF(AND(E451&gt;=$B$2,E451&lt;=$B$3,OR(F451=#REF!,G451=#REF!)),ROUND(B450+1,0),B450+0.0001)</f>
        <v>#REF!</v>
      </c>
      <c r="C451" s="20" t="e">
        <f>IF(H451=#REF!,ROUND(C450+1,0),C450+0.0001)</f>
        <v>#REF!</v>
      </c>
      <c r="D451" s="21"/>
      <c r="E451" s="22"/>
      <c r="F451" s="23"/>
      <c r="G451" s="24"/>
      <c r="H451" s="51"/>
      <c r="I451" s="25"/>
      <c r="J451" s="31"/>
      <c r="K451" s="43" t="str">
        <f t="shared" si="14"/>
        <v/>
      </c>
      <c r="L451" s="45" t="str">
        <f>IF(F451="","",VLOOKUP(Journal!F451,Kontenplan!$E$9:$F$278,2))</f>
        <v/>
      </c>
      <c r="M451" s="44" t="str">
        <f>IF(G451="","",VLOOKUP(Journal!G451,Kontenplan!$E$9:$F$278,2))</f>
        <v/>
      </c>
      <c r="N451" s="28" t="str">
        <f>IF(AND(G451="",I451="",J451=""),"",IF(AND(I451&gt;0,OR(F451="",G451="")),"Bitte gültige Kontonummer/n eingeben",IF(OR(AND(F451&gt;0,F451&lt;1000),F451&gt;9999),"Sollkontonummer muss vierstellig sein",IF(VLOOKUP(F451,Kontenplan!$E$9:$E$277,1)&lt;&gt;F451,"Sollkonto existiert nicht",IF(D451=0,"Bitte Beleg-Nr. prüfen",IF(OR(AND(G451&gt;0,G451&lt;1000),G451&gt;9999),"Habenkontonummer muss vierstellig sein",IF(VLOOKUP(G451,Kontenplan!$E$9:$F$277,1)&lt;&gt;G451,"Habenkonto exisitert nicht","")))))))</f>
        <v/>
      </c>
      <c r="O451" s="28" t="str">
        <f t="shared" si="13"/>
        <v/>
      </c>
      <c r="P451" s="28"/>
      <c r="Q451" s="28"/>
      <c r="R451" s="28"/>
      <c r="S451" s="28"/>
      <c r="T451" s="28"/>
      <c r="U451" s="28"/>
      <c r="V451" s="28"/>
      <c r="X451" s="28"/>
      <c r="Y451" s="28"/>
    </row>
    <row r="452" spans="1:25" x14ac:dyDescent="0.2">
      <c r="A452" t="e">
        <f>IF(OR(F452=#REF!,G452=#REF!),ROUND(A451+1,0),A451+0.0001)</f>
        <v>#REF!</v>
      </c>
      <c r="B452" s="20" t="e">
        <f>IF(AND(E452&gt;=$B$2,E452&lt;=$B$3,OR(F452=#REF!,G452=#REF!)),ROUND(B451+1,0),B451+0.0001)</f>
        <v>#REF!</v>
      </c>
      <c r="C452" s="20" t="e">
        <f>IF(H452=#REF!,ROUND(C451+1,0),C451+0.0001)</f>
        <v>#REF!</v>
      </c>
      <c r="D452" s="21"/>
      <c r="E452" s="22"/>
      <c r="F452" s="23"/>
      <c r="G452" s="24"/>
      <c r="H452" s="51"/>
      <c r="I452" s="25"/>
      <c r="J452" s="31"/>
      <c r="K452" s="43" t="str">
        <f t="shared" si="14"/>
        <v/>
      </c>
      <c r="L452" s="45" t="str">
        <f>IF(F452="","",VLOOKUP(Journal!F452,Kontenplan!$E$9:$F$278,2))</f>
        <v/>
      </c>
      <c r="M452" s="44" t="str">
        <f>IF(G452="","",VLOOKUP(Journal!G452,Kontenplan!$E$9:$F$278,2))</f>
        <v/>
      </c>
      <c r="N452" s="28" t="str">
        <f>IF(AND(G452="",I452="",J452=""),"",IF(AND(I452&gt;0,OR(F452="",G452="")),"Bitte gültige Kontonummer/n eingeben",IF(OR(AND(F452&gt;0,F452&lt;1000),F452&gt;9999),"Sollkontonummer muss vierstellig sein",IF(VLOOKUP(F452,Kontenplan!$E$9:$E$277,1)&lt;&gt;F452,"Sollkonto existiert nicht",IF(D452=0,"Bitte Beleg-Nr. prüfen",IF(OR(AND(G452&gt;0,G452&lt;1000),G452&gt;9999),"Habenkontonummer muss vierstellig sein",IF(VLOOKUP(G452,Kontenplan!$E$9:$F$277,1)&lt;&gt;G452,"Habenkonto exisitert nicht","")))))))</f>
        <v/>
      </c>
      <c r="O452" s="28" t="str">
        <f t="shared" si="13"/>
        <v/>
      </c>
      <c r="P452" s="28"/>
      <c r="Q452" s="28"/>
      <c r="R452" s="28"/>
      <c r="S452" s="28"/>
      <c r="T452" s="28"/>
      <c r="U452" s="28"/>
      <c r="V452" s="28"/>
      <c r="X452" s="28"/>
      <c r="Y452" s="28"/>
    </row>
    <row r="453" spans="1:25" x14ac:dyDescent="0.2">
      <c r="A453" t="e">
        <f>IF(OR(F453=#REF!,G453=#REF!),ROUND(A452+1,0),A452+0.0001)</f>
        <v>#REF!</v>
      </c>
      <c r="B453" s="20" t="e">
        <f>IF(AND(E453&gt;=$B$2,E453&lt;=$B$3,OR(F453=#REF!,G453=#REF!)),ROUND(B452+1,0),B452+0.0001)</f>
        <v>#REF!</v>
      </c>
      <c r="C453" s="20" t="e">
        <f>IF(H453=#REF!,ROUND(C452+1,0),C452+0.0001)</f>
        <v>#REF!</v>
      </c>
      <c r="D453" s="21"/>
      <c r="E453" s="22"/>
      <c r="F453" s="23"/>
      <c r="G453" s="24"/>
      <c r="H453" s="51"/>
      <c r="I453" s="25"/>
      <c r="J453" s="31"/>
      <c r="K453" s="43" t="str">
        <f t="shared" si="14"/>
        <v/>
      </c>
      <c r="L453" s="45" t="str">
        <f>IF(F453="","",VLOOKUP(Journal!F453,Kontenplan!$E$9:$F$278,2))</f>
        <v/>
      </c>
      <c r="M453" s="44" t="str">
        <f>IF(G453="","",VLOOKUP(Journal!G453,Kontenplan!$E$9:$F$278,2))</f>
        <v/>
      </c>
      <c r="N453" s="28" t="str">
        <f>IF(AND(G453="",I453="",J453=""),"",IF(AND(I453&gt;0,OR(F453="",G453="")),"Bitte gültige Kontonummer/n eingeben",IF(OR(AND(F453&gt;0,F453&lt;1000),F453&gt;9999),"Sollkontonummer muss vierstellig sein",IF(VLOOKUP(F453,Kontenplan!$E$9:$E$277,1)&lt;&gt;F453,"Sollkonto existiert nicht",IF(D453=0,"Bitte Beleg-Nr. prüfen",IF(OR(AND(G453&gt;0,G453&lt;1000),G453&gt;9999),"Habenkontonummer muss vierstellig sein",IF(VLOOKUP(G453,Kontenplan!$E$9:$F$277,1)&lt;&gt;G453,"Habenkonto exisitert nicht","")))))))</f>
        <v/>
      </c>
      <c r="O453" s="28" t="str">
        <f t="shared" si="13"/>
        <v/>
      </c>
      <c r="P453" s="28"/>
      <c r="Q453" s="28"/>
      <c r="R453" s="28"/>
      <c r="S453" s="28"/>
      <c r="T453" s="28"/>
      <c r="U453" s="28"/>
      <c r="V453" s="28"/>
      <c r="X453" s="28"/>
      <c r="Y453" s="28"/>
    </row>
    <row r="454" spans="1:25" x14ac:dyDescent="0.2">
      <c r="A454" t="e">
        <f>IF(OR(F454=#REF!,G454=#REF!),ROUND(A453+1,0),A453+0.0001)</f>
        <v>#REF!</v>
      </c>
      <c r="B454" s="20" t="e">
        <f>IF(AND(E454&gt;=$B$2,E454&lt;=$B$3,OR(F454=#REF!,G454=#REF!)),ROUND(B453+1,0),B453+0.0001)</f>
        <v>#REF!</v>
      </c>
      <c r="C454" s="20" t="e">
        <f>IF(H454=#REF!,ROUND(C453+1,0),C453+0.0001)</f>
        <v>#REF!</v>
      </c>
      <c r="D454" s="21"/>
      <c r="E454" s="22"/>
      <c r="F454" s="23"/>
      <c r="G454" s="24"/>
      <c r="H454" s="51"/>
      <c r="I454" s="25"/>
      <c r="J454" s="31"/>
      <c r="K454" s="43" t="str">
        <f t="shared" si="14"/>
        <v/>
      </c>
      <c r="L454" s="45" t="str">
        <f>IF(F454="","",VLOOKUP(Journal!F454,Kontenplan!$E$9:$F$278,2))</f>
        <v/>
      </c>
      <c r="M454" s="44" t="str">
        <f>IF(G454="","",VLOOKUP(Journal!G454,Kontenplan!$E$9:$F$278,2))</f>
        <v/>
      </c>
      <c r="N454" s="28" t="str">
        <f>IF(AND(G454="",I454="",J454=""),"",IF(AND(I454&gt;0,OR(F454="",G454="")),"Bitte gültige Kontonummer/n eingeben",IF(OR(AND(F454&gt;0,F454&lt;1000),F454&gt;9999),"Sollkontonummer muss vierstellig sein",IF(VLOOKUP(F454,Kontenplan!$E$9:$E$277,1)&lt;&gt;F454,"Sollkonto existiert nicht",IF(D454=0,"Bitte Beleg-Nr. prüfen",IF(OR(AND(G454&gt;0,G454&lt;1000),G454&gt;9999),"Habenkontonummer muss vierstellig sein",IF(VLOOKUP(G454,Kontenplan!$E$9:$F$277,1)&lt;&gt;G454,"Habenkonto exisitert nicht","")))))))</f>
        <v/>
      </c>
      <c r="O454" s="28" t="str">
        <f t="shared" si="13"/>
        <v/>
      </c>
      <c r="P454" s="28"/>
      <c r="Q454" s="28"/>
      <c r="R454" s="28"/>
      <c r="S454" s="28"/>
      <c r="T454" s="28"/>
      <c r="U454" s="28"/>
      <c r="V454" s="28"/>
      <c r="X454" s="28"/>
      <c r="Y454" s="28"/>
    </row>
    <row r="455" spans="1:25" x14ac:dyDescent="0.2">
      <c r="A455" t="e">
        <f>IF(OR(F455=#REF!,G455=#REF!),ROUND(A454+1,0),A454+0.0001)</f>
        <v>#REF!</v>
      </c>
      <c r="B455" s="20" t="e">
        <f>IF(AND(E455&gt;=$B$2,E455&lt;=$B$3,OR(F455=#REF!,G455=#REF!)),ROUND(B454+1,0),B454+0.0001)</f>
        <v>#REF!</v>
      </c>
      <c r="C455" s="20" t="e">
        <f>IF(H455=#REF!,ROUND(C454+1,0),C454+0.0001)</f>
        <v>#REF!</v>
      </c>
      <c r="D455" s="21"/>
      <c r="E455" s="22"/>
      <c r="F455" s="23"/>
      <c r="G455" s="24"/>
      <c r="H455" s="51"/>
      <c r="I455" s="25"/>
      <c r="J455" s="31"/>
      <c r="K455" s="43" t="str">
        <f t="shared" si="14"/>
        <v/>
      </c>
      <c r="L455" s="45" t="str">
        <f>IF(F455="","",VLOOKUP(Journal!F455,Kontenplan!$E$9:$F$278,2))</f>
        <v/>
      </c>
      <c r="M455" s="44" t="str">
        <f>IF(G455="","",VLOOKUP(Journal!G455,Kontenplan!$E$9:$F$278,2))</f>
        <v/>
      </c>
      <c r="N455" s="28" t="str">
        <f>IF(AND(G455="",I455="",J455=""),"",IF(AND(I455&gt;0,OR(F455="",G455="")),"Bitte gültige Kontonummer/n eingeben",IF(OR(AND(F455&gt;0,F455&lt;1000),F455&gt;9999),"Sollkontonummer muss vierstellig sein",IF(VLOOKUP(F455,Kontenplan!$E$9:$E$277,1)&lt;&gt;F455,"Sollkonto existiert nicht",IF(D455=0,"Bitte Beleg-Nr. prüfen",IF(OR(AND(G455&gt;0,G455&lt;1000),G455&gt;9999),"Habenkontonummer muss vierstellig sein",IF(VLOOKUP(G455,Kontenplan!$E$9:$F$277,1)&lt;&gt;G455,"Habenkonto exisitert nicht","")))))))</f>
        <v/>
      </c>
      <c r="O455" s="28" t="str">
        <f t="shared" si="13"/>
        <v/>
      </c>
      <c r="P455" s="28"/>
      <c r="Q455" s="28"/>
      <c r="R455" s="28"/>
      <c r="S455" s="28"/>
      <c r="T455" s="28"/>
      <c r="U455" s="28"/>
      <c r="V455" s="28"/>
      <c r="X455" s="28"/>
      <c r="Y455" s="28"/>
    </row>
    <row r="456" spans="1:25" x14ac:dyDescent="0.2">
      <c r="A456" t="e">
        <f>IF(OR(F456=#REF!,G456=#REF!),ROUND(A455+1,0),A455+0.0001)</f>
        <v>#REF!</v>
      </c>
      <c r="B456" s="20" t="e">
        <f>IF(AND(E456&gt;=$B$2,E456&lt;=$B$3,OR(F456=#REF!,G456=#REF!)),ROUND(B455+1,0),B455+0.0001)</f>
        <v>#REF!</v>
      </c>
      <c r="C456" s="20" t="e">
        <f>IF(H456=#REF!,ROUND(C455+1,0),C455+0.0001)</f>
        <v>#REF!</v>
      </c>
      <c r="D456" s="21"/>
      <c r="E456" s="22"/>
      <c r="F456" s="23"/>
      <c r="G456" s="24"/>
      <c r="H456" s="51"/>
      <c r="I456" s="25"/>
      <c r="J456" s="31"/>
      <c r="K456" s="43" t="str">
        <f t="shared" si="14"/>
        <v/>
      </c>
      <c r="L456" s="45" t="str">
        <f>IF(F456="","",VLOOKUP(Journal!F456,Kontenplan!$E$9:$F$278,2))</f>
        <v/>
      </c>
      <c r="M456" s="44" t="str">
        <f>IF(G456="","",VLOOKUP(Journal!G456,Kontenplan!$E$9:$F$278,2))</f>
        <v/>
      </c>
      <c r="N456" s="28" t="str">
        <f>IF(AND(G456="",I456="",J456=""),"",IF(AND(I456&gt;0,OR(F456="",G456="")),"Bitte gültige Kontonummer/n eingeben",IF(OR(AND(F456&gt;0,F456&lt;1000),F456&gt;9999),"Sollkontonummer muss vierstellig sein",IF(VLOOKUP(F456,Kontenplan!$E$9:$E$277,1)&lt;&gt;F456,"Sollkonto existiert nicht",IF(D456=0,"Bitte Beleg-Nr. prüfen",IF(OR(AND(G456&gt;0,G456&lt;1000),G456&gt;9999),"Habenkontonummer muss vierstellig sein",IF(VLOOKUP(G456,Kontenplan!$E$9:$F$277,1)&lt;&gt;G456,"Habenkonto exisitert nicht","")))))))</f>
        <v/>
      </c>
      <c r="O456" s="28" t="str">
        <f t="shared" ref="O456:O519" si="15">IF(AND(F456&lt;&gt;"",F456=G456),"Soll- und Habenkontonummern sind identisch",IF(AND(D457&lt;&gt;"",G456&gt;0,F456&gt;0,OR(I456="",I456&lt;=0)),"Bitte Betrag prüfen",IF(AND(J456="",D457&gt;0),"Kein Text ist ok, aber nicht empfehlenswert",IF(OR(AND(E456="",G456&gt;0),AND(E456&lt;MAX(E449:E455)-20,G456&gt;0)),"Datum möglicherweise falsch",""))))</f>
        <v/>
      </c>
      <c r="P456" s="28"/>
      <c r="Q456" s="28"/>
      <c r="R456" s="28"/>
      <c r="S456" s="28"/>
      <c r="T456" s="28"/>
      <c r="U456" s="28"/>
      <c r="V456" s="28"/>
      <c r="X456" s="28"/>
      <c r="Y456" s="28"/>
    </row>
    <row r="457" spans="1:25" x14ac:dyDescent="0.2">
      <c r="A457" t="e">
        <f>IF(OR(F457=#REF!,G457=#REF!),ROUND(A456+1,0),A456+0.0001)</f>
        <v>#REF!</v>
      </c>
      <c r="B457" s="20" t="e">
        <f>IF(AND(E457&gt;=$B$2,E457&lt;=$B$3,OR(F457=#REF!,G457=#REF!)),ROUND(B456+1,0),B456+0.0001)</f>
        <v>#REF!</v>
      </c>
      <c r="C457" s="20" t="e">
        <f>IF(H457=#REF!,ROUND(C456+1,0),C456+0.0001)</f>
        <v>#REF!</v>
      </c>
      <c r="D457" s="21"/>
      <c r="E457" s="22"/>
      <c r="F457" s="23"/>
      <c r="G457" s="24"/>
      <c r="H457" s="51"/>
      <c r="I457" s="25"/>
      <c r="J457" s="31"/>
      <c r="K457" s="43" t="str">
        <f t="shared" si="14"/>
        <v/>
      </c>
      <c r="L457" s="45" t="str">
        <f>IF(F457="","",VLOOKUP(Journal!F457,Kontenplan!$E$9:$F$278,2))</f>
        <v/>
      </c>
      <c r="M457" s="44" t="str">
        <f>IF(G457="","",VLOOKUP(Journal!G457,Kontenplan!$E$9:$F$278,2))</f>
        <v/>
      </c>
      <c r="N457" s="28" t="str">
        <f>IF(AND(G457="",I457="",J457=""),"",IF(AND(I457&gt;0,OR(F457="",G457="")),"Bitte gültige Kontonummer/n eingeben",IF(OR(AND(F457&gt;0,F457&lt;1000),F457&gt;9999),"Sollkontonummer muss vierstellig sein",IF(VLOOKUP(F457,Kontenplan!$E$9:$E$277,1)&lt;&gt;F457,"Sollkonto existiert nicht",IF(D457=0,"Bitte Beleg-Nr. prüfen",IF(OR(AND(G457&gt;0,G457&lt;1000),G457&gt;9999),"Habenkontonummer muss vierstellig sein",IF(VLOOKUP(G457,Kontenplan!$E$9:$F$277,1)&lt;&gt;G457,"Habenkonto exisitert nicht","")))))))</f>
        <v/>
      </c>
      <c r="O457" s="28" t="str">
        <f t="shared" si="15"/>
        <v/>
      </c>
      <c r="P457" s="28"/>
      <c r="Q457" s="28"/>
      <c r="R457" s="28"/>
      <c r="S457" s="28"/>
      <c r="T457" s="28"/>
      <c r="U457" s="28"/>
      <c r="V457" s="28"/>
      <c r="X457" s="28"/>
      <c r="Y457" s="28"/>
    </row>
    <row r="458" spans="1:25" x14ac:dyDescent="0.2">
      <c r="A458" t="e">
        <f>IF(OR(F458=#REF!,G458=#REF!),ROUND(A457+1,0),A457+0.0001)</f>
        <v>#REF!</v>
      </c>
      <c r="B458" s="20" t="e">
        <f>IF(AND(E458&gt;=$B$2,E458&lt;=$B$3,OR(F458=#REF!,G458=#REF!)),ROUND(B457+1,0),B457+0.0001)</f>
        <v>#REF!</v>
      </c>
      <c r="C458" s="20" t="e">
        <f>IF(H458=#REF!,ROUND(C457+1,0),C457+0.0001)</f>
        <v>#REF!</v>
      </c>
      <c r="D458" s="21"/>
      <c r="E458" s="22"/>
      <c r="F458" s="23"/>
      <c r="G458" s="24"/>
      <c r="H458" s="51"/>
      <c r="I458" s="25"/>
      <c r="J458" s="31"/>
      <c r="K458" s="43" t="str">
        <f t="shared" si="14"/>
        <v/>
      </c>
      <c r="L458" s="45" t="str">
        <f>IF(F458="","",VLOOKUP(Journal!F458,Kontenplan!$E$9:$F$278,2))</f>
        <v/>
      </c>
      <c r="M458" s="44" t="str">
        <f>IF(G458="","",VLOOKUP(Journal!G458,Kontenplan!$E$9:$F$278,2))</f>
        <v/>
      </c>
      <c r="N458" s="28" t="str">
        <f>IF(AND(G458="",I458="",J458=""),"",IF(AND(I458&gt;0,OR(F458="",G458="")),"Bitte gültige Kontonummer/n eingeben",IF(OR(AND(F458&gt;0,F458&lt;1000),F458&gt;9999),"Sollkontonummer muss vierstellig sein",IF(VLOOKUP(F458,Kontenplan!$E$9:$E$277,1)&lt;&gt;F458,"Sollkonto existiert nicht",IF(D458=0,"Bitte Beleg-Nr. prüfen",IF(OR(AND(G458&gt;0,G458&lt;1000),G458&gt;9999),"Habenkontonummer muss vierstellig sein",IF(VLOOKUP(G458,Kontenplan!$E$9:$F$277,1)&lt;&gt;G458,"Habenkonto exisitert nicht","")))))))</f>
        <v/>
      </c>
      <c r="O458" s="28" t="str">
        <f t="shared" si="15"/>
        <v/>
      </c>
      <c r="P458" s="28"/>
      <c r="Q458" s="28"/>
      <c r="R458" s="28"/>
      <c r="S458" s="28"/>
      <c r="T458" s="28"/>
      <c r="U458" s="28"/>
      <c r="V458" s="28"/>
      <c r="X458" s="28"/>
      <c r="Y458" s="28"/>
    </row>
    <row r="459" spans="1:25" x14ac:dyDescent="0.2">
      <c r="A459" t="e">
        <f>IF(OR(F459=#REF!,G459=#REF!),ROUND(A458+1,0),A458+0.0001)</f>
        <v>#REF!</v>
      </c>
      <c r="B459" s="20" t="e">
        <f>IF(AND(E459&gt;=$B$2,E459&lt;=$B$3,OR(F459=#REF!,G459=#REF!)),ROUND(B458+1,0),B458+0.0001)</f>
        <v>#REF!</v>
      </c>
      <c r="C459" s="20" t="e">
        <f>IF(H459=#REF!,ROUND(C458+1,0),C458+0.0001)</f>
        <v>#REF!</v>
      </c>
      <c r="D459" s="21"/>
      <c r="E459" s="22"/>
      <c r="F459" s="23"/>
      <c r="G459" s="24"/>
      <c r="H459" s="51"/>
      <c r="I459" s="25"/>
      <c r="J459" s="31"/>
      <c r="K459" s="43" t="str">
        <f t="shared" si="14"/>
        <v/>
      </c>
      <c r="L459" s="45" t="str">
        <f>IF(F459="","",VLOOKUP(Journal!F459,Kontenplan!$E$9:$F$278,2))</f>
        <v/>
      </c>
      <c r="M459" s="44" t="str">
        <f>IF(G459="","",VLOOKUP(Journal!G459,Kontenplan!$E$9:$F$278,2))</f>
        <v/>
      </c>
      <c r="N459" s="28" t="str">
        <f>IF(AND(G459="",I459="",J459=""),"",IF(AND(I459&gt;0,OR(F459="",G459="")),"Bitte gültige Kontonummer/n eingeben",IF(OR(AND(F459&gt;0,F459&lt;1000),F459&gt;9999),"Sollkontonummer muss vierstellig sein",IF(VLOOKUP(F459,Kontenplan!$E$9:$E$277,1)&lt;&gt;F459,"Sollkonto existiert nicht",IF(D459=0,"Bitte Beleg-Nr. prüfen",IF(OR(AND(G459&gt;0,G459&lt;1000),G459&gt;9999),"Habenkontonummer muss vierstellig sein",IF(VLOOKUP(G459,Kontenplan!$E$9:$F$277,1)&lt;&gt;G459,"Habenkonto exisitert nicht","")))))))</f>
        <v/>
      </c>
      <c r="O459" s="28" t="str">
        <f t="shared" si="15"/>
        <v/>
      </c>
      <c r="P459" s="28"/>
      <c r="Q459" s="28"/>
      <c r="R459" s="28"/>
      <c r="S459" s="28"/>
      <c r="T459" s="28"/>
      <c r="U459" s="28"/>
      <c r="V459" s="28"/>
      <c r="X459" s="28"/>
      <c r="Y459" s="28"/>
    </row>
    <row r="460" spans="1:25" x14ac:dyDescent="0.2">
      <c r="A460" t="e">
        <f>IF(OR(F460=#REF!,G460=#REF!),ROUND(A459+1,0),A459+0.0001)</f>
        <v>#REF!</v>
      </c>
      <c r="B460" s="20" t="e">
        <f>IF(AND(E460&gt;=$B$2,E460&lt;=$B$3,OR(F460=#REF!,G460=#REF!)),ROUND(B459+1,0),B459+0.0001)</f>
        <v>#REF!</v>
      </c>
      <c r="C460" s="20" t="e">
        <f>IF(H460=#REF!,ROUND(C459+1,0),C459+0.0001)</f>
        <v>#REF!</v>
      </c>
      <c r="D460" s="21"/>
      <c r="E460" s="22"/>
      <c r="F460" s="23"/>
      <c r="G460" s="24"/>
      <c r="H460" s="51"/>
      <c r="I460" s="25"/>
      <c r="J460" s="31"/>
      <c r="K460" s="43" t="str">
        <f t="shared" si="14"/>
        <v/>
      </c>
      <c r="L460" s="45" t="str">
        <f>IF(F460="","",VLOOKUP(Journal!F460,Kontenplan!$E$9:$F$278,2))</f>
        <v/>
      </c>
      <c r="M460" s="44" t="str">
        <f>IF(G460="","",VLOOKUP(Journal!G460,Kontenplan!$E$9:$F$278,2))</f>
        <v/>
      </c>
      <c r="N460" s="28" t="str">
        <f>IF(AND(G460="",I460="",J460=""),"",IF(AND(I460&gt;0,OR(F460="",G460="")),"Bitte gültige Kontonummer/n eingeben",IF(OR(AND(F460&gt;0,F460&lt;1000),F460&gt;9999),"Sollkontonummer muss vierstellig sein",IF(VLOOKUP(F460,Kontenplan!$E$9:$E$277,1)&lt;&gt;F460,"Sollkonto existiert nicht",IF(D460=0,"Bitte Beleg-Nr. prüfen",IF(OR(AND(G460&gt;0,G460&lt;1000),G460&gt;9999),"Habenkontonummer muss vierstellig sein",IF(VLOOKUP(G460,Kontenplan!$E$9:$F$277,1)&lt;&gt;G460,"Habenkonto exisitert nicht","")))))))</f>
        <v/>
      </c>
      <c r="O460" s="28" t="str">
        <f t="shared" si="15"/>
        <v/>
      </c>
      <c r="P460" s="28"/>
      <c r="Q460" s="28"/>
      <c r="R460" s="28"/>
      <c r="S460" s="28"/>
      <c r="T460" s="28"/>
      <c r="U460" s="28"/>
      <c r="V460" s="28"/>
      <c r="X460" s="28"/>
      <c r="Y460" s="28"/>
    </row>
    <row r="461" spans="1:25" x14ac:dyDescent="0.2">
      <c r="A461" t="e">
        <f>IF(OR(F461=#REF!,G461=#REF!),ROUND(A460+1,0),A460+0.0001)</f>
        <v>#REF!</v>
      </c>
      <c r="B461" s="20" t="e">
        <f>IF(AND(E461&gt;=$B$2,E461&lt;=$B$3,OR(F461=#REF!,G461=#REF!)),ROUND(B460+1,0),B460+0.0001)</f>
        <v>#REF!</v>
      </c>
      <c r="C461" s="20" t="e">
        <f>IF(H461=#REF!,ROUND(C460+1,0),C460+0.0001)</f>
        <v>#REF!</v>
      </c>
      <c r="D461" s="21"/>
      <c r="E461" s="22"/>
      <c r="F461" s="23"/>
      <c r="G461" s="24"/>
      <c r="H461" s="51"/>
      <c r="I461" s="25"/>
      <c r="J461" s="31"/>
      <c r="K461" s="43" t="str">
        <f t="shared" si="14"/>
        <v/>
      </c>
      <c r="L461" s="45" t="str">
        <f>IF(F461="","",VLOOKUP(Journal!F461,Kontenplan!$E$9:$F$278,2))</f>
        <v/>
      </c>
      <c r="M461" s="44" t="str">
        <f>IF(G461="","",VLOOKUP(Journal!G461,Kontenplan!$E$9:$F$278,2))</f>
        <v/>
      </c>
      <c r="N461" s="28" t="str">
        <f>IF(AND(G461="",I461="",J461=""),"",IF(AND(I461&gt;0,OR(F461="",G461="")),"Bitte gültige Kontonummer/n eingeben",IF(OR(AND(F461&gt;0,F461&lt;1000),F461&gt;9999),"Sollkontonummer muss vierstellig sein",IF(VLOOKUP(F461,Kontenplan!$E$9:$E$277,1)&lt;&gt;F461,"Sollkonto existiert nicht",IF(D461=0,"Bitte Beleg-Nr. prüfen",IF(OR(AND(G461&gt;0,G461&lt;1000),G461&gt;9999),"Habenkontonummer muss vierstellig sein",IF(VLOOKUP(G461,Kontenplan!$E$9:$F$277,1)&lt;&gt;G461,"Habenkonto exisitert nicht","")))))))</f>
        <v/>
      </c>
      <c r="O461" s="28" t="str">
        <f t="shared" si="15"/>
        <v/>
      </c>
      <c r="P461" s="28"/>
      <c r="Q461" s="28"/>
      <c r="R461" s="28"/>
      <c r="S461" s="28"/>
      <c r="T461" s="28"/>
      <c r="U461" s="28"/>
      <c r="V461" s="28"/>
      <c r="X461" s="28"/>
      <c r="Y461" s="28"/>
    </row>
    <row r="462" spans="1:25" x14ac:dyDescent="0.2">
      <c r="A462" t="e">
        <f>IF(OR(F462=#REF!,G462=#REF!),ROUND(A461+1,0),A461+0.0001)</f>
        <v>#REF!</v>
      </c>
      <c r="B462" s="20" t="e">
        <f>IF(AND(E462&gt;=$B$2,E462&lt;=$B$3,OR(F462=#REF!,G462=#REF!)),ROUND(B461+1,0),B461+0.0001)</f>
        <v>#REF!</v>
      </c>
      <c r="C462" s="20" t="e">
        <f>IF(H462=#REF!,ROUND(C461+1,0),C461+0.0001)</f>
        <v>#REF!</v>
      </c>
      <c r="D462" s="21"/>
      <c r="E462" s="22"/>
      <c r="F462" s="23"/>
      <c r="G462" s="24"/>
      <c r="H462" s="51"/>
      <c r="I462" s="25"/>
      <c r="J462" s="31"/>
      <c r="K462" s="43" t="str">
        <f t="shared" si="14"/>
        <v/>
      </c>
      <c r="L462" s="45" t="str">
        <f>IF(F462="","",VLOOKUP(Journal!F462,Kontenplan!$E$9:$F$278,2))</f>
        <v/>
      </c>
      <c r="M462" s="44" t="str">
        <f>IF(G462="","",VLOOKUP(Journal!G462,Kontenplan!$E$9:$F$278,2))</f>
        <v/>
      </c>
      <c r="N462" s="28" t="str">
        <f>IF(AND(G462="",I462="",J462=""),"",IF(AND(I462&gt;0,OR(F462="",G462="")),"Bitte gültige Kontonummer/n eingeben",IF(OR(AND(F462&gt;0,F462&lt;1000),F462&gt;9999),"Sollkontonummer muss vierstellig sein",IF(VLOOKUP(F462,Kontenplan!$E$9:$E$277,1)&lt;&gt;F462,"Sollkonto existiert nicht",IF(D462=0,"Bitte Beleg-Nr. prüfen",IF(OR(AND(G462&gt;0,G462&lt;1000),G462&gt;9999),"Habenkontonummer muss vierstellig sein",IF(VLOOKUP(G462,Kontenplan!$E$9:$F$277,1)&lt;&gt;G462,"Habenkonto exisitert nicht","")))))))</f>
        <v/>
      </c>
      <c r="O462" s="28" t="str">
        <f t="shared" si="15"/>
        <v/>
      </c>
      <c r="P462" s="28"/>
      <c r="Q462" s="28"/>
      <c r="R462" s="28"/>
      <c r="S462" s="28"/>
      <c r="T462" s="28"/>
      <c r="U462" s="28"/>
      <c r="V462" s="28"/>
      <c r="X462" s="28"/>
      <c r="Y462" s="28"/>
    </row>
    <row r="463" spans="1:25" x14ac:dyDescent="0.2">
      <c r="A463" t="e">
        <f>IF(OR(F463=#REF!,G463=#REF!),ROUND(A462+1,0),A462+0.0001)</f>
        <v>#REF!</v>
      </c>
      <c r="B463" s="20" t="e">
        <f>IF(AND(E463&gt;=$B$2,E463&lt;=$B$3,OR(F463=#REF!,G463=#REF!)),ROUND(B462+1,0),B462+0.0001)</f>
        <v>#REF!</v>
      </c>
      <c r="C463" s="20" t="e">
        <f>IF(H463=#REF!,ROUND(C462+1,0),C462+0.0001)</f>
        <v>#REF!</v>
      </c>
      <c r="D463" s="21"/>
      <c r="E463" s="22"/>
      <c r="F463" s="23"/>
      <c r="G463" s="24"/>
      <c r="H463" s="51"/>
      <c r="I463" s="25"/>
      <c r="J463" s="31"/>
      <c r="K463" s="43" t="str">
        <f t="shared" si="14"/>
        <v/>
      </c>
      <c r="L463" s="45" t="str">
        <f>IF(F463="","",VLOOKUP(Journal!F463,Kontenplan!$E$9:$F$278,2))</f>
        <v/>
      </c>
      <c r="M463" s="44" t="str">
        <f>IF(G463="","",VLOOKUP(Journal!G463,Kontenplan!$E$9:$F$278,2))</f>
        <v/>
      </c>
      <c r="N463" s="28" t="str">
        <f>IF(AND(G463="",I463="",J463=""),"",IF(AND(I463&gt;0,OR(F463="",G463="")),"Bitte gültige Kontonummer/n eingeben",IF(OR(AND(F463&gt;0,F463&lt;1000),F463&gt;9999),"Sollkontonummer muss vierstellig sein",IF(VLOOKUP(F463,Kontenplan!$E$9:$E$277,1)&lt;&gt;F463,"Sollkonto existiert nicht",IF(D463=0,"Bitte Beleg-Nr. prüfen",IF(OR(AND(G463&gt;0,G463&lt;1000),G463&gt;9999),"Habenkontonummer muss vierstellig sein",IF(VLOOKUP(G463,Kontenplan!$E$9:$F$277,1)&lt;&gt;G463,"Habenkonto exisitert nicht","")))))))</f>
        <v/>
      </c>
      <c r="O463" s="28" t="str">
        <f t="shared" si="15"/>
        <v/>
      </c>
      <c r="P463" s="28"/>
      <c r="Q463" s="28"/>
      <c r="R463" s="28"/>
      <c r="S463" s="28"/>
      <c r="T463" s="28"/>
      <c r="U463" s="28"/>
      <c r="V463" s="28"/>
      <c r="X463" s="28"/>
      <c r="Y463" s="28"/>
    </row>
    <row r="464" spans="1:25" x14ac:dyDescent="0.2">
      <c r="A464" t="e">
        <f>IF(OR(F464=#REF!,G464=#REF!),ROUND(A463+1,0),A463+0.0001)</f>
        <v>#REF!</v>
      </c>
      <c r="B464" s="20" t="e">
        <f>IF(AND(E464&gt;=$B$2,E464&lt;=$B$3,OR(F464=#REF!,G464=#REF!)),ROUND(B463+1,0),B463+0.0001)</f>
        <v>#REF!</v>
      </c>
      <c r="C464" s="20" t="e">
        <f>IF(H464=#REF!,ROUND(C463+1,0),C463+0.0001)</f>
        <v>#REF!</v>
      </c>
      <c r="D464" s="21"/>
      <c r="E464" s="22"/>
      <c r="F464" s="23"/>
      <c r="G464" s="24"/>
      <c r="H464" s="51"/>
      <c r="I464" s="25"/>
      <c r="J464" s="31"/>
      <c r="K464" s="43" t="str">
        <f t="shared" si="14"/>
        <v/>
      </c>
      <c r="L464" s="45" t="str">
        <f>IF(F464="","",VLOOKUP(Journal!F464,Kontenplan!$E$9:$F$278,2))</f>
        <v/>
      </c>
      <c r="M464" s="44" t="str">
        <f>IF(G464="","",VLOOKUP(Journal!G464,Kontenplan!$E$9:$F$278,2))</f>
        <v/>
      </c>
      <c r="N464" s="28" t="str">
        <f>IF(AND(G464="",I464="",J464=""),"",IF(AND(I464&gt;0,OR(F464="",G464="")),"Bitte gültige Kontonummer/n eingeben",IF(OR(AND(F464&gt;0,F464&lt;1000),F464&gt;9999),"Sollkontonummer muss vierstellig sein",IF(VLOOKUP(F464,Kontenplan!$E$9:$E$277,1)&lt;&gt;F464,"Sollkonto existiert nicht",IF(D464=0,"Bitte Beleg-Nr. prüfen",IF(OR(AND(G464&gt;0,G464&lt;1000),G464&gt;9999),"Habenkontonummer muss vierstellig sein",IF(VLOOKUP(G464,Kontenplan!$E$9:$F$277,1)&lt;&gt;G464,"Habenkonto exisitert nicht","")))))))</f>
        <v/>
      </c>
      <c r="O464" s="28" t="str">
        <f t="shared" si="15"/>
        <v/>
      </c>
      <c r="P464" s="28"/>
      <c r="Q464" s="28"/>
      <c r="R464" s="28"/>
      <c r="S464" s="28"/>
      <c r="T464" s="28"/>
      <c r="U464" s="28"/>
      <c r="V464" s="28"/>
      <c r="X464" s="28"/>
      <c r="Y464" s="28"/>
    </row>
    <row r="465" spans="1:25" x14ac:dyDescent="0.2">
      <c r="A465" t="e">
        <f>IF(OR(F465=#REF!,G465=#REF!),ROUND(A464+1,0),A464+0.0001)</f>
        <v>#REF!</v>
      </c>
      <c r="B465" s="20" t="e">
        <f>IF(AND(E465&gt;=$B$2,E465&lt;=$B$3,OR(F465=#REF!,G465=#REF!)),ROUND(B464+1,0),B464+0.0001)</f>
        <v>#REF!</v>
      </c>
      <c r="C465" s="20" t="e">
        <f>IF(H465=#REF!,ROUND(C464+1,0),C464+0.0001)</f>
        <v>#REF!</v>
      </c>
      <c r="D465" s="21"/>
      <c r="E465" s="22"/>
      <c r="F465" s="23"/>
      <c r="G465" s="24"/>
      <c r="H465" s="51"/>
      <c r="I465" s="25"/>
      <c r="J465" s="31"/>
      <c r="K465" s="43" t="str">
        <f t="shared" si="14"/>
        <v/>
      </c>
      <c r="L465" s="45" t="str">
        <f>IF(F465="","",VLOOKUP(Journal!F465,Kontenplan!$E$9:$F$278,2))</f>
        <v/>
      </c>
      <c r="M465" s="44" t="str">
        <f>IF(G465="","",VLOOKUP(Journal!G465,Kontenplan!$E$9:$F$278,2))</f>
        <v/>
      </c>
      <c r="N465" s="28" t="str">
        <f>IF(AND(G465="",I465="",J465=""),"",IF(AND(I465&gt;0,OR(F465="",G465="")),"Bitte gültige Kontonummer/n eingeben",IF(OR(AND(F465&gt;0,F465&lt;1000),F465&gt;9999),"Sollkontonummer muss vierstellig sein",IF(VLOOKUP(F465,Kontenplan!$E$9:$E$277,1)&lt;&gt;F465,"Sollkonto existiert nicht",IF(D465=0,"Bitte Beleg-Nr. prüfen",IF(OR(AND(G465&gt;0,G465&lt;1000),G465&gt;9999),"Habenkontonummer muss vierstellig sein",IF(VLOOKUP(G465,Kontenplan!$E$9:$F$277,1)&lt;&gt;G465,"Habenkonto exisitert nicht","")))))))</f>
        <v/>
      </c>
      <c r="O465" s="28" t="str">
        <f t="shared" si="15"/>
        <v/>
      </c>
      <c r="P465" s="28"/>
      <c r="Q465" s="28"/>
      <c r="R465" s="28"/>
      <c r="S465" s="28"/>
      <c r="T465" s="28"/>
      <c r="U465" s="28"/>
      <c r="V465" s="28"/>
      <c r="X465" s="28"/>
      <c r="Y465" s="28"/>
    </row>
    <row r="466" spans="1:25" x14ac:dyDescent="0.2">
      <c r="A466" t="e">
        <f>IF(OR(F466=#REF!,G466=#REF!),ROUND(A465+1,0),A465+0.0001)</f>
        <v>#REF!</v>
      </c>
      <c r="B466" s="20" t="e">
        <f>IF(AND(E466&gt;=$B$2,E466&lt;=$B$3,OR(F466=#REF!,G466=#REF!)),ROUND(B465+1,0),B465+0.0001)</f>
        <v>#REF!</v>
      </c>
      <c r="C466" s="20" t="e">
        <f>IF(H466=#REF!,ROUND(C465+1,0),C465+0.0001)</f>
        <v>#REF!</v>
      </c>
      <c r="D466" s="21"/>
      <c r="E466" s="22"/>
      <c r="F466" s="23"/>
      <c r="G466" s="24"/>
      <c r="H466" s="51"/>
      <c r="I466" s="25"/>
      <c r="J466" s="31"/>
      <c r="K466" s="43" t="str">
        <f t="shared" si="14"/>
        <v/>
      </c>
      <c r="L466" s="45" t="str">
        <f>IF(F466="","",VLOOKUP(Journal!F466,Kontenplan!$E$9:$F$278,2))</f>
        <v/>
      </c>
      <c r="M466" s="44" t="str">
        <f>IF(G466="","",VLOOKUP(Journal!G466,Kontenplan!$E$9:$F$278,2))</f>
        <v/>
      </c>
      <c r="N466" s="28" t="str">
        <f>IF(AND(G466="",I466="",J466=""),"",IF(AND(I466&gt;0,OR(F466="",G466="")),"Bitte gültige Kontonummer/n eingeben",IF(OR(AND(F466&gt;0,F466&lt;1000),F466&gt;9999),"Sollkontonummer muss vierstellig sein",IF(VLOOKUP(F466,Kontenplan!$E$9:$E$277,1)&lt;&gt;F466,"Sollkonto existiert nicht",IF(D466=0,"Bitte Beleg-Nr. prüfen",IF(OR(AND(G466&gt;0,G466&lt;1000),G466&gt;9999),"Habenkontonummer muss vierstellig sein",IF(VLOOKUP(G466,Kontenplan!$E$9:$F$277,1)&lt;&gt;G466,"Habenkonto exisitert nicht","")))))))</f>
        <v/>
      </c>
      <c r="O466" s="28" t="str">
        <f t="shared" si="15"/>
        <v/>
      </c>
      <c r="P466" s="28"/>
      <c r="Q466" s="28"/>
      <c r="R466" s="28"/>
      <c r="S466" s="28"/>
      <c r="T466" s="28"/>
      <c r="U466" s="28"/>
      <c r="V466" s="28"/>
      <c r="X466" s="28"/>
      <c r="Y466" s="28"/>
    </row>
    <row r="467" spans="1:25" x14ac:dyDescent="0.2">
      <c r="A467" t="e">
        <f>IF(OR(F467=#REF!,G467=#REF!),ROUND(A466+1,0),A466+0.0001)</f>
        <v>#REF!</v>
      </c>
      <c r="B467" s="20" t="e">
        <f>IF(AND(E467&gt;=$B$2,E467&lt;=$B$3,OR(F467=#REF!,G467=#REF!)),ROUND(B466+1,0),B466+0.0001)</f>
        <v>#REF!</v>
      </c>
      <c r="C467" s="20" t="e">
        <f>IF(H467=#REF!,ROUND(C466+1,0),C466+0.0001)</f>
        <v>#REF!</v>
      </c>
      <c r="D467" s="21"/>
      <c r="E467" s="22"/>
      <c r="F467" s="23"/>
      <c r="G467" s="24"/>
      <c r="H467" s="51"/>
      <c r="I467" s="25"/>
      <c r="J467" s="31"/>
      <c r="K467" s="43" t="str">
        <f t="shared" si="14"/>
        <v/>
      </c>
      <c r="L467" s="45" t="str">
        <f>IF(F467="","",VLOOKUP(Journal!F467,Kontenplan!$E$9:$F$278,2))</f>
        <v/>
      </c>
      <c r="M467" s="44" t="str">
        <f>IF(G467="","",VLOOKUP(Journal!G467,Kontenplan!$E$9:$F$278,2))</f>
        <v/>
      </c>
      <c r="N467" s="28" t="str">
        <f>IF(AND(G467="",I467="",J467=""),"",IF(AND(I467&gt;0,OR(F467="",G467="")),"Bitte gültige Kontonummer/n eingeben",IF(OR(AND(F467&gt;0,F467&lt;1000),F467&gt;9999),"Sollkontonummer muss vierstellig sein",IF(VLOOKUP(F467,Kontenplan!$E$9:$E$277,1)&lt;&gt;F467,"Sollkonto existiert nicht",IF(D467=0,"Bitte Beleg-Nr. prüfen",IF(OR(AND(G467&gt;0,G467&lt;1000),G467&gt;9999),"Habenkontonummer muss vierstellig sein",IF(VLOOKUP(G467,Kontenplan!$E$9:$F$277,1)&lt;&gt;G467,"Habenkonto exisitert nicht","")))))))</f>
        <v/>
      </c>
      <c r="O467" s="28" t="str">
        <f t="shared" si="15"/>
        <v/>
      </c>
      <c r="P467" s="28"/>
      <c r="Q467" s="28"/>
      <c r="R467" s="28"/>
      <c r="S467" s="28"/>
      <c r="T467" s="28"/>
      <c r="U467" s="28"/>
      <c r="V467" s="28"/>
      <c r="X467" s="28"/>
      <c r="Y467" s="28"/>
    </row>
    <row r="468" spans="1:25" x14ac:dyDescent="0.2">
      <c r="A468" t="e">
        <f>IF(OR(F468=#REF!,G468=#REF!),ROUND(A467+1,0),A467+0.0001)</f>
        <v>#REF!</v>
      </c>
      <c r="B468" s="20" t="e">
        <f>IF(AND(E468&gt;=$B$2,E468&lt;=$B$3,OR(F468=#REF!,G468=#REF!)),ROUND(B467+1,0),B467+0.0001)</f>
        <v>#REF!</v>
      </c>
      <c r="C468" s="20" t="e">
        <f>IF(H468=#REF!,ROUND(C467+1,0),C467+0.0001)</f>
        <v>#REF!</v>
      </c>
      <c r="D468" s="21"/>
      <c r="E468" s="22"/>
      <c r="F468" s="23"/>
      <c r="G468" s="24"/>
      <c r="H468" s="51"/>
      <c r="I468" s="25"/>
      <c r="J468" s="31"/>
      <c r="K468" s="43" t="str">
        <f t="shared" si="14"/>
        <v/>
      </c>
      <c r="L468" s="45" t="str">
        <f>IF(F468="","",VLOOKUP(Journal!F468,Kontenplan!$E$9:$F$278,2))</f>
        <v/>
      </c>
      <c r="M468" s="44" t="str">
        <f>IF(G468="","",VLOOKUP(Journal!G468,Kontenplan!$E$9:$F$278,2))</f>
        <v/>
      </c>
      <c r="N468" s="28" t="str">
        <f>IF(AND(G468="",I468="",J468=""),"",IF(AND(I468&gt;0,OR(F468="",G468="")),"Bitte gültige Kontonummer/n eingeben",IF(OR(AND(F468&gt;0,F468&lt;1000),F468&gt;9999),"Sollkontonummer muss vierstellig sein",IF(VLOOKUP(F468,Kontenplan!$E$9:$E$277,1)&lt;&gt;F468,"Sollkonto existiert nicht",IF(D468=0,"Bitte Beleg-Nr. prüfen",IF(OR(AND(G468&gt;0,G468&lt;1000),G468&gt;9999),"Habenkontonummer muss vierstellig sein",IF(VLOOKUP(G468,Kontenplan!$E$9:$F$277,1)&lt;&gt;G468,"Habenkonto exisitert nicht","")))))))</f>
        <v/>
      </c>
      <c r="O468" s="28" t="str">
        <f t="shared" si="15"/>
        <v/>
      </c>
      <c r="P468" s="28"/>
      <c r="Q468" s="28"/>
      <c r="R468" s="28"/>
      <c r="S468" s="28"/>
      <c r="T468" s="28"/>
      <c r="U468" s="28"/>
      <c r="V468" s="28"/>
      <c r="X468" s="28"/>
      <c r="Y468" s="28"/>
    </row>
    <row r="469" spans="1:25" x14ac:dyDescent="0.2">
      <c r="A469" t="e">
        <f>IF(OR(F469=#REF!,G469=#REF!),ROUND(A468+1,0),A468+0.0001)</f>
        <v>#REF!</v>
      </c>
      <c r="B469" s="20" t="e">
        <f>IF(AND(E469&gt;=$B$2,E469&lt;=$B$3,OR(F469=#REF!,G469=#REF!)),ROUND(B468+1,0),B468+0.0001)</f>
        <v>#REF!</v>
      </c>
      <c r="C469" s="20" t="e">
        <f>IF(H469=#REF!,ROUND(C468+1,0),C468+0.0001)</f>
        <v>#REF!</v>
      </c>
      <c r="D469" s="21"/>
      <c r="E469" s="22"/>
      <c r="F469" s="23"/>
      <c r="G469" s="24"/>
      <c r="H469" s="51"/>
      <c r="I469" s="25"/>
      <c r="J469" s="31"/>
      <c r="K469" s="43" t="str">
        <f t="shared" si="14"/>
        <v/>
      </c>
      <c r="L469" s="45" t="str">
        <f>IF(F469="","",VLOOKUP(Journal!F469,Kontenplan!$E$9:$F$278,2))</f>
        <v/>
      </c>
      <c r="M469" s="44" t="str">
        <f>IF(G469="","",VLOOKUP(Journal!G469,Kontenplan!$E$9:$F$278,2))</f>
        <v/>
      </c>
      <c r="N469" s="28" t="str">
        <f>IF(AND(G469="",I469="",J469=""),"",IF(AND(I469&gt;0,OR(F469="",G469="")),"Bitte gültige Kontonummer/n eingeben",IF(OR(AND(F469&gt;0,F469&lt;1000),F469&gt;9999),"Sollkontonummer muss vierstellig sein",IF(VLOOKUP(F469,Kontenplan!$E$9:$E$277,1)&lt;&gt;F469,"Sollkonto existiert nicht",IF(D469=0,"Bitte Beleg-Nr. prüfen",IF(OR(AND(G469&gt;0,G469&lt;1000),G469&gt;9999),"Habenkontonummer muss vierstellig sein",IF(VLOOKUP(G469,Kontenplan!$E$9:$F$277,1)&lt;&gt;G469,"Habenkonto exisitert nicht","")))))))</f>
        <v/>
      </c>
      <c r="O469" s="28" t="str">
        <f t="shared" si="15"/>
        <v/>
      </c>
      <c r="P469" s="28"/>
      <c r="Q469" s="28"/>
      <c r="R469" s="28"/>
      <c r="S469" s="28"/>
      <c r="T469" s="28"/>
      <c r="U469" s="28"/>
      <c r="V469" s="28"/>
      <c r="X469" s="28"/>
      <c r="Y469" s="28"/>
    </row>
    <row r="470" spans="1:25" x14ac:dyDescent="0.2">
      <c r="A470" t="e">
        <f>IF(OR(F470=#REF!,G470=#REF!),ROUND(A469+1,0),A469+0.0001)</f>
        <v>#REF!</v>
      </c>
      <c r="B470" s="20" t="e">
        <f>IF(AND(E470&gt;=$B$2,E470&lt;=$B$3,OR(F470=#REF!,G470=#REF!)),ROUND(B469+1,0),B469+0.0001)</f>
        <v>#REF!</v>
      </c>
      <c r="C470" s="20" t="e">
        <f>IF(H470=#REF!,ROUND(C469+1,0),C469+0.0001)</f>
        <v>#REF!</v>
      </c>
      <c r="D470" s="21"/>
      <c r="E470" s="22"/>
      <c r="F470" s="23"/>
      <c r="G470" s="24"/>
      <c r="H470" s="51"/>
      <c r="I470" s="25"/>
      <c r="J470" s="31"/>
      <c r="K470" s="43" t="str">
        <f t="shared" si="14"/>
        <v/>
      </c>
      <c r="L470" s="45" t="str">
        <f>IF(F470="","",VLOOKUP(Journal!F470,Kontenplan!$E$9:$F$278,2))</f>
        <v/>
      </c>
      <c r="M470" s="44" t="str">
        <f>IF(G470="","",VLOOKUP(Journal!G470,Kontenplan!$E$9:$F$278,2))</f>
        <v/>
      </c>
      <c r="N470" s="28" t="str">
        <f>IF(AND(G470="",I470="",J470=""),"",IF(AND(I470&gt;0,OR(F470="",G470="")),"Bitte gültige Kontonummer/n eingeben",IF(OR(AND(F470&gt;0,F470&lt;1000),F470&gt;9999),"Sollkontonummer muss vierstellig sein",IF(VLOOKUP(F470,Kontenplan!$E$9:$E$277,1)&lt;&gt;F470,"Sollkonto existiert nicht",IF(D470=0,"Bitte Beleg-Nr. prüfen",IF(OR(AND(G470&gt;0,G470&lt;1000),G470&gt;9999),"Habenkontonummer muss vierstellig sein",IF(VLOOKUP(G470,Kontenplan!$E$9:$F$277,1)&lt;&gt;G470,"Habenkonto exisitert nicht","")))))))</f>
        <v/>
      </c>
      <c r="O470" s="28" t="str">
        <f t="shared" si="15"/>
        <v/>
      </c>
      <c r="P470" s="28"/>
      <c r="Q470" s="28"/>
      <c r="R470" s="28"/>
      <c r="S470" s="28"/>
      <c r="T470" s="28"/>
      <c r="U470" s="28"/>
      <c r="V470" s="28"/>
      <c r="X470" s="28"/>
      <c r="Y470" s="28"/>
    </row>
    <row r="471" spans="1:25" x14ac:dyDescent="0.2">
      <c r="A471" t="e">
        <f>IF(OR(F471=#REF!,G471=#REF!),ROUND(A470+1,0),A470+0.0001)</f>
        <v>#REF!</v>
      </c>
      <c r="B471" s="20" t="e">
        <f>IF(AND(E471&gt;=$B$2,E471&lt;=$B$3,OR(F471=#REF!,G471=#REF!)),ROUND(B470+1,0),B470+0.0001)</f>
        <v>#REF!</v>
      </c>
      <c r="C471" s="20" t="e">
        <f>IF(H471=#REF!,ROUND(C470+1,0),C470+0.0001)</f>
        <v>#REF!</v>
      </c>
      <c r="D471" s="21"/>
      <c r="E471" s="22"/>
      <c r="F471" s="23"/>
      <c r="G471" s="24"/>
      <c r="H471" s="51"/>
      <c r="I471" s="25"/>
      <c r="J471" s="31"/>
      <c r="K471" s="43" t="str">
        <f t="shared" si="14"/>
        <v/>
      </c>
      <c r="L471" s="45" t="str">
        <f>IF(F471="","",VLOOKUP(Journal!F471,Kontenplan!$E$9:$F$278,2))</f>
        <v/>
      </c>
      <c r="M471" s="44" t="str">
        <f>IF(G471="","",VLOOKUP(Journal!G471,Kontenplan!$E$9:$F$278,2))</f>
        <v/>
      </c>
      <c r="N471" s="28" t="str">
        <f>IF(AND(G471="",I471="",J471=""),"",IF(AND(I471&gt;0,OR(F471="",G471="")),"Bitte gültige Kontonummer/n eingeben",IF(OR(AND(F471&gt;0,F471&lt;1000),F471&gt;9999),"Sollkontonummer muss vierstellig sein",IF(VLOOKUP(F471,Kontenplan!$E$9:$E$277,1)&lt;&gt;F471,"Sollkonto existiert nicht",IF(D471=0,"Bitte Beleg-Nr. prüfen",IF(OR(AND(G471&gt;0,G471&lt;1000),G471&gt;9999),"Habenkontonummer muss vierstellig sein",IF(VLOOKUP(G471,Kontenplan!$E$9:$F$277,1)&lt;&gt;G471,"Habenkonto exisitert nicht","")))))))</f>
        <v/>
      </c>
      <c r="O471" s="28" t="str">
        <f t="shared" si="15"/>
        <v/>
      </c>
      <c r="P471" s="28"/>
      <c r="Q471" s="28"/>
      <c r="R471" s="28"/>
      <c r="S471" s="28"/>
      <c r="T471" s="28"/>
      <c r="U471" s="28"/>
      <c r="V471" s="28"/>
      <c r="X471" s="28"/>
      <c r="Y471" s="28"/>
    </row>
    <row r="472" spans="1:25" x14ac:dyDescent="0.2">
      <c r="A472" t="e">
        <f>IF(OR(F472=#REF!,G472=#REF!),ROUND(A471+1,0),A471+0.0001)</f>
        <v>#REF!</v>
      </c>
      <c r="B472" s="20" t="e">
        <f>IF(AND(E472&gt;=$B$2,E472&lt;=$B$3,OR(F472=#REF!,G472=#REF!)),ROUND(B471+1,0),B471+0.0001)</f>
        <v>#REF!</v>
      </c>
      <c r="C472" s="20" t="e">
        <f>IF(H472=#REF!,ROUND(C471+1,0),C471+0.0001)</f>
        <v>#REF!</v>
      </c>
      <c r="D472" s="21"/>
      <c r="E472" s="22"/>
      <c r="F472" s="23"/>
      <c r="G472" s="24"/>
      <c r="H472" s="51"/>
      <c r="I472" s="25"/>
      <c r="J472" s="31"/>
      <c r="K472" s="43" t="str">
        <f t="shared" si="14"/>
        <v/>
      </c>
      <c r="L472" s="45" t="str">
        <f>IF(F472="","",VLOOKUP(Journal!F472,Kontenplan!$E$9:$F$278,2))</f>
        <v/>
      </c>
      <c r="M472" s="44" t="str">
        <f>IF(G472="","",VLOOKUP(Journal!G472,Kontenplan!$E$9:$F$278,2))</f>
        <v/>
      </c>
      <c r="N472" s="28" t="str">
        <f>IF(AND(G472="",I472="",J472=""),"",IF(AND(I472&gt;0,OR(F472="",G472="")),"Bitte gültige Kontonummer/n eingeben",IF(OR(AND(F472&gt;0,F472&lt;1000),F472&gt;9999),"Sollkontonummer muss vierstellig sein",IF(VLOOKUP(F472,Kontenplan!$E$9:$E$277,1)&lt;&gt;F472,"Sollkonto existiert nicht",IF(D472=0,"Bitte Beleg-Nr. prüfen",IF(OR(AND(G472&gt;0,G472&lt;1000),G472&gt;9999),"Habenkontonummer muss vierstellig sein",IF(VLOOKUP(G472,Kontenplan!$E$9:$F$277,1)&lt;&gt;G472,"Habenkonto exisitert nicht","")))))))</f>
        <v/>
      </c>
      <c r="O472" s="28" t="str">
        <f t="shared" si="15"/>
        <v/>
      </c>
      <c r="P472" s="28"/>
      <c r="Q472" s="28"/>
      <c r="R472" s="28"/>
      <c r="S472" s="28"/>
      <c r="T472" s="28"/>
      <c r="U472" s="28"/>
      <c r="V472" s="28"/>
      <c r="X472" s="28"/>
      <c r="Y472" s="28"/>
    </row>
    <row r="473" spans="1:25" x14ac:dyDescent="0.2">
      <c r="A473" t="e">
        <f>IF(OR(F473=#REF!,G473=#REF!),ROUND(A472+1,0),A472+0.0001)</f>
        <v>#REF!</v>
      </c>
      <c r="B473" s="20" t="e">
        <f>IF(AND(E473&gt;=$B$2,E473&lt;=$B$3,OR(F473=#REF!,G473=#REF!)),ROUND(B472+1,0),B472+0.0001)</f>
        <v>#REF!</v>
      </c>
      <c r="C473" s="20" t="e">
        <f>IF(H473=#REF!,ROUND(C472+1,0),C472+0.0001)</f>
        <v>#REF!</v>
      </c>
      <c r="D473" s="21"/>
      <c r="E473" s="22"/>
      <c r="F473" s="23"/>
      <c r="G473" s="24"/>
      <c r="H473" s="51"/>
      <c r="I473" s="25"/>
      <c r="J473" s="31"/>
      <c r="K473" s="43" t="str">
        <f t="shared" si="14"/>
        <v/>
      </c>
      <c r="L473" s="45" t="str">
        <f>IF(F473="","",VLOOKUP(Journal!F473,Kontenplan!$E$9:$F$278,2))</f>
        <v/>
      </c>
      <c r="M473" s="44" t="str">
        <f>IF(G473="","",VLOOKUP(Journal!G473,Kontenplan!$E$9:$F$278,2))</f>
        <v/>
      </c>
      <c r="N473" s="28" t="str">
        <f>IF(AND(G473="",I473="",J473=""),"",IF(AND(I473&gt;0,OR(F473="",G473="")),"Bitte gültige Kontonummer/n eingeben",IF(OR(AND(F473&gt;0,F473&lt;1000),F473&gt;9999),"Sollkontonummer muss vierstellig sein",IF(VLOOKUP(F473,Kontenplan!$E$9:$E$277,1)&lt;&gt;F473,"Sollkonto existiert nicht",IF(D473=0,"Bitte Beleg-Nr. prüfen",IF(OR(AND(G473&gt;0,G473&lt;1000),G473&gt;9999),"Habenkontonummer muss vierstellig sein",IF(VLOOKUP(G473,Kontenplan!$E$9:$F$277,1)&lt;&gt;G473,"Habenkonto exisitert nicht","")))))))</f>
        <v/>
      </c>
      <c r="O473" s="28" t="str">
        <f t="shared" si="15"/>
        <v/>
      </c>
      <c r="P473" s="28"/>
      <c r="Q473" s="28"/>
      <c r="R473" s="28"/>
      <c r="S473" s="28"/>
      <c r="T473" s="28"/>
      <c r="U473" s="28"/>
      <c r="V473" s="28"/>
      <c r="X473" s="28"/>
      <c r="Y473" s="28"/>
    </row>
    <row r="474" spans="1:25" x14ac:dyDescent="0.2">
      <c r="A474" t="e">
        <f>IF(OR(F474=#REF!,G474=#REF!),ROUND(A473+1,0),A473+0.0001)</f>
        <v>#REF!</v>
      </c>
      <c r="B474" s="20" t="e">
        <f>IF(AND(E474&gt;=$B$2,E474&lt;=$B$3,OR(F474=#REF!,G474=#REF!)),ROUND(B473+1,0),B473+0.0001)</f>
        <v>#REF!</v>
      </c>
      <c r="C474" s="20" t="e">
        <f>IF(H474=#REF!,ROUND(C473+1,0),C473+0.0001)</f>
        <v>#REF!</v>
      </c>
      <c r="D474" s="21"/>
      <c r="E474" s="22"/>
      <c r="F474" s="23"/>
      <c r="G474" s="24"/>
      <c r="H474" s="51"/>
      <c r="I474" s="25"/>
      <c r="J474" s="31"/>
      <c r="K474" s="43" t="str">
        <f t="shared" si="14"/>
        <v/>
      </c>
      <c r="L474" s="45" t="str">
        <f>IF(F474="","",VLOOKUP(Journal!F474,Kontenplan!$E$9:$F$278,2))</f>
        <v/>
      </c>
      <c r="M474" s="44" t="str">
        <f>IF(G474="","",VLOOKUP(Journal!G474,Kontenplan!$E$9:$F$278,2))</f>
        <v/>
      </c>
      <c r="N474" s="28" t="str">
        <f>IF(AND(G474="",I474="",J474=""),"",IF(AND(I474&gt;0,OR(F474="",G474="")),"Bitte gültige Kontonummer/n eingeben",IF(OR(AND(F474&gt;0,F474&lt;1000),F474&gt;9999),"Sollkontonummer muss vierstellig sein",IF(VLOOKUP(F474,Kontenplan!$E$9:$E$277,1)&lt;&gt;F474,"Sollkonto existiert nicht",IF(D474=0,"Bitte Beleg-Nr. prüfen",IF(OR(AND(G474&gt;0,G474&lt;1000),G474&gt;9999),"Habenkontonummer muss vierstellig sein",IF(VLOOKUP(G474,Kontenplan!$E$9:$F$277,1)&lt;&gt;G474,"Habenkonto exisitert nicht","")))))))</f>
        <v/>
      </c>
      <c r="O474" s="28" t="str">
        <f t="shared" si="15"/>
        <v/>
      </c>
      <c r="P474" s="28"/>
      <c r="Q474" s="28"/>
      <c r="R474" s="28"/>
      <c r="S474" s="28"/>
      <c r="T474" s="28"/>
      <c r="U474" s="28"/>
      <c r="V474" s="28"/>
      <c r="X474" s="28"/>
      <c r="Y474" s="28"/>
    </row>
    <row r="475" spans="1:25" x14ac:dyDescent="0.2">
      <c r="A475" t="e">
        <f>IF(OR(F475=#REF!,G475=#REF!),ROUND(A474+1,0),A474+0.0001)</f>
        <v>#REF!</v>
      </c>
      <c r="B475" s="20" t="e">
        <f>IF(AND(E475&gt;=$B$2,E475&lt;=$B$3,OR(F475=#REF!,G475=#REF!)),ROUND(B474+1,0),B474+0.0001)</f>
        <v>#REF!</v>
      </c>
      <c r="C475" s="20" t="e">
        <f>IF(H475=#REF!,ROUND(C474+1,0),C474+0.0001)</f>
        <v>#REF!</v>
      </c>
      <c r="D475" s="21"/>
      <c r="E475" s="22"/>
      <c r="F475" s="23"/>
      <c r="G475" s="24"/>
      <c r="H475" s="51"/>
      <c r="I475" s="25"/>
      <c r="J475" s="31"/>
      <c r="K475" s="43" t="str">
        <f t="shared" si="14"/>
        <v/>
      </c>
      <c r="L475" s="45" t="str">
        <f>IF(F475="","",VLOOKUP(Journal!F475,Kontenplan!$E$9:$F$278,2))</f>
        <v/>
      </c>
      <c r="M475" s="44" t="str">
        <f>IF(G475="","",VLOOKUP(Journal!G475,Kontenplan!$E$9:$F$278,2))</f>
        <v/>
      </c>
      <c r="N475" s="28" t="str">
        <f>IF(AND(G475="",I475="",J475=""),"",IF(AND(I475&gt;0,OR(F475="",G475="")),"Bitte gültige Kontonummer/n eingeben",IF(OR(AND(F475&gt;0,F475&lt;1000),F475&gt;9999),"Sollkontonummer muss vierstellig sein",IF(VLOOKUP(F475,Kontenplan!$E$9:$E$277,1)&lt;&gt;F475,"Sollkonto existiert nicht",IF(D475=0,"Bitte Beleg-Nr. prüfen",IF(OR(AND(G475&gt;0,G475&lt;1000),G475&gt;9999),"Habenkontonummer muss vierstellig sein",IF(VLOOKUP(G475,Kontenplan!$E$9:$F$277,1)&lt;&gt;G475,"Habenkonto exisitert nicht","")))))))</f>
        <v/>
      </c>
      <c r="O475" s="28" t="str">
        <f t="shared" si="15"/>
        <v/>
      </c>
      <c r="P475" s="28"/>
      <c r="Q475" s="28"/>
      <c r="R475" s="28"/>
      <c r="S475" s="28"/>
      <c r="T475" s="28"/>
      <c r="U475" s="28"/>
      <c r="V475" s="28"/>
      <c r="X475" s="28"/>
      <c r="Y475" s="28"/>
    </row>
    <row r="476" spans="1:25" x14ac:dyDescent="0.2">
      <c r="A476" t="e">
        <f>IF(OR(F476=#REF!,G476=#REF!),ROUND(A475+1,0),A475+0.0001)</f>
        <v>#REF!</v>
      </c>
      <c r="B476" s="20" t="e">
        <f>IF(AND(E476&gt;=$B$2,E476&lt;=$B$3,OR(F476=#REF!,G476=#REF!)),ROUND(B475+1,0),B475+0.0001)</f>
        <v>#REF!</v>
      </c>
      <c r="C476" s="20" t="e">
        <f>IF(H476=#REF!,ROUND(C475+1,0),C475+0.0001)</f>
        <v>#REF!</v>
      </c>
      <c r="D476" s="21"/>
      <c r="E476" s="22"/>
      <c r="F476" s="23"/>
      <c r="G476" s="24"/>
      <c r="H476" s="51"/>
      <c r="I476" s="25"/>
      <c r="J476" s="31"/>
      <c r="K476" s="43" t="str">
        <f t="shared" si="14"/>
        <v/>
      </c>
      <c r="L476" s="45" t="str">
        <f>IF(F476="","",VLOOKUP(Journal!F476,Kontenplan!$E$9:$F$278,2))</f>
        <v/>
      </c>
      <c r="M476" s="44" t="str">
        <f>IF(G476="","",VLOOKUP(Journal!G476,Kontenplan!$E$9:$F$278,2))</f>
        <v/>
      </c>
      <c r="N476" s="28" t="str">
        <f>IF(AND(G476="",I476="",J476=""),"",IF(AND(I476&gt;0,OR(F476="",G476="")),"Bitte gültige Kontonummer/n eingeben",IF(OR(AND(F476&gt;0,F476&lt;1000),F476&gt;9999),"Sollkontonummer muss vierstellig sein",IF(VLOOKUP(F476,Kontenplan!$E$9:$E$277,1)&lt;&gt;F476,"Sollkonto existiert nicht",IF(D476=0,"Bitte Beleg-Nr. prüfen",IF(OR(AND(G476&gt;0,G476&lt;1000),G476&gt;9999),"Habenkontonummer muss vierstellig sein",IF(VLOOKUP(G476,Kontenplan!$E$9:$F$277,1)&lt;&gt;G476,"Habenkonto exisitert nicht","")))))))</f>
        <v/>
      </c>
      <c r="O476" s="28" t="str">
        <f t="shared" si="15"/>
        <v/>
      </c>
      <c r="P476" s="28"/>
      <c r="Q476" s="28"/>
      <c r="R476" s="28"/>
      <c r="S476" s="28"/>
      <c r="T476" s="28"/>
      <c r="U476" s="28"/>
      <c r="V476" s="28"/>
      <c r="X476" s="28"/>
      <c r="Y476" s="28"/>
    </row>
    <row r="477" spans="1:25" x14ac:dyDescent="0.2">
      <c r="A477" t="e">
        <f>IF(OR(F477=#REF!,G477=#REF!),ROUND(A476+1,0),A476+0.0001)</f>
        <v>#REF!</v>
      </c>
      <c r="B477" s="20" t="e">
        <f>IF(AND(E477&gt;=$B$2,E477&lt;=$B$3,OR(F477=#REF!,G477=#REF!)),ROUND(B476+1,0),B476+0.0001)</f>
        <v>#REF!</v>
      </c>
      <c r="C477" s="20" t="e">
        <f>IF(H477=#REF!,ROUND(C476+1,0),C476+0.0001)</f>
        <v>#REF!</v>
      </c>
      <c r="D477" s="21"/>
      <c r="E477" s="22"/>
      <c r="F477" s="23"/>
      <c r="G477" s="24"/>
      <c r="H477" s="51"/>
      <c r="I477" s="25"/>
      <c r="J477" s="31"/>
      <c r="K477" s="43" t="str">
        <f t="shared" ref="K477:K540" si="16">IF(N477&lt;&gt;"",N477,IF(O477&lt;&gt;"",O477,""))</f>
        <v/>
      </c>
      <c r="L477" s="45" t="str">
        <f>IF(F477="","",VLOOKUP(Journal!F477,Kontenplan!$E$9:$F$278,2))</f>
        <v/>
      </c>
      <c r="M477" s="44" t="str">
        <f>IF(G477="","",VLOOKUP(Journal!G477,Kontenplan!$E$9:$F$278,2))</f>
        <v/>
      </c>
      <c r="N477" s="28" t="str">
        <f>IF(AND(G477="",I477="",J477=""),"",IF(AND(I477&gt;0,OR(F477="",G477="")),"Bitte gültige Kontonummer/n eingeben",IF(OR(AND(F477&gt;0,F477&lt;1000),F477&gt;9999),"Sollkontonummer muss vierstellig sein",IF(VLOOKUP(F477,Kontenplan!$E$9:$E$277,1)&lt;&gt;F477,"Sollkonto existiert nicht",IF(D477=0,"Bitte Beleg-Nr. prüfen",IF(OR(AND(G477&gt;0,G477&lt;1000),G477&gt;9999),"Habenkontonummer muss vierstellig sein",IF(VLOOKUP(G477,Kontenplan!$E$9:$F$277,1)&lt;&gt;G477,"Habenkonto exisitert nicht","")))))))</f>
        <v/>
      </c>
      <c r="O477" s="28" t="str">
        <f t="shared" si="15"/>
        <v/>
      </c>
      <c r="P477" s="28"/>
      <c r="Q477" s="28"/>
      <c r="R477" s="28"/>
      <c r="S477" s="28"/>
      <c r="T477" s="28"/>
      <c r="U477" s="28"/>
      <c r="V477" s="28"/>
      <c r="X477" s="28"/>
      <c r="Y477" s="28"/>
    </row>
    <row r="478" spans="1:25" x14ac:dyDescent="0.2">
      <c r="A478" t="e">
        <f>IF(OR(F478=#REF!,G478=#REF!),ROUND(A477+1,0),A477+0.0001)</f>
        <v>#REF!</v>
      </c>
      <c r="B478" s="20" t="e">
        <f>IF(AND(E478&gt;=$B$2,E478&lt;=$B$3,OR(F478=#REF!,G478=#REF!)),ROUND(B477+1,0),B477+0.0001)</f>
        <v>#REF!</v>
      </c>
      <c r="C478" s="20" t="e">
        <f>IF(H478=#REF!,ROUND(C477+1,0),C477+0.0001)</f>
        <v>#REF!</v>
      </c>
      <c r="D478" s="21"/>
      <c r="E478" s="22"/>
      <c r="F478" s="23"/>
      <c r="G478" s="24"/>
      <c r="H478" s="51"/>
      <c r="I478" s="25"/>
      <c r="J478" s="31"/>
      <c r="K478" s="43" t="str">
        <f t="shared" si="16"/>
        <v/>
      </c>
      <c r="L478" s="45" t="str">
        <f>IF(F478="","",VLOOKUP(Journal!F478,Kontenplan!$E$9:$F$278,2))</f>
        <v/>
      </c>
      <c r="M478" s="44" t="str">
        <f>IF(G478="","",VLOOKUP(Journal!G478,Kontenplan!$E$9:$F$278,2))</f>
        <v/>
      </c>
      <c r="N478" s="28" t="str">
        <f>IF(AND(G478="",I478="",J478=""),"",IF(AND(I478&gt;0,OR(F478="",G478="")),"Bitte gültige Kontonummer/n eingeben",IF(OR(AND(F478&gt;0,F478&lt;1000),F478&gt;9999),"Sollkontonummer muss vierstellig sein",IF(VLOOKUP(F478,Kontenplan!$E$9:$E$277,1)&lt;&gt;F478,"Sollkonto existiert nicht",IF(D478=0,"Bitte Beleg-Nr. prüfen",IF(OR(AND(G478&gt;0,G478&lt;1000),G478&gt;9999),"Habenkontonummer muss vierstellig sein",IF(VLOOKUP(G478,Kontenplan!$E$9:$F$277,1)&lt;&gt;G478,"Habenkonto exisitert nicht","")))))))</f>
        <v/>
      </c>
      <c r="O478" s="28" t="str">
        <f t="shared" si="15"/>
        <v/>
      </c>
      <c r="P478" s="28"/>
      <c r="Q478" s="28"/>
      <c r="R478" s="28"/>
      <c r="S478" s="28"/>
      <c r="T478" s="28"/>
      <c r="U478" s="28"/>
      <c r="V478" s="28"/>
      <c r="X478" s="28"/>
      <c r="Y478" s="28"/>
    </row>
    <row r="479" spans="1:25" x14ac:dyDescent="0.2">
      <c r="A479" t="e">
        <f>IF(OR(F479=#REF!,G479=#REF!),ROUND(A478+1,0),A478+0.0001)</f>
        <v>#REF!</v>
      </c>
      <c r="B479" s="20" t="e">
        <f>IF(AND(E479&gt;=$B$2,E479&lt;=$B$3,OR(F479=#REF!,G479=#REF!)),ROUND(B478+1,0),B478+0.0001)</f>
        <v>#REF!</v>
      </c>
      <c r="C479" s="20" t="e">
        <f>IF(H479=#REF!,ROUND(C478+1,0),C478+0.0001)</f>
        <v>#REF!</v>
      </c>
      <c r="D479" s="21"/>
      <c r="E479" s="22"/>
      <c r="F479" s="23"/>
      <c r="G479" s="24"/>
      <c r="H479" s="51"/>
      <c r="I479" s="25"/>
      <c r="J479" s="31"/>
      <c r="K479" s="43" t="str">
        <f t="shared" si="16"/>
        <v/>
      </c>
      <c r="L479" s="45" t="str">
        <f>IF(F479="","",VLOOKUP(Journal!F479,Kontenplan!$E$9:$F$278,2))</f>
        <v/>
      </c>
      <c r="M479" s="44" t="str">
        <f>IF(G479="","",VLOOKUP(Journal!G479,Kontenplan!$E$9:$F$278,2))</f>
        <v/>
      </c>
      <c r="N479" s="28" t="str">
        <f>IF(AND(G479="",I479="",J479=""),"",IF(AND(I479&gt;0,OR(F479="",G479="")),"Bitte gültige Kontonummer/n eingeben",IF(OR(AND(F479&gt;0,F479&lt;1000),F479&gt;9999),"Sollkontonummer muss vierstellig sein",IF(VLOOKUP(F479,Kontenplan!$E$9:$E$277,1)&lt;&gt;F479,"Sollkonto existiert nicht",IF(D479=0,"Bitte Beleg-Nr. prüfen",IF(OR(AND(G479&gt;0,G479&lt;1000),G479&gt;9999),"Habenkontonummer muss vierstellig sein",IF(VLOOKUP(G479,Kontenplan!$E$9:$F$277,1)&lt;&gt;G479,"Habenkonto exisitert nicht","")))))))</f>
        <v/>
      </c>
      <c r="O479" s="28" t="str">
        <f t="shared" si="15"/>
        <v/>
      </c>
      <c r="P479" s="28"/>
      <c r="Q479" s="28"/>
      <c r="R479" s="28"/>
      <c r="S479" s="28"/>
      <c r="T479" s="28"/>
      <c r="U479" s="28"/>
      <c r="V479" s="28"/>
      <c r="X479" s="28"/>
      <c r="Y479" s="28"/>
    </row>
    <row r="480" spans="1:25" x14ac:dyDescent="0.2">
      <c r="A480" t="e">
        <f>IF(OR(F480=#REF!,G480=#REF!),ROUND(A479+1,0),A479+0.0001)</f>
        <v>#REF!</v>
      </c>
      <c r="B480" s="20" t="e">
        <f>IF(AND(E480&gt;=$B$2,E480&lt;=$B$3,OR(F480=#REF!,G480=#REF!)),ROUND(B479+1,0),B479+0.0001)</f>
        <v>#REF!</v>
      </c>
      <c r="C480" s="20" t="e">
        <f>IF(H480=#REF!,ROUND(C479+1,0),C479+0.0001)</f>
        <v>#REF!</v>
      </c>
      <c r="D480" s="21"/>
      <c r="E480" s="22"/>
      <c r="F480" s="23"/>
      <c r="G480" s="24"/>
      <c r="H480" s="51"/>
      <c r="I480" s="25"/>
      <c r="J480" s="31"/>
      <c r="K480" s="43" t="str">
        <f t="shared" si="16"/>
        <v/>
      </c>
      <c r="L480" s="45" t="str">
        <f>IF(F480="","",VLOOKUP(Journal!F480,Kontenplan!$E$9:$F$278,2))</f>
        <v/>
      </c>
      <c r="M480" s="44" t="str">
        <f>IF(G480="","",VLOOKUP(Journal!G480,Kontenplan!$E$9:$F$278,2))</f>
        <v/>
      </c>
      <c r="N480" s="28" t="str">
        <f>IF(AND(G480="",I480="",J480=""),"",IF(AND(I480&gt;0,OR(F480="",G480="")),"Bitte gültige Kontonummer/n eingeben",IF(OR(AND(F480&gt;0,F480&lt;1000),F480&gt;9999),"Sollkontonummer muss vierstellig sein",IF(VLOOKUP(F480,Kontenplan!$E$9:$E$277,1)&lt;&gt;F480,"Sollkonto existiert nicht",IF(D480=0,"Bitte Beleg-Nr. prüfen",IF(OR(AND(G480&gt;0,G480&lt;1000),G480&gt;9999),"Habenkontonummer muss vierstellig sein",IF(VLOOKUP(G480,Kontenplan!$E$9:$F$277,1)&lt;&gt;G480,"Habenkonto exisitert nicht","")))))))</f>
        <v/>
      </c>
      <c r="O480" s="28" t="str">
        <f t="shared" si="15"/>
        <v/>
      </c>
      <c r="P480" s="28"/>
      <c r="Q480" s="28"/>
      <c r="R480" s="28"/>
      <c r="S480" s="28"/>
      <c r="T480" s="28"/>
      <c r="U480" s="28"/>
      <c r="V480" s="28"/>
      <c r="X480" s="28"/>
      <c r="Y480" s="28"/>
    </row>
    <row r="481" spans="1:25" x14ac:dyDescent="0.2">
      <c r="A481" t="e">
        <f>IF(OR(F481=#REF!,G481=#REF!),ROUND(A480+1,0),A480+0.0001)</f>
        <v>#REF!</v>
      </c>
      <c r="B481" s="20" t="e">
        <f>IF(AND(E481&gt;=$B$2,E481&lt;=$B$3,OR(F481=#REF!,G481=#REF!)),ROUND(B480+1,0),B480+0.0001)</f>
        <v>#REF!</v>
      </c>
      <c r="C481" s="20" t="e">
        <f>IF(H481=#REF!,ROUND(C480+1,0),C480+0.0001)</f>
        <v>#REF!</v>
      </c>
      <c r="D481" s="21"/>
      <c r="E481" s="22"/>
      <c r="F481" s="23"/>
      <c r="G481" s="24"/>
      <c r="H481" s="51"/>
      <c r="I481" s="25"/>
      <c r="J481" s="31"/>
      <c r="K481" s="43" t="str">
        <f t="shared" si="16"/>
        <v/>
      </c>
      <c r="L481" s="45" t="str">
        <f>IF(F481="","",VLOOKUP(Journal!F481,Kontenplan!$E$9:$F$278,2))</f>
        <v/>
      </c>
      <c r="M481" s="44" t="str">
        <f>IF(G481="","",VLOOKUP(Journal!G481,Kontenplan!$E$9:$F$278,2))</f>
        <v/>
      </c>
      <c r="N481" s="28" t="str">
        <f>IF(AND(G481="",I481="",J481=""),"",IF(AND(I481&gt;0,OR(F481="",G481="")),"Bitte gültige Kontonummer/n eingeben",IF(OR(AND(F481&gt;0,F481&lt;1000),F481&gt;9999),"Sollkontonummer muss vierstellig sein",IF(VLOOKUP(F481,Kontenplan!$E$9:$E$277,1)&lt;&gt;F481,"Sollkonto existiert nicht",IF(D481=0,"Bitte Beleg-Nr. prüfen",IF(OR(AND(G481&gt;0,G481&lt;1000),G481&gt;9999),"Habenkontonummer muss vierstellig sein",IF(VLOOKUP(G481,Kontenplan!$E$9:$F$277,1)&lt;&gt;G481,"Habenkonto exisitert nicht","")))))))</f>
        <v/>
      </c>
      <c r="O481" s="28" t="str">
        <f t="shared" si="15"/>
        <v/>
      </c>
      <c r="P481" s="28"/>
      <c r="Q481" s="28"/>
      <c r="R481" s="28"/>
      <c r="S481" s="28"/>
      <c r="T481" s="28"/>
      <c r="U481" s="28"/>
      <c r="V481" s="28"/>
      <c r="X481" s="28"/>
      <c r="Y481" s="28"/>
    </row>
    <row r="482" spans="1:25" x14ac:dyDescent="0.2">
      <c r="A482" t="e">
        <f>IF(OR(F482=#REF!,G482=#REF!),ROUND(A481+1,0),A481+0.0001)</f>
        <v>#REF!</v>
      </c>
      <c r="B482" s="20" t="e">
        <f>IF(AND(E482&gt;=$B$2,E482&lt;=$B$3,OR(F482=#REF!,G482=#REF!)),ROUND(B481+1,0),B481+0.0001)</f>
        <v>#REF!</v>
      </c>
      <c r="C482" s="20" t="e">
        <f>IF(H482=#REF!,ROUND(C481+1,0),C481+0.0001)</f>
        <v>#REF!</v>
      </c>
      <c r="D482" s="21"/>
      <c r="E482" s="22"/>
      <c r="F482" s="23"/>
      <c r="G482" s="24"/>
      <c r="H482" s="51"/>
      <c r="I482" s="25"/>
      <c r="J482" s="31"/>
      <c r="K482" s="43" t="str">
        <f t="shared" si="16"/>
        <v/>
      </c>
      <c r="L482" s="45" t="str">
        <f>IF(F482="","",VLOOKUP(Journal!F482,Kontenplan!$E$9:$F$278,2))</f>
        <v/>
      </c>
      <c r="M482" s="44" t="str">
        <f>IF(G482="","",VLOOKUP(Journal!G482,Kontenplan!$E$9:$F$278,2))</f>
        <v/>
      </c>
      <c r="N482" s="28" t="str">
        <f>IF(AND(G482="",I482="",J482=""),"",IF(AND(I482&gt;0,OR(F482="",G482="")),"Bitte gültige Kontonummer/n eingeben",IF(OR(AND(F482&gt;0,F482&lt;1000),F482&gt;9999),"Sollkontonummer muss vierstellig sein",IF(VLOOKUP(F482,Kontenplan!$E$9:$E$277,1)&lt;&gt;F482,"Sollkonto existiert nicht",IF(D482=0,"Bitte Beleg-Nr. prüfen",IF(OR(AND(G482&gt;0,G482&lt;1000),G482&gt;9999),"Habenkontonummer muss vierstellig sein",IF(VLOOKUP(G482,Kontenplan!$E$9:$F$277,1)&lt;&gt;G482,"Habenkonto exisitert nicht","")))))))</f>
        <v/>
      </c>
      <c r="O482" s="28" t="str">
        <f t="shared" si="15"/>
        <v/>
      </c>
      <c r="P482" s="28"/>
      <c r="Q482" s="28"/>
      <c r="R482" s="28"/>
      <c r="S482" s="28"/>
      <c r="T482" s="28"/>
      <c r="U482" s="28"/>
      <c r="V482" s="28"/>
      <c r="X482" s="28"/>
      <c r="Y482" s="28"/>
    </row>
    <row r="483" spans="1:25" x14ac:dyDescent="0.2">
      <c r="A483" t="e">
        <f>IF(OR(F483=#REF!,G483=#REF!),ROUND(A482+1,0),A482+0.0001)</f>
        <v>#REF!</v>
      </c>
      <c r="B483" s="20" t="e">
        <f>IF(AND(E483&gt;=$B$2,E483&lt;=$B$3,OR(F483=#REF!,G483=#REF!)),ROUND(B482+1,0),B482+0.0001)</f>
        <v>#REF!</v>
      </c>
      <c r="C483" s="20" t="e">
        <f>IF(H483=#REF!,ROUND(C482+1,0),C482+0.0001)</f>
        <v>#REF!</v>
      </c>
      <c r="D483" s="21"/>
      <c r="E483" s="22"/>
      <c r="F483" s="23"/>
      <c r="G483" s="24"/>
      <c r="H483" s="51"/>
      <c r="I483" s="25"/>
      <c r="J483" s="31"/>
      <c r="K483" s="43" t="str">
        <f t="shared" si="16"/>
        <v/>
      </c>
      <c r="L483" s="45" t="str">
        <f>IF(F483="","",VLOOKUP(Journal!F483,Kontenplan!$E$9:$F$278,2))</f>
        <v/>
      </c>
      <c r="M483" s="44" t="str">
        <f>IF(G483="","",VLOOKUP(Journal!G483,Kontenplan!$E$9:$F$278,2))</f>
        <v/>
      </c>
      <c r="N483" s="28" t="str">
        <f>IF(AND(G483="",I483="",J483=""),"",IF(AND(I483&gt;0,OR(F483="",G483="")),"Bitte gültige Kontonummer/n eingeben",IF(OR(AND(F483&gt;0,F483&lt;1000),F483&gt;9999),"Sollkontonummer muss vierstellig sein",IF(VLOOKUP(F483,Kontenplan!$E$9:$E$277,1)&lt;&gt;F483,"Sollkonto existiert nicht",IF(D483=0,"Bitte Beleg-Nr. prüfen",IF(OR(AND(G483&gt;0,G483&lt;1000),G483&gt;9999),"Habenkontonummer muss vierstellig sein",IF(VLOOKUP(G483,Kontenplan!$E$9:$F$277,1)&lt;&gt;G483,"Habenkonto exisitert nicht","")))))))</f>
        <v/>
      </c>
      <c r="O483" s="28" t="str">
        <f t="shared" si="15"/>
        <v/>
      </c>
      <c r="P483" s="28"/>
      <c r="Q483" s="28"/>
      <c r="R483" s="28"/>
      <c r="S483" s="28"/>
      <c r="T483" s="28"/>
      <c r="U483" s="28"/>
      <c r="V483" s="28"/>
      <c r="X483" s="28"/>
      <c r="Y483" s="28"/>
    </row>
    <row r="484" spans="1:25" x14ac:dyDescent="0.2">
      <c r="A484" t="e">
        <f>IF(OR(F484=#REF!,G484=#REF!),ROUND(A483+1,0),A483+0.0001)</f>
        <v>#REF!</v>
      </c>
      <c r="B484" s="20" t="e">
        <f>IF(AND(E484&gt;=$B$2,E484&lt;=$B$3,OR(F484=#REF!,G484=#REF!)),ROUND(B483+1,0),B483+0.0001)</f>
        <v>#REF!</v>
      </c>
      <c r="C484" s="20" t="e">
        <f>IF(H484=#REF!,ROUND(C483+1,0),C483+0.0001)</f>
        <v>#REF!</v>
      </c>
      <c r="D484" s="21"/>
      <c r="E484" s="22"/>
      <c r="F484" s="23"/>
      <c r="G484" s="24"/>
      <c r="H484" s="51"/>
      <c r="I484" s="25"/>
      <c r="J484" s="31"/>
      <c r="K484" s="43" t="str">
        <f t="shared" si="16"/>
        <v/>
      </c>
      <c r="L484" s="45" t="str">
        <f>IF(F484="","",VLOOKUP(Journal!F484,Kontenplan!$E$9:$F$278,2))</f>
        <v/>
      </c>
      <c r="M484" s="44" t="str">
        <f>IF(G484="","",VLOOKUP(Journal!G484,Kontenplan!$E$9:$F$278,2))</f>
        <v/>
      </c>
      <c r="N484" s="28" t="str">
        <f>IF(AND(G484="",I484="",J484=""),"",IF(AND(I484&gt;0,OR(F484="",G484="")),"Bitte gültige Kontonummer/n eingeben",IF(OR(AND(F484&gt;0,F484&lt;1000),F484&gt;9999),"Sollkontonummer muss vierstellig sein",IF(VLOOKUP(F484,Kontenplan!$E$9:$E$277,1)&lt;&gt;F484,"Sollkonto existiert nicht",IF(D484=0,"Bitte Beleg-Nr. prüfen",IF(OR(AND(G484&gt;0,G484&lt;1000),G484&gt;9999),"Habenkontonummer muss vierstellig sein",IF(VLOOKUP(G484,Kontenplan!$E$9:$F$277,1)&lt;&gt;G484,"Habenkonto exisitert nicht","")))))))</f>
        <v/>
      </c>
      <c r="O484" s="28" t="str">
        <f t="shared" si="15"/>
        <v/>
      </c>
      <c r="P484" s="28"/>
      <c r="Q484" s="28"/>
      <c r="R484" s="28"/>
      <c r="S484" s="28"/>
      <c r="T484" s="28"/>
      <c r="U484" s="28"/>
      <c r="V484" s="28"/>
      <c r="X484" s="28"/>
      <c r="Y484" s="28"/>
    </row>
    <row r="485" spans="1:25" x14ac:dyDescent="0.2">
      <c r="A485" t="e">
        <f>IF(OR(F485=#REF!,G485=#REF!),ROUND(A484+1,0),A484+0.0001)</f>
        <v>#REF!</v>
      </c>
      <c r="B485" s="20" t="e">
        <f>IF(AND(E485&gt;=$B$2,E485&lt;=$B$3,OR(F485=#REF!,G485=#REF!)),ROUND(B484+1,0),B484+0.0001)</f>
        <v>#REF!</v>
      </c>
      <c r="C485" s="20" t="e">
        <f>IF(H485=#REF!,ROUND(C484+1,0),C484+0.0001)</f>
        <v>#REF!</v>
      </c>
      <c r="D485" s="21"/>
      <c r="E485" s="22"/>
      <c r="F485" s="23"/>
      <c r="G485" s="24"/>
      <c r="H485" s="51"/>
      <c r="I485" s="25"/>
      <c r="J485" s="31"/>
      <c r="K485" s="43" t="str">
        <f t="shared" si="16"/>
        <v/>
      </c>
      <c r="L485" s="45" t="str">
        <f>IF(F485="","",VLOOKUP(Journal!F485,Kontenplan!$E$9:$F$278,2))</f>
        <v/>
      </c>
      <c r="M485" s="44" t="str">
        <f>IF(G485="","",VLOOKUP(Journal!G485,Kontenplan!$E$9:$F$278,2))</f>
        <v/>
      </c>
      <c r="N485" s="28" t="str">
        <f>IF(AND(G485="",I485="",J485=""),"",IF(AND(I485&gt;0,OR(F485="",G485="")),"Bitte gültige Kontonummer/n eingeben",IF(OR(AND(F485&gt;0,F485&lt;1000),F485&gt;9999),"Sollkontonummer muss vierstellig sein",IF(VLOOKUP(F485,Kontenplan!$E$9:$E$277,1)&lt;&gt;F485,"Sollkonto existiert nicht",IF(D485=0,"Bitte Beleg-Nr. prüfen",IF(OR(AND(G485&gt;0,G485&lt;1000),G485&gt;9999),"Habenkontonummer muss vierstellig sein",IF(VLOOKUP(G485,Kontenplan!$E$9:$F$277,1)&lt;&gt;G485,"Habenkonto exisitert nicht","")))))))</f>
        <v/>
      </c>
      <c r="O485" s="28" t="str">
        <f t="shared" si="15"/>
        <v/>
      </c>
      <c r="P485" s="28"/>
      <c r="Q485" s="28"/>
      <c r="R485" s="28"/>
      <c r="S485" s="28"/>
      <c r="T485" s="28"/>
      <c r="U485" s="28"/>
      <c r="V485" s="28"/>
      <c r="X485" s="28"/>
      <c r="Y485" s="28"/>
    </row>
    <row r="486" spans="1:25" x14ac:dyDescent="0.2">
      <c r="A486" t="e">
        <f>IF(OR(F486=#REF!,G486=#REF!),ROUND(A485+1,0),A485+0.0001)</f>
        <v>#REF!</v>
      </c>
      <c r="B486" s="20" t="e">
        <f>IF(AND(E486&gt;=$B$2,E486&lt;=$B$3,OR(F486=#REF!,G486=#REF!)),ROUND(B485+1,0),B485+0.0001)</f>
        <v>#REF!</v>
      </c>
      <c r="C486" s="20" t="e">
        <f>IF(H486=#REF!,ROUND(C485+1,0),C485+0.0001)</f>
        <v>#REF!</v>
      </c>
      <c r="D486" s="21"/>
      <c r="E486" s="22"/>
      <c r="F486" s="23"/>
      <c r="G486" s="24"/>
      <c r="H486" s="51"/>
      <c r="I486" s="25"/>
      <c r="J486" s="31"/>
      <c r="K486" s="43" t="str">
        <f t="shared" si="16"/>
        <v/>
      </c>
      <c r="L486" s="45" t="str">
        <f>IF(F486="","",VLOOKUP(Journal!F486,Kontenplan!$E$9:$F$278,2))</f>
        <v/>
      </c>
      <c r="M486" s="44" t="str">
        <f>IF(G486="","",VLOOKUP(Journal!G486,Kontenplan!$E$9:$F$278,2))</f>
        <v/>
      </c>
      <c r="N486" s="28" t="str">
        <f>IF(AND(G486="",I486="",J486=""),"",IF(AND(I486&gt;0,OR(F486="",G486="")),"Bitte gültige Kontonummer/n eingeben",IF(OR(AND(F486&gt;0,F486&lt;1000),F486&gt;9999),"Sollkontonummer muss vierstellig sein",IF(VLOOKUP(F486,Kontenplan!$E$9:$E$277,1)&lt;&gt;F486,"Sollkonto existiert nicht",IF(D486=0,"Bitte Beleg-Nr. prüfen",IF(OR(AND(G486&gt;0,G486&lt;1000),G486&gt;9999),"Habenkontonummer muss vierstellig sein",IF(VLOOKUP(G486,Kontenplan!$E$9:$F$277,1)&lt;&gt;G486,"Habenkonto exisitert nicht","")))))))</f>
        <v/>
      </c>
      <c r="O486" s="28" t="str">
        <f t="shared" si="15"/>
        <v/>
      </c>
      <c r="P486" s="28"/>
      <c r="Q486" s="28"/>
      <c r="R486" s="28"/>
      <c r="S486" s="28"/>
      <c r="T486" s="28"/>
      <c r="U486" s="28"/>
      <c r="V486" s="28"/>
      <c r="X486" s="28"/>
      <c r="Y486" s="28"/>
    </row>
    <row r="487" spans="1:25" x14ac:dyDescent="0.2">
      <c r="A487" t="e">
        <f>IF(OR(F487=#REF!,G487=#REF!),ROUND(A486+1,0),A486+0.0001)</f>
        <v>#REF!</v>
      </c>
      <c r="B487" s="20" t="e">
        <f>IF(AND(E487&gt;=$B$2,E487&lt;=$B$3,OR(F487=#REF!,G487=#REF!)),ROUND(B486+1,0),B486+0.0001)</f>
        <v>#REF!</v>
      </c>
      <c r="C487" s="20" t="e">
        <f>IF(H487=#REF!,ROUND(C486+1,0),C486+0.0001)</f>
        <v>#REF!</v>
      </c>
      <c r="D487" s="21"/>
      <c r="E487" s="22"/>
      <c r="F487" s="23"/>
      <c r="G487" s="24"/>
      <c r="H487" s="51"/>
      <c r="I487" s="25"/>
      <c r="J487" s="31"/>
      <c r="K487" s="43" t="str">
        <f t="shared" si="16"/>
        <v/>
      </c>
      <c r="L487" s="45" t="str">
        <f>IF(F487="","",VLOOKUP(Journal!F487,Kontenplan!$E$9:$F$278,2))</f>
        <v/>
      </c>
      <c r="M487" s="44" t="str">
        <f>IF(G487="","",VLOOKUP(Journal!G487,Kontenplan!$E$9:$F$278,2))</f>
        <v/>
      </c>
      <c r="N487" s="28" t="str">
        <f>IF(AND(G487="",I487="",J487=""),"",IF(AND(I487&gt;0,OR(F487="",G487="")),"Bitte gültige Kontonummer/n eingeben",IF(OR(AND(F487&gt;0,F487&lt;1000),F487&gt;9999),"Sollkontonummer muss vierstellig sein",IF(VLOOKUP(F487,Kontenplan!$E$9:$E$277,1)&lt;&gt;F487,"Sollkonto existiert nicht",IF(D487=0,"Bitte Beleg-Nr. prüfen",IF(OR(AND(G487&gt;0,G487&lt;1000),G487&gt;9999),"Habenkontonummer muss vierstellig sein",IF(VLOOKUP(G487,Kontenplan!$E$9:$F$277,1)&lt;&gt;G487,"Habenkonto exisitert nicht","")))))))</f>
        <v/>
      </c>
      <c r="O487" s="28" t="str">
        <f t="shared" si="15"/>
        <v/>
      </c>
      <c r="P487" s="28"/>
      <c r="Q487" s="28"/>
      <c r="R487" s="28"/>
      <c r="S487" s="28"/>
      <c r="T487" s="28"/>
      <c r="U487" s="28"/>
      <c r="V487" s="28"/>
      <c r="X487" s="28"/>
      <c r="Y487" s="28"/>
    </row>
    <row r="488" spans="1:25" x14ac:dyDescent="0.2">
      <c r="A488" t="e">
        <f>IF(OR(F488=#REF!,G488=#REF!),ROUND(A487+1,0),A487+0.0001)</f>
        <v>#REF!</v>
      </c>
      <c r="B488" s="20" t="e">
        <f>IF(AND(E488&gt;=$B$2,E488&lt;=$B$3,OR(F488=#REF!,G488=#REF!)),ROUND(B487+1,0),B487+0.0001)</f>
        <v>#REF!</v>
      </c>
      <c r="C488" s="20" t="e">
        <f>IF(H488=#REF!,ROUND(C487+1,0),C487+0.0001)</f>
        <v>#REF!</v>
      </c>
      <c r="D488" s="21"/>
      <c r="E488" s="22"/>
      <c r="F488" s="23"/>
      <c r="G488" s="24"/>
      <c r="H488" s="51"/>
      <c r="I488" s="25"/>
      <c r="J488" s="31"/>
      <c r="K488" s="43" t="str">
        <f t="shared" si="16"/>
        <v/>
      </c>
      <c r="L488" s="45" t="str">
        <f>IF(F488="","",VLOOKUP(Journal!F488,Kontenplan!$E$9:$F$278,2))</f>
        <v/>
      </c>
      <c r="M488" s="44" t="str">
        <f>IF(G488="","",VLOOKUP(Journal!G488,Kontenplan!$E$9:$F$278,2))</f>
        <v/>
      </c>
      <c r="N488" s="28" t="str">
        <f>IF(AND(G488="",I488="",J488=""),"",IF(AND(I488&gt;0,OR(F488="",G488="")),"Bitte gültige Kontonummer/n eingeben",IF(OR(AND(F488&gt;0,F488&lt;1000),F488&gt;9999),"Sollkontonummer muss vierstellig sein",IF(VLOOKUP(F488,Kontenplan!$E$9:$E$277,1)&lt;&gt;F488,"Sollkonto existiert nicht",IF(D488=0,"Bitte Beleg-Nr. prüfen",IF(OR(AND(G488&gt;0,G488&lt;1000),G488&gt;9999),"Habenkontonummer muss vierstellig sein",IF(VLOOKUP(G488,Kontenplan!$E$9:$F$277,1)&lt;&gt;G488,"Habenkonto exisitert nicht","")))))))</f>
        <v/>
      </c>
      <c r="O488" s="28" t="str">
        <f t="shared" si="15"/>
        <v/>
      </c>
      <c r="P488" s="28"/>
      <c r="Q488" s="28"/>
      <c r="R488" s="28"/>
      <c r="S488" s="28"/>
      <c r="T488" s="28"/>
      <c r="U488" s="28"/>
      <c r="V488" s="28"/>
      <c r="X488" s="28"/>
      <c r="Y488" s="28"/>
    </row>
    <row r="489" spans="1:25" x14ac:dyDescent="0.2">
      <c r="A489" t="e">
        <f>IF(OR(F489=#REF!,G489=#REF!),ROUND(A488+1,0),A488+0.0001)</f>
        <v>#REF!</v>
      </c>
      <c r="B489" s="20" t="e">
        <f>IF(AND(E489&gt;=$B$2,E489&lt;=$B$3,OR(F489=#REF!,G489=#REF!)),ROUND(B488+1,0),B488+0.0001)</f>
        <v>#REF!</v>
      </c>
      <c r="C489" s="20" t="e">
        <f>IF(H489=#REF!,ROUND(C488+1,0),C488+0.0001)</f>
        <v>#REF!</v>
      </c>
      <c r="D489" s="21"/>
      <c r="E489" s="22"/>
      <c r="F489" s="23"/>
      <c r="G489" s="24"/>
      <c r="H489" s="51"/>
      <c r="I489" s="25"/>
      <c r="J489" s="31"/>
      <c r="K489" s="43" t="str">
        <f t="shared" si="16"/>
        <v/>
      </c>
      <c r="L489" s="45" t="str">
        <f>IF(F489="","",VLOOKUP(Journal!F489,Kontenplan!$E$9:$F$278,2))</f>
        <v/>
      </c>
      <c r="M489" s="44" t="str">
        <f>IF(G489="","",VLOOKUP(Journal!G489,Kontenplan!$E$9:$F$278,2))</f>
        <v/>
      </c>
      <c r="N489" s="28" t="str">
        <f>IF(AND(G489="",I489="",J489=""),"",IF(AND(I489&gt;0,OR(F489="",G489="")),"Bitte gültige Kontonummer/n eingeben",IF(OR(AND(F489&gt;0,F489&lt;1000),F489&gt;9999),"Sollkontonummer muss vierstellig sein",IF(VLOOKUP(F489,Kontenplan!$E$9:$E$277,1)&lt;&gt;F489,"Sollkonto existiert nicht",IF(D489=0,"Bitte Beleg-Nr. prüfen",IF(OR(AND(G489&gt;0,G489&lt;1000),G489&gt;9999),"Habenkontonummer muss vierstellig sein",IF(VLOOKUP(G489,Kontenplan!$E$9:$F$277,1)&lt;&gt;G489,"Habenkonto exisitert nicht","")))))))</f>
        <v/>
      </c>
      <c r="O489" s="28" t="str">
        <f t="shared" si="15"/>
        <v/>
      </c>
      <c r="P489" s="28"/>
      <c r="Q489" s="28"/>
      <c r="R489" s="28"/>
      <c r="S489" s="28"/>
      <c r="T489" s="28"/>
      <c r="U489" s="28"/>
      <c r="V489" s="28"/>
      <c r="X489" s="28"/>
      <c r="Y489" s="28"/>
    </row>
    <row r="490" spans="1:25" x14ac:dyDescent="0.2">
      <c r="A490" t="e">
        <f>IF(OR(F490=#REF!,G490=#REF!),ROUND(A489+1,0),A489+0.0001)</f>
        <v>#REF!</v>
      </c>
      <c r="B490" s="20" t="e">
        <f>IF(AND(E490&gt;=$B$2,E490&lt;=$B$3,OR(F490=#REF!,G490=#REF!)),ROUND(B489+1,0),B489+0.0001)</f>
        <v>#REF!</v>
      </c>
      <c r="C490" s="20" t="e">
        <f>IF(H490=#REF!,ROUND(C489+1,0),C489+0.0001)</f>
        <v>#REF!</v>
      </c>
      <c r="D490" s="21"/>
      <c r="E490" s="22"/>
      <c r="F490" s="23"/>
      <c r="G490" s="24"/>
      <c r="H490" s="51"/>
      <c r="I490" s="25"/>
      <c r="J490" s="31"/>
      <c r="K490" s="43" t="str">
        <f t="shared" si="16"/>
        <v/>
      </c>
      <c r="L490" s="45" t="str">
        <f>IF(F490="","",VLOOKUP(Journal!F490,Kontenplan!$E$9:$F$278,2))</f>
        <v/>
      </c>
      <c r="M490" s="44" t="str">
        <f>IF(G490="","",VLOOKUP(Journal!G490,Kontenplan!$E$9:$F$278,2))</f>
        <v/>
      </c>
      <c r="N490" s="28" t="str">
        <f>IF(AND(G490="",I490="",J490=""),"",IF(AND(I490&gt;0,OR(F490="",G490="")),"Bitte gültige Kontonummer/n eingeben",IF(OR(AND(F490&gt;0,F490&lt;1000),F490&gt;9999),"Sollkontonummer muss vierstellig sein",IF(VLOOKUP(F490,Kontenplan!$E$9:$E$277,1)&lt;&gt;F490,"Sollkonto existiert nicht",IF(D490=0,"Bitte Beleg-Nr. prüfen",IF(OR(AND(G490&gt;0,G490&lt;1000),G490&gt;9999),"Habenkontonummer muss vierstellig sein",IF(VLOOKUP(G490,Kontenplan!$E$9:$F$277,1)&lt;&gt;G490,"Habenkonto exisitert nicht","")))))))</f>
        <v/>
      </c>
      <c r="O490" s="28" t="str">
        <f t="shared" si="15"/>
        <v/>
      </c>
      <c r="P490" s="28"/>
      <c r="Q490" s="28"/>
      <c r="R490" s="28"/>
      <c r="S490" s="28"/>
      <c r="T490" s="28"/>
      <c r="U490" s="28"/>
      <c r="V490" s="28"/>
      <c r="X490" s="28"/>
      <c r="Y490" s="28"/>
    </row>
    <row r="491" spans="1:25" x14ac:dyDescent="0.2">
      <c r="A491" t="e">
        <f>IF(OR(F491=#REF!,G491=#REF!),ROUND(A490+1,0),A490+0.0001)</f>
        <v>#REF!</v>
      </c>
      <c r="B491" s="20" t="e">
        <f>IF(AND(E491&gt;=$B$2,E491&lt;=$B$3,OR(F491=#REF!,G491=#REF!)),ROUND(B490+1,0),B490+0.0001)</f>
        <v>#REF!</v>
      </c>
      <c r="C491" s="20" t="e">
        <f>IF(H491=#REF!,ROUND(C490+1,0),C490+0.0001)</f>
        <v>#REF!</v>
      </c>
      <c r="D491" s="21"/>
      <c r="E491" s="22"/>
      <c r="F491" s="23"/>
      <c r="G491" s="24"/>
      <c r="H491" s="51"/>
      <c r="I491" s="25"/>
      <c r="J491" s="31"/>
      <c r="K491" s="43" t="str">
        <f t="shared" si="16"/>
        <v/>
      </c>
      <c r="L491" s="45" t="str">
        <f>IF(F491="","",VLOOKUP(Journal!F491,Kontenplan!$E$9:$F$278,2))</f>
        <v/>
      </c>
      <c r="M491" s="44" t="str">
        <f>IF(G491="","",VLOOKUP(Journal!G491,Kontenplan!$E$9:$F$278,2))</f>
        <v/>
      </c>
      <c r="N491" s="28" t="str">
        <f>IF(AND(G491="",I491="",J491=""),"",IF(AND(I491&gt;0,OR(F491="",G491="")),"Bitte gültige Kontonummer/n eingeben",IF(OR(AND(F491&gt;0,F491&lt;1000),F491&gt;9999),"Sollkontonummer muss vierstellig sein",IF(VLOOKUP(F491,Kontenplan!$E$9:$E$277,1)&lt;&gt;F491,"Sollkonto existiert nicht",IF(D491=0,"Bitte Beleg-Nr. prüfen",IF(OR(AND(G491&gt;0,G491&lt;1000),G491&gt;9999),"Habenkontonummer muss vierstellig sein",IF(VLOOKUP(G491,Kontenplan!$E$9:$F$277,1)&lt;&gt;G491,"Habenkonto exisitert nicht","")))))))</f>
        <v/>
      </c>
      <c r="O491" s="28" t="str">
        <f t="shared" si="15"/>
        <v/>
      </c>
      <c r="P491" s="28"/>
      <c r="Q491" s="28"/>
      <c r="R491" s="28"/>
      <c r="S491" s="28"/>
      <c r="T491" s="28"/>
      <c r="U491" s="28"/>
      <c r="V491" s="28"/>
      <c r="X491" s="28"/>
      <c r="Y491" s="28"/>
    </row>
    <row r="492" spans="1:25" x14ac:dyDescent="0.2">
      <c r="A492" t="e">
        <f>IF(OR(F492=#REF!,G492=#REF!),ROUND(A491+1,0),A491+0.0001)</f>
        <v>#REF!</v>
      </c>
      <c r="B492" s="20" t="e">
        <f>IF(AND(E492&gt;=$B$2,E492&lt;=$B$3,OR(F492=#REF!,G492=#REF!)),ROUND(B491+1,0),B491+0.0001)</f>
        <v>#REF!</v>
      </c>
      <c r="C492" s="20" t="e">
        <f>IF(H492=#REF!,ROUND(C491+1,0),C491+0.0001)</f>
        <v>#REF!</v>
      </c>
      <c r="D492" s="21"/>
      <c r="E492" s="22"/>
      <c r="F492" s="23"/>
      <c r="G492" s="24"/>
      <c r="H492" s="51"/>
      <c r="I492" s="25"/>
      <c r="J492" s="31"/>
      <c r="K492" s="43" t="str">
        <f t="shared" si="16"/>
        <v/>
      </c>
      <c r="L492" s="45" t="str">
        <f>IF(F492="","",VLOOKUP(Journal!F492,Kontenplan!$E$9:$F$278,2))</f>
        <v/>
      </c>
      <c r="M492" s="44" t="str">
        <f>IF(G492="","",VLOOKUP(Journal!G492,Kontenplan!$E$9:$F$278,2))</f>
        <v/>
      </c>
      <c r="N492" s="28" t="str">
        <f>IF(AND(G492="",I492="",J492=""),"",IF(AND(I492&gt;0,OR(F492="",G492="")),"Bitte gültige Kontonummer/n eingeben",IF(OR(AND(F492&gt;0,F492&lt;1000),F492&gt;9999),"Sollkontonummer muss vierstellig sein",IF(VLOOKUP(F492,Kontenplan!$E$9:$E$277,1)&lt;&gt;F492,"Sollkonto existiert nicht",IF(D492=0,"Bitte Beleg-Nr. prüfen",IF(OR(AND(G492&gt;0,G492&lt;1000),G492&gt;9999),"Habenkontonummer muss vierstellig sein",IF(VLOOKUP(G492,Kontenplan!$E$9:$F$277,1)&lt;&gt;G492,"Habenkonto exisitert nicht","")))))))</f>
        <v/>
      </c>
      <c r="O492" s="28" t="str">
        <f t="shared" si="15"/>
        <v/>
      </c>
      <c r="P492" s="28"/>
      <c r="Q492" s="28"/>
      <c r="R492" s="28"/>
      <c r="S492" s="28"/>
      <c r="T492" s="28"/>
      <c r="U492" s="28"/>
      <c r="V492" s="28"/>
      <c r="X492" s="28"/>
      <c r="Y492" s="28"/>
    </row>
    <row r="493" spans="1:25" x14ac:dyDescent="0.2">
      <c r="A493" t="e">
        <f>IF(OR(F493=#REF!,G493=#REF!),ROUND(A492+1,0),A492+0.0001)</f>
        <v>#REF!</v>
      </c>
      <c r="B493" s="20" t="e">
        <f>IF(AND(E493&gt;=$B$2,E493&lt;=$B$3,OR(F493=#REF!,G493=#REF!)),ROUND(B492+1,0),B492+0.0001)</f>
        <v>#REF!</v>
      </c>
      <c r="C493" s="20" t="e">
        <f>IF(H493=#REF!,ROUND(C492+1,0),C492+0.0001)</f>
        <v>#REF!</v>
      </c>
      <c r="D493" s="21"/>
      <c r="E493" s="22"/>
      <c r="F493" s="23"/>
      <c r="G493" s="24"/>
      <c r="H493" s="51"/>
      <c r="I493" s="25"/>
      <c r="J493" s="31"/>
      <c r="K493" s="43" t="str">
        <f t="shared" si="16"/>
        <v/>
      </c>
      <c r="L493" s="45" t="str">
        <f>IF(F493="","",VLOOKUP(Journal!F493,Kontenplan!$E$9:$F$278,2))</f>
        <v/>
      </c>
      <c r="M493" s="44" t="str">
        <f>IF(G493="","",VLOOKUP(Journal!G493,Kontenplan!$E$9:$F$278,2))</f>
        <v/>
      </c>
      <c r="N493" s="28" t="str">
        <f>IF(AND(G493="",I493="",J493=""),"",IF(AND(I493&gt;0,OR(F493="",G493="")),"Bitte gültige Kontonummer/n eingeben",IF(OR(AND(F493&gt;0,F493&lt;1000),F493&gt;9999),"Sollkontonummer muss vierstellig sein",IF(VLOOKUP(F493,Kontenplan!$E$9:$E$277,1)&lt;&gt;F493,"Sollkonto existiert nicht",IF(D493=0,"Bitte Beleg-Nr. prüfen",IF(OR(AND(G493&gt;0,G493&lt;1000),G493&gt;9999),"Habenkontonummer muss vierstellig sein",IF(VLOOKUP(G493,Kontenplan!$E$9:$F$277,1)&lt;&gt;G493,"Habenkonto exisitert nicht","")))))))</f>
        <v/>
      </c>
      <c r="O493" s="28" t="str">
        <f t="shared" si="15"/>
        <v/>
      </c>
      <c r="P493" s="28"/>
      <c r="Q493" s="28"/>
      <c r="R493" s="28"/>
      <c r="S493" s="28"/>
      <c r="T493" s="28"/>
      <c r="U493" s="28"/>
      <c r="V493" s="28"/>
      <c r="X493" s="28"/>
      <c r="Y493" s="28"/>
    </row>
    <row r="494" spans="1:25" x14ac:dyDescent="0.2">
      <c r="A494" t="e">
        <f>IF(OR(F494=#REF!,G494=#REF!),ROUND(A493+1,0),A493+0.0001)</f>
        <v>#REF!</v>
      </c>
      <c r="B494" s="20" t="e">
        <f>IF(AND(E494&gt;=$B$2,E494&lt;=$B$3,OR(F494=#REF!,G494=#REF!)),ROUND(B493+1,0),B493+0.0001)</f>
        <v>#REF!</v>
      </c>
      <c r="C494" s="20" t="e">
        <f>IF(H494=#REF!,ROUND(C493+1,0),C493+0.0001)</f>
        <v>#REF!</v>
      </c>
      <c r="D494" s="21"/>
      <c r="E494" s="22"/>
      <c r="F494" s="23"/>
      <c r="G494" s="24"/>
      <c r="H494" s="51"/>
      <c r="I494" s="25"/>
      <c r="J494" s="31"/>
      <c r="K494" s="43" t="str">
        <f t="shared" si="16"/>
        <v/>
      </c>
      <c r="L494" s="45" t="str">
        <f>IF(F494="","",VLOOKUP(Journal!F494,Kontenplan!$E$9:$F$278,2))</f>
        <v/>
      </c>
      <c r="M494" s="44" t="str">
        <f>IF(G494="","",VLOOKUP(Journal!G494,Kontenplan!$E$9:$F$278,2))</f>
        <v/>
      </c>
      <c r="N494" s="28" t="str">
        <f>IF(AND(G494="",I494="",J494=""),"",IF(AND(I494&gt;0,OR(F494="",G494="")),"Bitte gültige Kontonummer/n eingeben",IF(OR(AND(F494&gt;0,F494&lt;1000),F494&gt;9999),"Sollkontonummer muss vierstellig sein",IF(VLOOKUP(F494,Kontenplan!$E$9:$E$277,1)&lt;&gt;F494,"Sollkonto existiert nicht",IF(D494=0,"Bitte Beleg-Nr. prüfen",IF(OR(AND(G494&gt;0,G494&lt;1000),G494&gt;9999),"Habenkontonummer muss vierstellig sein",IF(VLOOKUP(G494,Kontenplan!$E$9:$F$277,1)&lt;&gt;G494,"Habenkonto exisitert nicht","")))))))</f>
        <v/>
      </c>
      <c r="O494" s="28" t="str">
        <f t="shared" si="15"/>
        <v/>
      </c>
      <c r="P494" s="28"/>
      <c r="Q494" s="28"/>
      <c r="R494" s="28"/>
      <c r="S494" s="28"/>
      <c r="T494" s="28"/>
      <c r="U494" s="28"/>
      <c r="V494" s="28"/>
      <c r="X494" s="28"/>
      <c r="Y494" s="28"/>
    </row>
    <row r="495" spans="1:25" x14ac:dyDescent="0.2">
      <c r="A495" t="e">
        <f>IF(OR(F495=#REF!,G495=#REF!),ROUND(A494+1,0),A494+0.0001)</f>
        <v>#REF!</v>
      </c>
      <c r="B495" s="20" t="e">
        <f>IF(AND(E495&gt;=$B$2,E495&lt;=$B$3,OR(F495=#REF!,G495=#REF!)),ROUND(B494+1,0),B494+0.0001)</f>
        <v>#REF!</v>
      </c>
      <c r="C495" s="20" t="e">
        <f>IF(H495=#REF!,ROUND(C494+1,0),C494+0.0001)</f>
        <v>#REF!</v>
      </c>
      <c r="D495" s="21"/>
      <c r="E495" s="22"/>
      <c r="F495" s="23"/>
      <c r="G495" s="24"/>
      <c r="H495" s="51"/>
      <c r="I495" s="25"/>
      <c r="J495" s="31"/>
      <c r="K495" s="43" t="str">
        <f t="shared" si="16"/>
        <v/>
      </c>
      <c r="L495" s="45" t="str">
        <f>IF(F495="","",VLOOKUP(Journal!F495,Kontenplan!$E$9:$F$278,2))</f>
        <v/>
      </c>
      <c r="M495" s="44" t="str">
        <f>IF(G495="","",VLOOKUP(Journal!G495,Kontenplan!$E$9:$F$278,2))</f>
        <v/>
      </c>
      <c r="N495" s="28" t="str">
        <f>IF(AND(G495="",I495="",J495=""),"",IF(AND(I495&gt;0,OR(F495="",G495="")),"Bitte gültige Kontonummer/n eingeben",IF(OR(AND(F495&gt;0,F495&lt;1000),F495&gt;9999),"Sollkontonummer muss vierstellig sein",IF(VLOOKUP(F495,Kontenplan!$E$9:$E$277,1)&lt;&gt;F495,"Sollkonto existiert nicht",IF(D495=0,"Bitte Beleg-Nr. prüfen",IF(OR(AND(G495&gt;0,G495&lt;1000),G495&gt;9999),"Habenkontonummer muss vierstellig sein",IF(VLOOKUP(G495,Kontenplan!$E$9:$F$277,1)&lt;&gt;G495,"Habenkonto exisitert nicht","")))))))</f>
        <v/>
      </c>
      <c r="O495" s="28" t="str">
        <f t="shared" si="15"/>
        <v/>
      </c>
      <c r="P495" s="28"/>
      <c r="Q495" s="28"/>
      <c r="R495" s="28"/>
      <c r="S495" s="28"/>
      <c r="T495" s="28"/>
      <c r="U495" s="28"/>
      <c r="V495" s="28"/>
      <c r="X495" s="28"/>
      <c r="Y495" s="28"/>
    </row>
    <row r="496" spans="1:25" x14ac:dyDescent="0.2">
      <c r="A496" t="e">
        <f>IF(OR(F496=#REF!,G496=#REF!),ROUND(A495+1,0),A495+0.0001)</f>
        <v>#REF!</v>
      </c>
      <c r="B496" s="20" t="e">
        <f>IF(AND(E496&gt;=$B$2,E496&lt;=$B$3,OR(F496=#REF!,G496=#REF!)),ROUND(B495+1,0),B495+0.0001)</f>
        <v>#REF!</v>
      </c>
      <c r="C496" s="20" t="e">
        <f>IF(H496=#REF!,ROUND(C495+1,0),C495+0.0001)</f>
        <v>#REF!</v>
      </c>
      <c r="D496" s="21"/>
      <c r="E496" s="22"/>
      <c r="F496" s="23"/>
      <c r="G496" s="24"/>
      <c r="H496" s="51"/>
      <c r="I496" s="25"/>
      <c r="J496" s="31"/>
      <c r="K496" s="43" t="str">
        <f t="shared" si="16"/>
        <v/>
      </c>
      <c r="L496" s="45" t="str">
        <f>IF(F496="","",VLOOKUP(Journal!F496,Kontenplan!$E$9:$F$278,2))</f>
        <v/>
      </c>
      <c r="M496" s="44" t="str">
        <f>IF(G496="","",VLOOKUP(Journal!G496,Kontenplan!$E$9:$F$278,2))</f>
        <v/>
      </c>
      <c r="N496" s="28" t="str">
        <f>IF(AND(G496="",I496="",J496=""),"",IF(AND(I496&gt;0,OR(F496="",G496="")),"Bitte gültige Kontonummer/n eingeben",IF(OR(AND(F496&gt;0,F496&lt;1000),F496&gt;9999),"Sollkontonummer muss vierstellig sein",IF(VLOOKUP(F496,Kontenplan!$E$9:$E$277,1)&lt;&gt;F496,"Sollkonto existiert nicht",IF(D496=0,"Bitte Beleg-Nr. prüfen",IF(OR(AND(G496&gt;0,G496&lt;1000),G496&gt;9999),"Habenkontonummer muss vierstellig sein",IF(VLOOKUP(G496,Kontenplan!$E$9:$F$277,1)&lt;&gt;G496,"Habenkonto exisitert nicht","")))))))</f>
        <v/>
      </c>
      <c r="O496" s="28" t="str">
        <f t="shared" si="15"/>
        <v/>
      </c>
      <c r="P496" s="28"/>
      <c r="Q496" s="28"/>
      <c r="R496" s="28"/>
      <c r="S496" s="28"/>
      <c r="T496" s="28"/>
      <c r="U496" s="28"/>
      <c r="V496" s="28"/>
      <c r="X496" s="28"/>
      <c r="Y496" s="28"/>
    </row>
    <row r="497" spans="1:25" x14ac:dyDescent="0.2">
      <c r="A497" t="e">
        <f>IF(OR(F497=#REF!,G497=#REF!),ROUND(A496+1,0),A496+0.0001)</f>
        <v>#REF!</v>
      </c>
      <c r="B497" s="20" t="e">
        <f>IF(AND(E497&gt;=$B$2,E497&lt;=$B$3,OR(F497=#REF!,G497=#REF!)),ROUND(B496+1,0),B496+0.0001)</f>
        <v>#REF!</v>
      </c>
      <c r="C497" s="20" t="e">
        <f>IF(H497=#REF!,ROUND(C496+1,0),C496+0.0001)</f>
        <v>#REF!</v>
      </c>
      <c r="D497" s="21"/>
      <c r="E497" s="22"/>
      <c r="F497" s="23"/>
      <c r="G497" s="24"/>
      <c r="H497" s="51"/>
      <c r="I497" s="25"/>
      <c r="J497" s="31"/>
      <c r="K497" s="43" t="str">
        <f t="shared" si="16"/>
        <v/>
      </c>
      <c r="L497" s="45" t="str">
        <f>IF(F497="","",VLOOKUP(Journal!F497,Kontenplan!$E$9:$F$278,2))</f>
        <v/>
      </c>
      <c r="M497" s="44" t="str">
        <f>IF(G497="","",VLOOKUP(Journal!G497,Kontenplan!$E$9:$F$278,2))</f>
        <v/>
      </c>
      <c r="N497" s="28" t="str">
        <f>IF(AND(G497="",I497="",J497=""),"",IF(AND(I497&gt;0,OR(F497="",G497="")),"Bitte gültige Kontonummer/n eingeben",IF(OR(AND(F497&gt;0,F497&lt;1000),F497&gt;9999),"Sollkontonummer muss vierstellig sein",IF(VLOOKUP(F497,Kontenplan!$E$9:$E$277,1)&lt;&gt;F497,"Sollkonto existiert nicht",IF(D497=0,"Bitte Beleg-Nr. prüfen",IF(OR(AND(G497&gt;0,G497&lt;1000),G497&gt;9999),"Habenkontonummer muss vierstellig sein",IF(VLOOKUP(G497,Kontenplan!$E$9:$F$277,1)&lt;&gt;G497,"Habenkonto exisitert nicht","")))))))</f>
        <v/>
      </c>
      <c r="O497" s="28" t="str">
        <f t="shared" si="15"/>
        <v/>
      </c>
      <c r="P497" s="28"/>
      <c r="Q497" s="28"/>
      <c r="R497" s="28"/>
      <c r="S497" s="28"/>
      <c r="T497" s="28"/>
      <c r="U497" s="28"/>
      <c r="V497" s="28"/>
      <c r="X497" s="28"/>
      <c r="Y497" s="28"/>
    </row>
    <row r="498" spans="1:25" x14ac:dyDescent="0.2">
      <c r="A498" t="e">
        <f>IF(OR(F498=#REF!,G498=#REF!),ROUND(A497+1,0),A497+0.0001)</f>
        <v>#REF!</v>
      </c>
      <c r="B498" s="20" t="e">
        <f>IF(AND(E498&gt;=$B$2,E498&lt;=$B$3,OR(F498=#REF!,G498=#REF!)),ROUND(B497+1,0),B497+0.0001)</f>
        <v>#REF!</v>
      </c>
      <c r="C498" s="20" t="e">
        <f>IF(H498=#REF!,ROUND(C497+1,0),C497+0.0001)</f>
        <v>#REF!</v>
      </c>
      <c r="D498" s="21"/>
      <c r="E498" s="22"/>
      <c r="F498" s="23"/>
      <c r="G498" s="24"/>
      <c r="H498" s="51"/>
      <c r="I498" s="25"/>
      <c r="J498" s="31"/>
      <c r="K498" s="43" t="str">
        <f t="shared" si="16"/>
        <v/>
      </c>
      <c r="L498" s="45" t="str">
        <f>IF(F498="","",VLOOKUP(Journal!F498,Kontenplan!$E$9:$F$278,2))</f>
        <v/>
      </c>
      <c r="M498" s="44" t="str">
        <f>IF(G498="","",VLOOKUP(Journal!G498,Kontenplan!$E$9:$F$278,2))</f>
        <v/>
      </c>
      <c r="N498" s="28" t="str">
        <f>IF(AND(G498="",I498="",J498=""),"",IF(AND(I498&gt;0,OR(F498="",G498="")),"Bitte gültige Kontonummer/n eingeben",IF(OR(AND(F498&gt;0,F498&lt;1000),F498&gt;9999),"Sollkontonummer muss vierstellig sein",IF(VLOOKUP(F498,Kontenplan!$E$9:$E$277,1)&lt;&gt;F498,"Sollkonto existiert nicht",IF(D498=0,"Bitte Beleg-Nr. prüfen",IF(OR(AND(G498&gt;0,G498&lt;1000),G498&gt;9999),"Habenkontonummer muss vierstellig sein",IF(VLOOKUP(G498,Kontenplan!$E$9:$F$277,1)&lt;&gt;G498,"Habenkonto exisitert nicht","")))))))</f>
        <v/>
      </c>
      <c r="O498" s="28" t="str">
        <f t="shared" si="15"/>
        <v/>
      </c>
      <c r="P498" s="28"/>
      <c r="Q498" s="28"/>
      <c r="R498" s="28"/>
      <c r="S498" s="28"/>
      <c r="T498" s="28"/>
      <c r="U498" s="28"/>
      <c r="V498" s="28"/>
      <c r="X498" s="28"/>
      <c r="Y498" s="28"/>
    </row>
    <row r="499" spans="1:25" x14ac:dyDescent="0.2">
      <c r="A499" t="e">
        <f>IF(OR(F499=#REF!,G499=#REF!),ROUND(A498+1,0),A498+0.0001)</f>
        <v>#REF!</v>
      </c>
      <c r="B499" s="20" t="e">
        <f>IF(AND(E499&gt;=$B$2,E499&lt;=$B$3,OR(F499=#REF!,G499=#REF!)),ROUND(B498+1,0),B498+0.0001)</f>
        <v>#REF!</v>
      </c>
      <c r="C499" s="20" t="e">
        <f>IF(H499=#REF!,ROUND(C498+1,0),C498+0.0001)</f>
        <v>#REF!</v>
      </c>
      <c r="D499" s="21"/>
      <c r="E499" s="22"/>
      <c r="F499" s="23"/>
      <c r="G499" s="24"/>
      <c r="H499" s="51"/>
      <c r="I499" s="25"/>
      <c r="J499" s="31"/>
      <c r="K499" s="43" t="str">
        <f t="shared" si="16"/>
        <v/>
      </c>
      <c r="L499" s="45" t="str">
        <f>IF(F499="","",VLOOKUP(Journal!F499,Kontenplan!$E$9:$F$278,2))</f>
        <v/>
      </c>
      <c r="M499" s="44" t="str">
        <f>IF(G499="","",VLOOKUP(Journal!G499,Kontenplan!$E$9:$F$278,2))</f>
        <v/>
      </c>
      <c r="N499" s="28" t="str">
        <f>IF(AND(G499="",I499="",J499=""),"",IF(AND(I499&gt;0,OR(F499="",G499="")),"Bitte gültige Kontonummer/n eingeben",IF(OR(AND(F499&gt;0,F499&lt;1000),F499&gt;9999),"Sollkontonummer muss vierstellig sein",IF(VLOOKUP(F499,Kontenplan!$E$9:$E$277,1)&lt;&gt;F499,"Sollkonto existiert nicht",IF(D499=0,"Bitte Beleg-Nr. prüfen",IF(OR(AND(G499&gt;0,G499&lt;1000),G499&gt;9999),"Habenkontonummer muss vierstellig sein",IF(VLOOKUP(G499,Kontenplan!$E$9:$F$277,1)&lt;&gt;G499,"Habenkonto exisitert nicht","")))))))</f>
        <v/>
      </c>
      <c r="O499" s="28" t="str">
        <f t="shared" si="15"/>
        <v/>
      </c>
      <c r="P499" s="28"/>
      <c r="Q499" s="28"/>
      <c r="R499" s="28"/>
      <c r="S499" s="28"/>
      <c r="T499" s="28"/>
      <c r="U499" s="28"/>
      <c r="V499" s="28"/>
      <c r="X499" s="28"/>
      <c r="Y499" s="28"/>
    </row>
    <row r="500" spans="1:25" x14ac:dyDescent="0.2">
      <c r="A500" t="e">
        <f>IF(OR(F500=#REF!,G500=#REF!),ROUND(A499+1,0),A499+0.0001)</f>
        <v>#REF!</v>
      </c>
      <c r="B500" s="20" t="e">
        <f>IF(AND(E500&gt;=$B$2,E500&lt;=$B$3,OR(F500=#REF!,G500=#REF!)),ROUND(B499+1,0),B499+0.0001)</f>
        <v>#REF!</v>
      </c>
      <c r="C500" s="20" t="e">
        <f>IF(H500=#REF!,ROUND(C499+1,0),C499+0.0001)</f>
        <v>#REF!</v>
      </c>
      <c r="D500" s="21"/>
      <c r="E500" s="22"/>
      <c r="F500" s="23"/>
      <c r="G500" s="24"/>
      <c r="H500" s="51"/>
      <c r="I500" s="25"/>
      <c r="J500" s="31"/>
      <c r="K500" s="43" t="str">
        <f t="shared" si="16"/>
        <v/>
      </c>
      <c r="L500" s="45" t="str">
        <f>IF(F500="","",VLOOKUP(Journal!F500,Kontenplan!$E$9:$F$278,2))</f>
        <v/>
      </c>
      <c r="M500" s="44" t="str">
        <f>IF(G500="","",VLOOKUP(Journal!G500,Kontenplan!$E$9:$F$278,2))</f>
        <v/>
      </c>
      <c r="N500" s="28" t="str">
        <f>IF(AND(G500="",I500="",J500=""),"",IF(AND(I500&gt;0,OR(F500="",G500="")),"Bitte gültige Kontonummer/n eingeben",IF(OR(AND(F500&gt;0,F500&lt;1000),F500&gt;9999),"Sollkontonummer muss vierstellig sein",IF(VLOOKUP(F500,Kontenplan!$E$9:$E$277,1)&lt;&gt;F500,"Sollkonto existiert nicht",IF(D500=0,"Bitte Beleg-Nr. prüfen",IF(OR(AND(G500&gt;0,G500&lt;1000),G500&gt;9999),"Habenkontonummer muss vierstellig sein",IF(VLOOKUP(G500,Kontenplan!$E$9:$F$277,1)&lt;&gt;G500,"Habenkonto exisitert nicht","")))))))</f>
        <v/>
      </c>
      <c r="O500" s="28" t="str">
        <f t="shared" si="15"/>
        <v/>
      </c>
      <c r="P500" s="28"/>
      <c r="Q500" s="28"/>
      <c r="R500" s="28"/>
      <c r="S500" s="28"/>
      <c r="T500" s="28"/>
      <c r="U500" s="28"/>
      <c r="V500" s="28"/>
      <c r="X500" s="28"/>
      <c r="Y500" s="28"/>
    </row>
    <row r="501" spans="1:25" x14ac:dyDescent="0.2">
      <c r="A501" t="e">
        <f>IF(OR(F501=#REF!,G501=#REF!),ROUND(A500+1,0),A500+0.0001)</f>
        <v>#REF!</v>
      </c>
      <c r="B501" s="20" t="e">
        <f>IF(AND(E501&gt;=$B$2,E501&lt;=$B$3,OR(F501=#REF!,G501=#REF!)),ROUND(B500+1,0),B500+0.0001)</f>
        <v>#REF!</v>
      </c>
      <c r="C501" s="20" t="e">
        <f>IF(H501=#REF!,ROUND(C500+1,0),C500+0.0001)</f>
        <v>#REF!</v>
      </c>
      <c r="D501" s="21"/>
      <c r="E501" s="22"/>
      <c r="F501" s="23"/>
      <c r="G501" s="24"/>
      <c r="H501" s="51"/>
      <c r="I501" s="25"/>
      <c r="J501" s="31"/>
      <c r="K501" s="43" t="str">
        <f t="shared" si="16"/>
        <v/>
      </c>
      <c r="L501" s="45" t="str">
        <f>IF(F501="","",VLOOKUP(Journal!F501,Kontenplan!$E$9:$F$278,2))</f>
        <v/>
      </c>
      <c r="M501" s="44" t="str">
        <f>IF(G501="","",VLOOKUP(Journal!G501,Kontenplan!$E$9:$F$278,2))</f>
        <v/>
      </c>
      <c r="N501" s="28" t="str">
        <f>IF(AND(G501="",I501="",J501=""),"",IF(AND(I501&gt;0,OR(F501="",G501="")),"Bitte gültige Kontonummer/n eingeben",IF(OR(AND(F501&gt;0,F501&lt;1000),F501&gt;9999),"Sollkontonummer muss vierstellig sein",IF(VLOOKUP(F501,Kontenplan!$E$9:$E$277,1)&lt;&gt;F501,"Sollkonto existiert nicht",IF(D501=0,"Bitte Beleg-Nr. prüfen",IF(OR(AND(G501&gt;0,G501&lt;1000),G501&gt;9999),"Habenkontonummer muss vierstellig sein",IF(VLOOKUP(G501,Kontenplan!$E$9:$F$277,1)&lt;&gt;G501,"Habenkonto exisitert nicht","")))))))</f>
        <v/>
      </c>
      <c r="O501" s="28" t="str">
        <f t="shared" si="15"/>
        <v/>
      </c>
      <c r="P501" s="28"/>
      <c r="Q501" s="28"/>
      <c r="R501" s="28"/>
      <c r="S501" s="28"/>
      <c r="T501" s="28"/>
      <c r="U501" s="28"/>
      <c r="V501" s="28"/>
      <c r="X501" s="28"/>
      <c r="Y501" s="28"/>
    </row>
    <row r="502" spans="1:25" x14ac:dyDescent="0.2">
      <c r="A502" t="e">
        <f>IF(OR(F502=#REF!,G502=#REF!),ROUND(A501+1,0),A501+0.0001)</f>
        <v>#REF!</v>
      </c>
      <c r="B502" s="20" t="e">
        <f>IF(AND(E502&gt;=$B$2,E502&lt;=$B$3,OR(F502=#REF!,G502=#REF!)),ROUND(B501+1,0),B501+0.0001)</f>
        <v>#REF!</v>
      </c>
      <c r="C502" s="20" t="e">
        <f>IF(H502=#REF!,ROUND(C501+1,0),C501+0.0001)</f>
        <v>#REF!</v>
      </c>
      <c r="D502" s="21"/>
      <c r="E502" s="22"/>
      <c r="F502" s="23"/>
      <c r="G502" s="24"/>
      <c r="H502" s="51"/>
      <c r="I502" s="25"/>
      <c r="J502" s="31"/>
      <c r="K502" s="43" t="str">
        <f t="shared" si="16"/>
        <v/>
      </c>
      <c r="L502" s="45" t="str">
        <f>IF(F502="","",VLOOKUP(Journal!F502,Kontenplan!$E$9:$F$278,2))</f>
        <v/>
      </c>
      <c r="M502" s="44" t="str">
        <f>IF(G502="","",VLOOKUP(Journal!G502,Kontenplan!$E$9:$F$278,2))</f>
        <v/>
      </c>
      <c r="N502" s="28" t="str">
        <f>IF(AND(G502="",I502="",J502=""),"",IF(AND(I502&gt;0,OR(F502="",G502="")),"Bitte gültige Kontonummer/n eingeben",IF(OR(AND(F502&gt;0,F502&lt;1000),F502&gt;9999),"Sollkontonummer muss vierstellig sein",IF(VLOOKUP(F502,Kontenplan!$E$9:$E$277,1)&lt;&gt;F502,"Sollkonto existiert nicht",IF(D502=0,"Bitte Beleg-Nr. prüfen",IF(OR(AND(G502&gt;0,G502&lt;1000),G502&gt;9999),"Habenkontonummer muss vierstellig sein",IF(VLOOKUP(G502,Kontenplan!$E$9:$F$277,1)&lt;&gt;G502,"Habenkonto exisitert nicht","")))))))</f>
        <v/>
      </c>
      <c r="O502" s="28" t="str">
        <f t="shared" si="15"/>
        <v/>
      </c>
      <c r="P502" s="28"/>
      <c r="Q502" s="28"/>
      <c r="R502" s="28"/>
      <c r="S502" s="28"/>
      <c r="T502" s="28"/>
      <c r="U502" s="28"/>
      <c r="V502" s="28"/>
      <c r="X502" s="28"/>
      <c r="Y502" s="28"/>
    </row>
    <row r="503" spans="1:25" x14ac:dyDescent="0.2">
      <c r="A503" t="e">
        <f>IF(OR(F503=#REF!,G503=#REF!),ROUND(A502+1,0),A502+0.0001)</f>
        <v>#REF!</v>
      </c>
      <c r="B503" s="20" t="e">
        <f>IF(AND(E503&gt;=$B$2,E503&lt;=$B$3,OR(F503=#REF!,G503=#REF!)),ROUND(B502+1,0),B502+0.0001)</f>
        <v>#REF!</v>
      </c>
      <c r="C503" s="20" t="e">
        <f>IF(H503=#REF!,ROUND(C502+1,0),C502+0.0001)</f>
        <v>#REF!</v>
      </c>
      <c r="D503" s="21"/>
      <c r="E503" s="22"/>
      <c r="F503" s="23"/>
      <c r="G503" s="24"/>
      <c r="H503" s="51"/>
      <c r="I503" s="25"/>
      <c r="J503" s="31"/>
      <c r="K503" s="43" t="str">
        <f t="shared" si="16"/>
        <v/>
      </c>
      <c r="L503" s="45" t="str">
        <f>IF(F503="","",VLOOKUP(Journal!F503,Kontenplan!$E$9:$F$278,2))</f>
        <v/>
      </c>
      <c r="M503" s="44" t="str">
        <f>IF(G503="","",VLOOKUP(Journal!G503,Kontenplan!$E$9:$F$278,2))</f>
        <v/>
      </c>
      <c r="N503" s="28" t="str">
        <f>IF(AND(G503="",I503="",J503=""),"",IF(AND(I503&gt;0,OR(F503="",G503="")),"Bitte gültige Kontonummer/n eingeben",IF(OR(AND(F503&gt;0,F503&lt;1000),F503&gt;9999),"Sollkontonummer muss vierstellig sein",IF(VLOOKUP(F503,Kontenplan!$E$9:$E$277,1)&lt;&gt;F503,"Sollkonto existiert nicht",IF(D503=0,"Bitte Beleg-Nr. prüfen",IF(OR(AND(G503&gt;0,G503&lt;1000),G503&gt;9999),"Habenkontonummer muss vierstellig sein",IF(VLOOKUP(G503,Kontenplan!$E$9:$F$277,1)&lt;&gt;G503,"Habenkonto exisitert nicht","")))))))</f>
        <v/>
      </c>
      <c r="O503" s="28" t="str">
        <f t="shared" si="15"/>
        <v/>
      </c>
      <c r="P503" s="28"/>
      <c r="Q503" s="28"/>
      <c r="R503" s="28"/>
      <c r="S503" s="28"/>
      <c r="T503" s="28"/>
      <c r="U503" s="28"/>
      <c r="V503" s="28"/>
      <c r="X503" s="28"/>
      <c r="Y503" s="28"/>
    </row>
    <row r="504" spans="1:25" x14ac:dyDescent="0.2">
      <c r="A504" t="e">
        <f>IF(OR(F504=#REF!,G504=#REF!),ROUND(A503+1,0),A503+0.0001)</f>
        <v>#REF!</v>
      </c>
      <c r="B504" s="20" t="e">
        <f>IF(AND(E504&gt;=$B$2,E504&lt;=$B$3,OR(F504=#REF!,G504=#REF!)),ROUND(B503+1,0),B503+0.0001)</f>
        <v>#REF!</v>
      </c>
      <c r="C504" s="20" t="e">
        <f>IF(H504=#REF!,ROUND(C503+1,0),C503+0.0001)</f>
        <v>#REF!</v>
      </c>
      <c r="D504" s="21"/>
      <c r="E504" s="22"/>
      <c r="F504" s="23"/>
      <c r="G504" s="24"/>
      <c r="H504" s="51"/>
      <c r="I504" s="25"/>
      <c r="J504" s="31"/>
      <c r="K504" s="43" t="str">
        <f t="shared" si="16"/>
        <v/>
      </c>
      <c r="L504" s="45" t="str">
        <f>IF(F504="","",VLOOKUP(Journal!F504,Kontenplan!$E$9:$F$278,2))</f>
        <v/>
      </c>
      <c r="M504" s="44" t="str">
        <f>IF(G504="","",VLOOKUP(Journal!G504,Kontenplan!$E$9:$F$278,2))</f>
        <v/>
      </c>
      <c r="N504" s="28" t="str">
        <f>IF(AND(G504="",I504="",J504=""),"",IF(AND(I504&gt;0,OR(F504="",G504="")),"Bitte gültige Kontonummer/n eingeben",IF(OR(AND(F504&gt;0,F504&lt;1000),F504&gt;9999),"Sollkontonummer muss vierstellig sein",IF(VLOOKUP(F504,Kontenplan!$E$9:$E$277,1)&lt;&gt;F504,"Sollkonto existiert nicht",IF(D504=0,"Bitte Beleg-Nr. prüfen",IF(OR(AND(G504&gt;0,G504&lt;1000),G504&gt;9999),"Habenkontonummer muss vierstellig sein",IF(VLOOKUP(G504,Kontenplan!$E$9:$F$277,1)&lt;&gt;G504,"Habenkonto exisitert nicht","")))))))</f>
        <v/>
      </c>
      <c r="O504" s="28" t="str">
        <f t="shared" si="15"/>
        <v/>
      </c>
      <c r="P504" s="28"/>
      <c r="Q504" s="28"/>
      <c r="R504" s="28"/>
      <c r="S504" s="28"/>
      <c r="T504" s="28"/>
      <c r="U504" s="28"/>
      <c r="V504" s="28"/>
      <c r="X504" s="28"/>
      <c r="Y504" s="28"/>
    </row>
    <row r="505" spans="1:25" x14ac:dyDescent="0.2">
      <c r="A505" t="e">
        <f>IF(OR(F505=#REF!,G505=#REF!),ROUND(A504+1,0),A504+0.0001)</f>
        <v>#REF!</v>
      </c>
      <c r="B505" s="20" t="e">
        <f>IF(AND(E505&gt;=$B$2,E505&lt;=$B$3,OR(F505=#REF!,G505=#REF!)),ROUND(B504+1,0),B504+0.0001)</f>
        <v>#REF!</v>
      </c>
      <c r="C505" s="20" t="e">
        <f>IF(H505=#REF!,ROUND(C504+1,0),C504+0.0001)</f>
        <v>#REF!</v>
      </c>
      <c r="D505" s="21"/>
      <c r="E505" s="22"/>
      <c r="F505" s="23"/>
      <c r="G505" s="24"/>
      <c r="H505" s="51"/>
      <c r="I505" s="25"/>
      <c r="J505" s="31"/>
      <c r="K505" s="43" t="str">
        <f t="shared" si="16"/>
        <v/>
      </c>
      <c r="L505" s="45" t="str">
        <f>IF(F505="","",VLOOKUP(Journal!F505,Kontenplan!$E$9:$F$278,2))</f>
        <v/>
      </c>
      <c r="M505" s="44" t="str">
        <f>IF(G505="","",VLOOKUP(Journal!G505,Kontenplan!$E$9:$F$278,2))</f>
        <v/>
      </c>
      <c r="N505" s="28" t="str">
        <f>IF(AND(G505="",I505="",J505=""),"",IF(AND(I505&gt;0,OR(F505="",G505="")),"Bitte gültige Kontonummer/n eingeben",IF(OR(AND(F505&gt;0,F505&lt;1000),F505&gt;9999),"Sollkontonummer muss vierstellig sein",IF(VLOOKUP(F505,Kontenplan!$E$9:$E$277,1)&lt;&gt;F505,"Sollkonto existiert nicht",IF(D505=0,"Bitte Beleg-Nr. prüfen",IF(OR(AND(G505&gt;0,G505&lt;1000),G505&gt;9999),"Habenkontonummer muss vierstellig sein",IF(VLOOKUP(G505,Kontenplan!$E$9:$F$277,1)&lt;&gt;G505,"Habenkonto exisitert nicht","")))))))</f>
        <v/>
      </c>
      <c r="O505" s="28" t="str">
        <f t="shared" si="15"/>
        <v/>
      </c>
      <c r="P505" s="28"/>
      <c r="Q505" s="28"/>
      <c r="R505" s="28"/>
      <c r="S505" s="28"/>
      <c r="T505" s="28"/>
      <c r="U505" s="28"/>
      <c r="V505" s="28"/>
      <c r="X505" s="28"/>
      <c r="Y505" s="28"/>
    </row>
    <row r="506" spans="1:25" x14ac:dyDescent="0.2">
      <c r="A506" t="e">
        <f>IF(OR(F506=#REF!,G506=#REF!),ROUND(A505+1,0),A505+0.0001)</f>
        <v>#REF!</v>
      </c>
      <c r="B506" s="20" t="e">
        <f>IF(AND(E506&gt;=$B$2,E506&lt;=$B$3,OR(F506=#REF!,G506=#REF!)),ROUND(B505+1,0),B505+0.0001)</f>
        <v>#REF!</v>
      </c>
      <c r="C506" s="20" t="e">
        <f>IF(H506=#REF!,ROUND(C505+1,0),C505+0.0001)</f>
        <v>#REF!</v>
      </c>
      <c r="D506" s="21"/>
      <c r="E506" s="22"/>
      <c r="F506" s="23"/>
      <c r="G506" s="24"/>
      <c r="H506" s="51"/>
      <c r="I506" s="25"/>
      <c r="J506" s="31"/>
      <c r="K506" s="43" t="str">
        <f t="shared" si="16"/>
        <v/>
      </c>
      <c r="L506" s="45" t="str">
        <f>IF(F506="","",VLOOKUP(Journal!F506,Kontenplan!$E$9:$F$278,2))</f>
        <v/>
      </c>
      <c r="M506" s="44" t="str">
        <f>IF(G506="","",VLOOKUP(Journal!G506,Kontenplan!$E$9:$F$278,2))</f>
        <v/>
      </c>
      <c r="N506" s="28" t="str">
        <f>IF(AND(G506="",I506="",J506=""),"",IF(AND(I506&gt;0,OR(F506="",G506="")),"Bitte gültige Kontonummer/n eingeben",IF(OR(AND(F506&gt;0,F506&lt;1000),F506&gt;9999),"Sollkontonummer muss vierstellig sein",IF(VLOOKUP(F506,Kontenplan!$E$9:$E$277,1)&lt;&gt;F506,"Sollkonto existiert nicht",IF(D506=0,"Bitte Beleg-Nr. prüfen",IF(OR(AND(G506&gt;0,G506&lt;1000),G506&gt;9999),"Habenkontonummer muss vierstellig sein",IF(VLOOKUP(G506,Kontenplan!$E$9:$F$277,1)&lt;&gt;G506,"Habenkonto exisitert nicht","")))))))</f>
        <v/>
      </c>
      <c r="O506" s="28" t="str">
        <f t="shared" si="15"/>
        <v/>
      </c>
      <c r="P506" s="28"/>
      <c r="Q506" s="28"/>
      <c r="R506" s="28"/>
      <c r="S506" s="28"/>
      <c r="T506" s="28"/>
      <c r="U506" s="28"/>
      <c r="V506" s="28"/>
      <c r="X506" s="28"/>
      <c r="Y506" s="28"/>
    </row>
    <row r="507" spans="1:25" x14ac:dyDescent="0.2">
      <c r="A507" t="e">
        <f>IF(OR(F507=#REF!,G507=#REF!),ROUND(A506+1,0),A506+0.0001)</f>
        <v>#REF!</v>
      </c>
      <c r="B507" s="20" t="e">
        <f>IF(AND(E507&gt;=$B$2,E507&lt;=$B$3,OR(F507=#REF!,G507=#REF!)),ROUND(B506+1,0),B506+0.0001)</f>
        <v>#REF!</v>
      </c>
      <c r="C507" s="20" t="e">
        <f>IF(H507=#REF!,ROUND(C506+1,0),C506+0.0001)</f>
        <v>#REF!</v>
      </c>
      <c r="D507" s="21"/>
      <c r="E507" s="22"/>
      <c r="F507" s="23"/>
      <c r="G507" s="24"/>
      <c r="H507" s="51"/>
      <c r="I507" s="25"/>
      <c r="J507" s="31"/>
      <c r="K507" s="43" t="str">
        <f t="shared" si="16"/>
        <v/>
      </c>
      <c r="L507" s="45" t="str">
        <f>IF(F507="","",VLOOKUP(Journal!F507,Kontenplan!$E$9:$F$278,2))</f>
        <v/>
      </c>
      <c r="M507" s="44" t="str">
        <f>IF(G507="","",VLOOKUP(Journal!G507,Kontenplan!$E$9:$F$278,2))</f>
        <v/>
      </c>
      <c r="N507" s="28" t="str">
        <f>IF(AND(G507="",I507="",J507=""),"",IF(AND(I507&gt;0,OR(F507="",G507="")),"Bitte gültige Kontonummer/n eingeben",IF(OR(AND(F507&gt;0,F507&lt;1000),F507&gt;9999),"Sollkontonummer muss vierstellig sein",IF(VLOOKUP(F507,Kontenplan!$E$9:$E$277,1)&lt;&gt;F507,"Sollkonto existiert nicht",IF(D507=0,"Bitte Beleg-Nr. prüfen",IF(OR(AND(G507&gt;0,G507&lt;1000),G507&gt;9999),"Habenkontonummer muss vierstellig sein",IF(VLOOKUP(G507,Kontenplan!$E$9:$F$277,1)&lt;&gt;G507,"Habenkonto exisitert nicht","")))))))</f>
        <v/>
      </c>
      <c r="O507" s="28" t="str">
        <f t="shared" si="15"/>
        <v/>
      </c>
      <c r="P507" s="28"/>
      <c r="Q507" s="28"/>
      <c r="R507" s="28"/>
      <c r="S507" s="28"/>
      <c r="T507" s="28"/>
      <c r="U507" s="28"/>
      <c r="V507" s="28"/>
      <c r="X507" s="28"/>
      <c r="Y507" s="28"/>
    </row>
    <row r="508" spans="1:25" x14ac:dyDescent="0.2">
      <c r="A508" t="e">
        <f>IF(OR(F508=#REF!,G508=#REF!),ROUND(A507+1,0),A507+0.0001)</f>
        <v>#REF!</v>
      </c>
      <c r="B508" s="20" t="e">
        <f>IF(AND(E508&gt;=$B$2,E508&lt;=$B$3,OR(F508=#REF!,G508=#REF!)),ROUND(B507+1,0),B507+0.0001)</f>
        <v>#REF!</v>
      </c>
      <c r="C508" s="20" t="e">
        <f>IF(H508=#REF!,ROUND(C507+1,0),C507+0.0001)</f>
        <v>#REF!</v>
      </c>
      <c r="D508" s="21"/>
      <c r="E508" s="22"/>
      <c r="F508" s="23"/>
      <c r="G508" s="24"/>
      <c r="H508" s="51"/>
      <c r="I508" s="25"/>
      <c r="J508" s="31"/>
      <c r="K508" s="43" t="str">
        <f t="shared" si="16"/>
        <v/>
      </c>
      <c r="L508" s="45" t="str">
        <f>IF(F508="","",VLOOKUP(Journal!F508,Kontenplan!$E$9:$F$278,2))</f>
        <v/>
      </c>
      <c r="M508" s="44" t="str">
        <f>IF(G508="","",VLOOKUP(Journal!G508,Kontenplan!$E$9:$F$278,2))</f>
        <v/>
      </c>
      <c r="N508" s="28" t="str">
        <f>IF(AND(G508="",I508="",J508=""),"",IF(AND(I508&gt;0,OR(F508="",G508="")),"Bitte gültige Kontonummer/n eingeben",IF(OR(AND(F508&gt;0,F508&lt;1000),F508&gt;9999),"Sollkontonummer muss vierstellig sein",IF(VLOOKUP(F508,Kontenplan!$E$9:$E$277,1)&lt;&gt;F508,"Sollkonto existiert nicht",IF(D508=0,"Bitte Beleg-Nr. prüfen",IF(OR(AND(G508&gt;0,G508&lt;1000),G508&gt;9999),"Habenkontonummer muss vierstellig sein",IF(VLOOKUP(G508,Kontenplan!$E$9:$F$277,1)&lt;&gt;G508,"Habenkonto exisitert nicht","")))))))</f>
        <v/>
      </c>
      <c r="O508" s="28" t="str">
        <f t="shared" si="15"/>
        <v/>
      </c>
      <c r="P508" s="28"/>
      <c r="Q508" s="28"/>
      <c r="R508" s="28"/>
      <c r="S508" s="28"/>
      <c r="T508" s="28"/>
      <c r="U508" s="28"/>
      <c r="V508" s="28"/>
      <c r="X508" s="28"/>
      <c r="Y508" s="28"/>
    </row>
    <row r="509" spans="1:25" x14ac:dyDescent="0.2">
      <c r="A509" t="e">
        <f>IF(OR(F509=#REF!,G509=#REF!),ROUND(A508+1,0),A508+0.0001)</f>
        <v>#REF!</v>
      </c>
      <c r="B509" s="20" t="e">
        <f>IF(AND(E509&gt;=$B$2,E509&lt;=$B$3,OR(F509=#REF!,G509=#REF!)),ROUND(B508+1,0),B508+0.0001)</f>
        <v>#REF!</v>
      </c>
      <c r="C509" s="20" t="e">
        <f>IF(H509=#REF!,ROUND(C508+1,0),C508+0.0001)</f>
        <v>#REF!</v>
      </c>
      <c r="D509" s="21"/>
      <c r="E509" s="22"/>
      <c r="F509" s="23"/>
      <c r="G509" s="24"/>
      <c r="H509" s="51"/>
      <c r="I509" s="25"/>
      <c r="J509" s="31"/>
      <c r="K509" s="43" t="str">
        <f t="shared" si="16"/>
        <v/>
      </c>
      <c r="L509" s="45" t="str">
        <f>IF(F509="","",VLOOKUP(Journal!F509,Kontenplan!$E$9:$F$278,2))</f>
        <v/>
      </c>
      <c r="M509" s="44" t="str">
        <f>IF(G509="","",VLOOKUP(Journal!G509,Kontenplan!$E$9:$F$278,2))</f>
        <v/>
      </c>
      <c r="N509" s="28" t="str">
        <f>IF(AND(G509="",I509="",J509=""),"",IF(AND(I509&gt;0,OR(F509="",G509="")),"Bitte gültige Kontonummer/n eingeben",IF(OR(AND(F509&gt;0,F509&lt;1000),F509&gt;9999),"Sollkontonummer muss vierstellig sein",IF(VLOOKUP(F509,Kontenplan!$E$9:$E$277,1)&lt;&gt;F509,"Sollkonto existiert nicht",IF(D509=0,"Bitte Beleg-Nr. prüfen",IF(OR(AND(G509&gt;0,G509&lt;1000),G509&gt;9999),"Habenkontonummer muss vierstellig sein",IF(VLOOKUP(G509,Kontenplan!$E$9:$F$277,1)&lt;&gt;G509,"Habenkonto exisitert nicht","")))))))</f>
        <v/>
      </c>
      <c r="O509" s="28" t="str">
        <f t="shared" si="15"/>
        <v/>
      </c>
      <c r="P509" s="28"/>
      <c r="Q509" s="28"/>
      <c r="R509" s="28"/>
      <c r="S509" s="28"/>
      <c r="T509" s="28"/>
      <c r="U509" s="28"/>
      <c r="V509" s="28"/>
      <c r="X509" s="28"/>
      <c r="Y509" s="28"/>
    </row>
    <row r="510" spans="1:25" x14ac:dyDescent="0.2">
      <c r="A510" t="e">
        <f>IF(OR(F510=#REF!,G510=#REF!),ROUND(A509+1,0),A509+0.0001)</f>
        <v>#REF!</v>
      </c>
      <c r="B510" s="20" t="e">
        <f>IF(AND(E510&gt;=$B$2,E510&lt;=$B$3,OR(F510=#REF!,G510=#REF!)),ROUND(B509+1,0),B509+0.0001)</f>
        <v>#REF!</v>
      </c>
      <c r="C510" s="20" t="e">
        <f>IF(H510=#REF!,ROUND(C509+1,0),C509+0.0001)</f>
        <v>#REF!</v>
      </c>
      <c r="D510" s="21"/>
      <c r="E510" s="22"/>
      <c r="F510" s="23"/>
      <c r="G510" s="24"/>
      <c r="H510" s="51"/>
      <c r="I510" s="25"/>
      <c r="J510" s="31"/>
      <c r="K510" s="43" t="str">
        <f t="shared" si="16"/>
        <v/>
      </c>
      <c r="L510" s="45" t="str">
        <f>IF(F510="","",VLOOKUP(Journal!F510,Kontenplan!$E$9:$F$278,2))</f>
        <v/>
      </c>
      <c r="M510" s="44" t="str">
        <f>IF(G510="","",VLOOKUP(Journal!G510,Kontenplan!$E$9:$F$278,2))</f>
        <v/>
      </c>
      <c r="N510" s="28" t="str">
        <f>IF(AND(G510="",I510="",J510=""),"",IF(AND(I510&gt;0,OR(F510="",G510="")),"Bitte gültige Kontonummer/n eingeben",IF(OR(AND(F510&gt;0,F510&lt;1000),F510&gt;9999),"Sollkontonummer muss vierstellig sein",IF(VLOOKUP(F510,Kontenplan!$E$9:$E$277,1)&lt;&gt;F510,"Sollkonto existiert nicht",IF(D510=0,"Bitte Beleg-Nr. prüfen",IF(OR(AND(G510&gt;0,G510&lt;1000),G510&gt;9999),"Habenkontonummer muss vierstellig sein",IF(VLOOKUP(G510,Kontenplan!$E$9:$F$277,1)&lt;&gt;G510,"Habenkonto exisitert nicht","")))))))</f>
        <v/>
      </c>
      <c r="O510" s="28" t="str">
        <f t="shared" si="15"/>
        <v/>
      </c>
      <c r="P510" s="28"/>
      <c r="Q510" s="28"/>
      <c r="R510" s="28"/>
      <c r="S510" s="28"/>
      <c r="T510" s="28"/>
      <c r="U510" s="28"/>
      <c r="V510" s="28"/>
      <c r="X510" s="28"/>
      <c r="Y510" s="28"/>
    </row>
    <row r="511" spans="1:25" x14ac:dyDescent="0.2">
      <c r="A511" t="e">
        <f>IF(OR(F511=#REF!,G511=#REF!),ROUND(A510+1,0),A510+0.0001)</f>
        <v>#REF!</v>
      </c>
      <c r="B511" s="20" t="e">
        <f>IF(AND(E511&gt;=$B$2,E511&lt;=$B$3,OR(F511=#REF!,G511=#REF!)),ROUND(B510+1,0),B510+0.0001)</f>
        <v>#REF!</v>
      </c>
      <c r="C511" s="20" t="e">
        <f>IF(H511=#REF!,ROUND(C510+1,0),C510+0.0001)</f>
        <v>#REF!</v>
      </c>
      <c r="D511" s="21"/>
      <c r="E511" s="22"/>
      <c r="F511" s="23"/>
      <c r="G511" s="24"/>
      <c r="H511" s="51"/>
      <c r="I511" s="25"/>
      <c r="J511" s="31"/>
      <c r="K511" s="43" t="str">
        <f t="shared" si="16"/>
        <v/>
      </c>
      <c r="L511" s="45" t="str">
        <f>IF(F511="","",VLOOKUP(Journal!F511,Kontenplan!$E$9:$F$278,2))</f>
        <v/>
      </c>
      <c r="M511" s="44" t="str">
        <f>IF(G511="","",VLOOKUP(Journal!G511,Kontenplan!$E$9:$F$278,2))</f>
        <v/>
      </c>
      <c r="N511" s="28" t="str">
        <f>IF(AND(G511="",I511="",J511=""),"",IF(AND(I511&gt;0,OR(F511="",G511="")),"Bitte gültige Kontonummer/n eingeben",IF(OR(AND(F511&gt;0,F511&lt;1000),F511&gt;9999),"Sollkontonummer muss vierstellig sein",IF(VLOOKUP(F511,Kontenplan!$E$9:$E$277,1)&lt;&gt;F511,"Sollkonto existiert nicht",IF(D511=0,"Bitte Beleg-Nr. prüfen",IF(OR(AND(G511&gt;0,G511&lt;1000),G511&gt;9999),"Habenkontonummer muss vierstellig sein",IF(VLOOKUP(G511,Kontenplan!$E$9:$F$277,1)&lt;&gt;G511,"Habenkonto exisitert nicht","")))))))</f>
        <v/>
      </c>
      <c r="O511" s="28" t="str">
        <f t="shared" si="15"/>
        <v/>
      </c>
      <c r="P511" s="28"/>
      <c r="Q511" s="28"/>
      <c r="R511" s="28"/>
      <c r="S511" s="28"/>
      <c r="T511" s="28"/>
      <c r="U511" s="28"/>
      <c r="V511" s="28"/>
      <c r="X511" s="28"/>
      <c r="Y511" s="28"/>
    </row>
    <row r="512" spans="1:25" x14ac:dyDescent="0.2">
      <c r="A512" t="e">
        <f>IF(OR(F512=#REF!,G512=#REF!),ROUND(A511+1,0),A511+0.0001)</f>
        <v>#REF!</v>
      </c>
      <c r="B512" s="20" t="e">
        <f>IF(AND(E512&gt;=$B$2,E512&lt;=$B$3,OR(F512=#REF!,G512=#REF!)),ROUND(B511+1,0),B511+0.0001)</f>
        <v>#REF!</v>
      </c>
      <c r="C512" s="20" t="e">
        <f>IF(H512=#REF!,ROUND(C511+1,0),C511+0.0001)</f>
        <v>#REF!</v>
      </c>
      <c r="D512" s="21"/>
      <c r="E512" s="22"/>
      <c r="F512" s="23"/>
      <c r="G512" s="24"/>
      <c r="H512" s="51"/>
      <c r="I512" s="25"/>
      <c r="J512" s="31"/>
      <c r="K512" s="43" t="str">
        <f t="shared" si="16"/>
        <v/>
      </c>
      <c r="L512" s="45" t="str">
        <f>IF(F512="","",VLOOKUP(Journal!F512,Kontenplan!$E$9:$F$278,2))</f>
        <v/>
      </c>
      <c r="M512" s="44" t="str">
        <f>IF(G512="","",VLOOKUP(Journal!G512,Kontenplan!$E$9:$F$278,2))</f>
        <v/>
      </c>
      <c r="N512" s="28" t="str">
        <f>IF(AND(G512="",I512="",J512=""),"",IF(AND(I512&gt;0,OR(F512="",G512="")),"Bitte gültige Kontonummer/n eingeben",IF(OR(AND(F512&gt;0,F512&lt;1000),F512&gt;9999),"Sollkontonummer muss vierstellig sein",IF(VLOOKUP(F512,Kontenplan!$E$9:$E$277,1)&lt;&gt;F512,"Sollkonto existiert nicht",IF(D512=0,"Bitte Beleg-Nr. prüfen",IF(OR(AND(G512&gt;0,G512&lt;1000),G512&gt;9999),"Habenkontonummer muss vierstellig sein",IF(VLOOKUP(G512,Kontenplan!$E$9:$F$277,1)&lt;&gt;G512,"Habenkonto exisitert nicht","")))))))</f>
        <v/>
      </c>
      <c r="O512" s="28" t="str">
        <f t="shared" si="15"/>
        <v/>
      </c>
      <c r="P512" s="28"/>
      <c r="Q512" s="28"/>
      <c r="R512" s="28"/>
      <c r="S512" s="28"/>
      <c r="T512" s="28"/>
      <c r="U512" s="28"/>
      <c r="V512" s="28"/>
      <c r="X512" s="28"/>
      <c r="Y512" s="28"/>
    </row>
    <row r="513" spans="1:25" x14ac:dyDescent="0.2">
      <c r="A513" t="e">
        <f>IF(OR(F513=#REF!,G513=#REF!),ROUND(A512+1,0),A512+0.0001)</f>
        <v>#REF!</v>
      </c>
      <c r="B513" s="20" t="e">
        <f>IF(AND(E513&gt;=$B$2,E513&lt;=$B$3,OR(F513=#REF!,G513=#REF!)),ROUND(B512+1,0),B512+0.0001)</f>
        <v>#REF!</v>
      </c>
      <c r="C513" s="20" t="e">
        <f>IF(H513=#REF!,ROUND(C512+1,0),C512+0.0001)</f>
        <v>#REF!</v>
      </c>
      <c r="D513" s="21"/>
      <c r="E513" s="22"/>
      <c r="F513" s="23"/>
      <c r="G513" s="24"/>
      <c r="H513" s="51"/>
      <c r="I513" s="25"/>
      <c r="J513" s="31"/>
      <c r="K513" s="43" t="str">
        <f t="shared" si="16"/>
        <v/>
      </c>
      <c r="L513" s="45" t="str">
        <f>IF(F513="","",VLOOKUP(Journal!F513,Kontenplan!$E$9:$F$278,2))</f>
        <v/>
      </c>
      <c r="M513" s="44" t="str">
        <f>IF(G513="","",VLOOKUP(Journal!G513,Kontenplan!$E$9:$F$278,2))</f>
        <v/>
      </c>
      <c r="N513" s="28" t="str">
        <f>IF(AND(G513="",I513="",J513=""),"",IF(AND(I513&gt;0,OR(F513="",G513="")),"Bitte gültige Kontonummer/n eingeben",IF(OR(AND(F513&gt;0,F513&lt;1000),F513&gt;9999),"Sollkontonummer muss vierstellig sein",IF(VLOOKUP(F513,Kontenplan!$E$9:$E$277,1)&lt;&gt;F513,"Sollkonto existiert nicht",IF(D513=0,"Bitte Beleg-Nr. prüfen",IF(OR(AND(G513&gt;0,G513&lt;1000),G513&gt;9999),"Habenkontonummer muss vierstellig sein",IF(VLOOKUP(G513,Kontenplan!$E$9:$F$277,1)&lt;&gt;G513,"Habenkonto exisitert nicht","")))))))</f>
        <v/>
      </c>
      <c r="O513" s="28" t="str">
        <f t="shared" si="15"/>
        <v/>
      </c>
      <c r="P513" s="28"/>
      <c r="Q513" s="28"/>
      <c r="R513" s="28"/>
      <c r="S513" s="28"/>
      <c r="T513" s="28"/>
      <c r="U513" s="28"/>
      <c r="V513" s="28"/>
      <c r="X513" s="28"/>
      <c r="Y513" s="28"/>
    </row>
    <row r="514" spans="1:25" x14ac:dyDescent="0.2">
      <c r="A514" t="e">
        <f>IF(OR(F514=#REF!,G514=#REF!),ROUND(A513+1,0),A513+0.0001)</f>
        <v>#REF!</v>
      </c>
      <c r="B514" s="20" t="e">
        <f>IF(AND(E514&gt;=$B$2,E514&lt;=$B$3,OR(F514=#REF!,G514=#REF!)),ROUND(B513+1,0),B513+0.0001)</f>
        <v>#REF!</v>
      </c>
      <c r="C514" s="20" t="e">
        <f>IF(H514=#REF!,ROUND(C513+1,0),C513+0.0001)</f>
        <v>#REF!</v>
      </c>
      <c r="D514" s="21"/>
      <c r="E514" s="22"/>
      <c r="F514" s="23"/>
      <c r="G514" s="24"/>
      <c r="H514" s="51"/>
      <c r="I514" s="25"/>
      <c r="J514" s="31"/>
      <c r="K514" s="43" t="str">
        <f t="shared" si="16"/>
        <v/>
      </c>
      <c r="L514" s="45" t="str">
        <f>IF(F514="","",VLOOKUP(Journal!F514,Kontenplan!$E$9:$F$278,2))</f>
        <v/>
      </c>
      <c r="M514" s="44" t="str">
        <f>IF(G514="","",VLOOKUP(Journal!G514,Kontenplan!$E$9:$F$278,2))</f>
        <v/>
      </c>
      <c r="N514" s="28" t="str">
        <f>IF(AND(G514="",I514="",J514=""),"",IF(AND(I514&gt;0,OR(F514="",G514="")),"Bitte gültige Kontonummer/n eingeben",IF(OR(AND(F514&gt;0,F514&lt;1000),F514&gt;9999),"Sollkontonummer muss vierstellig sein",IF(VLOOKUP(F514,Kontenplan!$E$9:$E$277,1)&lt;&gt;F514,"Sollkonto existiert nicht",IF(D514=0,"Bitte Beleg-Nr. prüfen",IF(OR(AND(G514&gt;0,G514&lt;1000),G514&gt;9999),"Habenkontonummer muss vierstellig sein",IF(VLOOKUP(G514,Kontenplan!$E$9:$F$277,1)&lt;&gt;G514,"Habenkonto exisitert nicht","")))))))</f>
        <v/>
      </c>
      <c r="O514" s="28" t="str">
        <f t="shared" si="15"/>
        <v/>
      </c>
      <c r="P514" s="28"/>
      <c r="Q514" s="28"/>
      <c r="R514" s="28"/>
      <c r="S514" s="28"/>
      <c r="T514" s="28"/>
      <c r="U514" s="28"/>
      <c r="V514" s="28"/>
      <c r="X514" s="28"/>
      <c r="Y514" s="28"/>
    </row>
    <row r="515" spans="1:25" x14ac:dyDescent="0.2">
      <c r="A515" t="e">
        <f>IF(OR(F515=#REF!,G515=#REF!),ROUND(A514+1,0),A514+0.0001)</f>
        <v>#REF!</v>
      </c>
      <c r="B515" s="20" t="e">
        <f>IF(AND(E515&gt;=$B$2,E515&lt;=$B$3,OR(F515=#REF!,G515=#REF!)),ROUND(B514+1,0),B514+0.0001)</f>
        <v>#REF!</v>
      </c>
      <c r="C515" s="20" t="e">
        <f>IF(H515=#REF!,ROUND(C514+1,0),C514+0.0001)</f>
        <v>#REF!</v>
      </c>
      <c r="D515" s="21"/>
      <c r="E515" s="22"/>
      <c r="F515" s="23"/>
      <c r="G515" s="24"/>
      <c r="H515" s="51"/>
      <c r="I515" s="25"/>
      <c r="J515" s="31"/>
      <c r="K515" s="43" t="str">
        <f t="shared" si="16"/>
        <v/>
      </c>
      <c r="L515" s="45" t="str">
        <f>IF(F515="","",VLOOKUP(Journal!F515,Kontenplan!$E$9:$F$278,2))</f>
        <v/>
      </c>
      <c r="M515" s="44" t="str">
        <f>IF(G515="","",VLOOKUP(Journal!G515,Kontenplan!$E$9:$F$278,2))</f>
        <v/>
      </c>
      <c r="N515" s="28" t="str">
        <f>IF(AND(G515="",I515="",J515=""),"",IF(AND(I515&gt;0,OR(F515="",G515="")),"Bitte gültige Kontonummer/n eingeben",IF(OR(AND(F515&gt;0,F515&lt;1000),F515&gt;9999),"Sollkontonummer muss vierstellig sein",IF(VLOOKUP(F515,Kontenplan!$E$9:$E$277,1)&lt;&gt;F515,"Sollkonto existiert nicht",IF(D515=0,"Bitte Beleg-Nr. prüfen",IF(OR(AND(G515&gt;0,G515&lt;1000),G515&gt;9999),"Habenkontonummer muss vierstellig sein",IF(VLOOKUP(G515,Kontenplan!$E$9:$F$277,1)&lt;&gt;G515,"Habenkonto exisitert nicht","")))))))</f>
        <v/>
      </c>
      <c r="O515" s="28" t="str">
        <f t="shared" si="15"/>
        <v/>
      </c>
      <c r="P515" s="28"/>
      <c r="Q515" s="28"/>
      <c r="R515" s="28"/>
      <c r="S515" s="28"/>
      <c r="T515" s="28"/>
      <c r="U515" s="28"/>
      <c r="V515" s="28"/>
      <c r="X515" s="28"/>
      <c r="Y515" s="28"/>
    </row>
    <row r="516" spans="1:25" x14ac:dyDescent="0.2">
      <c r="A516" t="e">
        <f>IF(OR(F516=#REF!,G516=#REF!),ROUND(A515+1,0),A515+0.0001)</f>
        <v>#REF!</v>
      </c>
      <c r="B516" s="20" t="e">
        <f>IF(AND(E516&gt;=$B$2,E516&lt;=$B$3,OR(F516=#REF!,G516=#REF!)),ROUND(B515+1,0),B515+0.0001)</f>
        <v>#REF!</v>
      </c>
      <c r="C516" s="20" t="e">
        <f>IF(H516=#REF!,ROUND(C515+1,0),C515+0.0001)</f>
        <v>#REF!</v>
      </c>
      <c r="D516" s="21"/>
      <c r="E516" s="22"/>
      <c r="F516" s="23"/>
      <c r="G516" s="24"/>
      <c r="H516" s="51"/>
      <c r="I516" s="25"/>
      <c r="J516" s="31"/>
      <c r="K516" s="43" t="str">
        <f t="shared" si="16"/>
        <v/>
      </c>
      <c r="L516" s="45" t="str">
        <f>IF(F516="","",VLOOKUP(Journal!F516,Kontenplan!$E$9:$F$278,2))</f>
        <v/>
      </c>
      <c r="M516" s="44" t="str">
        <f>IF(G516="","",VLOOKUP(Journal!G516,Kontenplan!$E$9:$F$278,2))</f>
        <v/>
      </c>
      <c r="N516" s="28" t="str">
        <f>IF(AND(G516="",I516="",J516=""),"",IF(AND(I516&gt;0,OR(F516="",G516="")),"Bitte gültige Kontonummer/n eingeben",IF(OR(AND(F516&gt;0,F516&lt;1000),F516&gt;9999),"Sollkontonummer muss vierstellig sein",IF(VLOOKUP(F516,Kontenplan!$E$9:$E$277,1)&lt;&gt;F516,"Sollkonto existiert nicht",IF(D516=0,"Bitte Beleg-Nr. prüfen",IF(OR(AND(G516&gt;0,G516&lt;1000),G516&gt;9999),"Habenkontonummer muss vierstellig sein",IF(VLOOKUP(G516,Kontenplan!$E$9:$F$277,1)&lt;&gt;G516,"Habenkonto exisitert nicht","")))))))</f>
        <v/>
      </c>
      <c r="O516" s="28" t="str">
        <f t="shared" si="15"/>
        <v/>
      </c>
      <c r="P516" s="28"/>
      <c r="Q516" s="28"/>
      <c r="R516" s="28"/>
      <c r="S516" s="28"/>
      <c r="T516" s="28"/>
      <c r="U516" s="28"/>
      <c r="V516" s="28"/>
      <c r="X516" s="28"/>
      <c r="Y516" s="28"/>
    </row>
    <row r="517" spans="1:25" x14ac:dyDescent="0.2">
      <c r="A517" t="e">
        <f>IF(OR(F517=#REF!,G517=#REF!),ROUND(A516+1,0),A516+0.0001)</f>
        <v>#REF!</v>
      </c>
      <c r="B517" s="20" t="e">
        <f>IF(AND(E517&gt;=$B$2,E517&lt;=$B$3,OR(F517=#REF!,G517=#REF!)),ROUND(B516+1,0),B516+0.0001)</f>
        <v>#REF!</v>
      </c>
      <c r="C517" s="20" t="e">
        <f>IF(H517=#REF!,ROUND(C516+1,0),C516+0.0001)</f>
        <v>#REF!</v>
      </c>
      <c r="D517" s="21"/>
      <c r="E517" s="22"/>
      <c r="F517" s="23"/>
      <c r="G517" s="24"/>
      <c r="H517" s="51"/>
      <c r="I517" s="25"/>
      <c r="J517" s="31"/>
      <c r="K517" s="43" t="str">
        <f t="shared" si="16"/>
        <v/>
      </c>
      <c r="L517" s="45" t="str">
        <f>IF(F517="","",VLOOKUP(Journal!F517,Kontenplan!$E$9:$F$278,2))</f>
        <v/>
      </c>
      <c r="M517" s="44" t="str">
        <f>IF(G517="","",VLOOKUP(Journal!G517,Kontenplan!$E$9:$F$278,2))</f>
        <v/>
      </c>
      <c r="N517" s="28" t="str">
        <f>IF(AND(G517="",I517="",J517=""),"",IF(AND(I517&gt;0,OR(F517="",G517="")),"Bitte gültige Kontonummer/n eingeben",IF(OR(AND(F517&gt;0,F517&lt;1000),F517&gt;9999),"Sollkontonummer muss vierstellig sein",IF(VLOOKUP(F517,Kontenplan!$E$9:$E$277,1)&lt;&gt;F517,"Sollkonto existiert nicht",IF(D517=0,"Bitte Beleg-Nr. prüfen",IF(OR(AND(G517&gt;0,G517&lt;1000),G517&gt;9999),"Habenkontonummer muss vierstellig sein",IF(VLOOKUP(G517,Kontenplan!$E$9:$F$277,1)&lt;&gt;G517,"Habenkonto exisitert nicht","")))))))</f>
        <v/>
      </c>
      <c r="O517" s="28" t="str">
        <f t="shared" si="15"/>
        <v/>
      </c>
      <c r="P517" s="28"/>
      <c r="Q517" s="28"/>
      <c r="R517" s="28"/>
      <c r="S517" s="28"/>
      <c r="T517" s="28"/>
      <c r="U517" s="28"/>
      <c r="V517" s="28"/>
      <c r="X517" s="28"/>
      <c r="Y517" s="28"/>
    </row>
    <row r="518" spans="1:25" x14ac:dyDescent="0.2">
      <c r="A518" t="e">
        <f>IF(OR(F518=#REF!,G518=#REF!),ROUND(A517+1,0),A517+0.0001)</f>
        <v>#REF!</v>
      </c>
      <c r="B518" s="20" t="e">
        <f>IF(AND(E518&gt;=$B$2,E518&lt;=$B$3,OR(F518=#REF!,G518=#REF!)),ROUND(B517+1,0),B517+0.0001)</f>
        <v>#REF!</v>
      </c>
      <c r="C518" s="20" t="e">
        <f>IF(H518=#REF!,ROUND(C517+1,0),C517+0.0001)</f>
        <v>#REF!</v>
      </c>
      <c r="D518" s="21"/>
      <c r="E518" s="22"/>
      <c r="F518" s="23"/>
      <c r="G518" s="24"/>
      <c r="H518" s="51"/>
      <c r="I518" s="25"/>
      <c r="J518" s="31"/>
      <c r="K518" s="43" t="str">
        <f t="shared" si="16"/>
        <v/>
      </c>
      <c r="L518" s="45" t="str">
        <f>IF(F518="","",VLOOKUP(Journal!F518,Kontenplan!$E$9:$F$278,2))</f>
        <v/>
      </c>
      <c r="M518" s="44" t="str">
        <f>IF(G518="","",VLOOKUP(Journal!G518,Kontenplan!$E$9:$F$278,2))</f>
        <v/>
      </c>
      <c r="N518" s="28" t="str">
        <f>IF(AND(G518="",I518="",J518=""),"",IF(AND(I518&gt;0,OR(F518="",G518="")),"Bitte gültige Kontonummer/n eingeben",IF(OR(AND(F518&gt;0,F518&lt;1000),F518&gt;9999),"Sollkontonummer muss vierstellig sein",IF(VLOOKUP(F518,Kontenplan!$E$9:$E$277,1)&lt;&gt;F518,"Sollkonto existiert nicht",IF(D518=0,"Bitte Beleg-Nr. prüfen",IF(OR(AND(G518&gt;0,G518&lt;1000),G518&gt;9999),"Habenkontonummer muss vierstellig sein",IF(VLOOKUP(G518,Kontenplan!$E$9:$F$277,1)&lt;&gt;G518,"Habenkonto exisitert nicht","")))))))</f>
        <v/>
      </c>
      <c r="O518" s="28" t="str">
        <f t="shared" si="15"/>
        <v/>
      </c>
      <c r="P518" s="28"/>
      <c r="Q518" s="28"/>
      <c r="R518" s="28"/>
      <c r="S518" s="28"/>
      <c r="T518" s="28"/>
      <c r="U518" s="28"/>
      <c r="V518" s="28"/>
      <c r="X518" s="28"/>
      <c r="Y518" s="28"/>
    </row>
    <row r="519" spans="1:25" x14ac:dyDescent="0.2">
      <c r="A519" t="e">
        <f>IF(OR(F519=#REF!,G519=#REF!),ROUND(A518+1,0),A518+0.0001)</f>
        <v>#REF!</v>
      </c>
      <c r="B519" s="20" t="e">
        <f>IF(AND(E519&gt;=$B$2,E519&lt;=$B$3,OR(F519=#REF!,G519=#REF!)),ROUND(B518+1,0),B518+0.0001)</f>
        <v>#REF!</v>
      </c>
      <c r="C519" s="20" t="e">
        <f>IF(H519=#REF!,ROUND(C518+1,0),C518+0.0001)</f>
        <v>#REF!</v>
      </c>
      <c r="D519" s="21"/>
      <c r="E519" s="22"/>
      <c r="F519" s="23"/>
      <c r="G519" s="24"/>
      <c r="H519" s="51"/>
      <c r="I519" s="25"/>
      <c r="J519" s="31"/>
      <c r="K519" s="43" t="str">
        <f t="shared" si="16"/>
        <v/>
      </c>
      <c r="L519" s="45" t="str">
        <f>IF(F519="","",VLOOKUP(Journal!F519,Kontenplan!$E$9:$F$278,2))</f>
        <v/>
      </c>
      <c r="M519" s="44" t="str">
        <f>IF(G519="","",VLOOKUP(Journal!G519,Kontenplan!$E$9:$F$278,2))</f>
        <v/>
      </c>
      <c r="N519" s="28" t="str">
        <f>IF(AND(G519="",I519="",J519=""),"",IF(AND(I519&gt;0,OR(F519="",G519="")),"Bitte gültige Kontonummer/n eingeben",IF(OR(AND(F519&gt;0,F519&lt;1000),F519&gt;9999),"Sollkontonummer muss vierstellig sein",IF(VLOOKUP(F519,Kontenplan!$E$9:$E$277,1)&lt;&gt;F519,"Sollkonto existiert nicht",IF(D519=0,"Bitte Beleg-Nr. prüfen",IF(OR(AND(G519&gt;0,G519&lt;1000),G519&gt;9999),"Habenkontonummer muss vierstellig sein",IF(VLOOKUP(G519,Kontenplan!$E$9:$F$277,1)&lt;&gt;G519,"Habenkonto exisitert nicht","")))))))</f>
        <v/>
      </c>
      <c r="O519" s="28" t="str">
        <f t="shared" si="15"/>
        <v/>
      </c>
      <c r="P519" s="28"/>
      <c r="Q519" s="28"/>
      <c r="R519" s="28"/>
      <c r="S519" s="28"/>
      <c r="T519" s="28"/>
      <c r="U519" s="28"/>
      <c r="V519" s="28"/>
      <c r="X519" s="28"/>
      <c r="Y519" s="28"/>
    </row>
    <row r="520" spans="1:25" x14ac:dyDescent="0.2">
      <c r="A520" t="e">
        <f>IF(OR(F520=#REF!,G520=#REF!),ROUND(A519+1,0),A519+0.0001)</f>
        <v>#REF!</v>
      </c>
      <c r="B520" s="20" t="e">
        <f>IF(AND(E520&gt;=$B$2,E520&lt;=$B$3,OR(F520=#REF!,G520=#REF!)),ROUND(B519+1,0),B519+0.0001)</f>
        <v>#REF!</v>
      </c>
      <c r="C520" s="20" t="e">
        <f>IF(H520=#REF!,ROUND(C519+1,0),C519+0.0001)</f>
        <v>#REF!</v>
      </c>
      <c r="D520" s="21"/>
      <c r="E520" s="22"/>
      <c r="F520" s="23"/>
      <c r="G520" s="24"/>
      <c r="H520" s="51"/>
      <c r="I520" s="25"/>
      <c r="J520" s="31"/>
      <c r="K520" s="43" t="str">
        <f t="shared" si="16"/>
        <v/>
      </c>
      <c r="L520" s="45" t="str">
        <f>IF(F520="","",VLOOKUP(Journal!F520,Kontenplan!$E$9:$F$278,2))</f>
        <v/>
      </c>
      <c r="M520" s="44" t="str">
        <f>IF(G520="","",VLOOKUP(Journal!G520,Kontenplan!$E$9:$F$278,2))</f>
        <v/>
      </c>
      <c r="N520" s="28" t="str">
        <f>IF(AND(G520="",I520="",J520=""),"",IF(AND(I520&gt;0,OR(F520="",G520="")),"Bitte gültige Kontonummer/n eingeben",IF(OR(AND(F520&gt;0,F520&lt;1000),F520&gt;9999),"Sollkontonummer muss vierstellig sein",IF(VLOOKUP(F520,Kontenplan!$E$9:$E$277,1)&lt;&gt;F520,"Sollkonto existiert nicht",IF(D520=0,"Bitte Beleg-Nr. prüfen",IF(OR(AND(G520&gt;0,G520&lt;1000),G520&gt;9999),"Habenkontonummer muss vierstellig sein",IF(VLOOKUP(G520,Kontenplan!$E$9:$F$277,1)&lt;&gt;G520,"Habenkonto exisitert nicht","")))))))</f>
        <v/>
      </c>
      <c r="O520" s="28" t="str">
        <f t="shared" ref="O520:O583" si="17">IF(AND(F520&lt;&gt;"",F520=G520),"Soll- und Habenkontonummern sind identisch",IF(AND(D521&lt;&gt;"",G520&gt;0,F520&gt;0,OR(I520="",I520&lt;=0)),"Bitte Betrag prüfen",IF(AND(J520="",D521&gt;0),"Kein Text ist ok, aber nicht empfehlenswert",IF(OR(AND(E520="",G520&gt;0),AND(E520&lt;MAX(E513:E519)-20,G520&gt;0)),"Datum möglicherweise falsch",""))))</f>
        <v/>
      </c>
      <c r="P520" s="28"/>
      <c r="Q520" s="28"/>
      <c r="R520" s="28"/>
      <c r="S520" s="28"/>
      <c r="T520" s="28"/>
      <c r="U520" s="28"/>
      <c r="V520" s="28"/>
      <c r="X520" s="28"/>
      <c r="Y520" s="28"/>
    </row>
    <row r="521" spans="1:25" x14ac:dyDescent="0.2">
      <c r="A521" t="e">
        <f>IF(OR(F521=#REF!,G521=#REF!),ROUND(A520+1,0),A520+0.0001)</f>
        <v>#REF!</v>
      </c>
      <c r="B521" s="20" t="e">
        <f>IF(AND(E521&gt;=$B$2,E521&lt;=$B$3,OR(F521=#REF!,G521=#REF!)),ROUND(B520+1,0),B520+0.0001)</f>
        <v>#REF!</v>
      </c>
      <c r="C521" s="20" t="e">
        <f>IF(H521=#REF!,ROUND(C520+1,0),C520+0.0001)</f>
        <v>#REF!</v>
      </c>
      <c r="D521" s="21"/>
      <c r="E521" s="22"/>
      <c r="F521" s="23"/>
      <c r="G521" s="24"/>
      <c r="H521" s="51"/>
      <c r="I521" s="25"/>
      <c r="J521" s="31"/>
      <c r="K521" s="43" t="str">
        <f t="shared" si="16"/>
        <v/>
      </c>
      <c r="L521" s="45" t="str">
        <f>IF(F521="","",VLOOKUP(Journal!F521,Kontenplan!$E$9:$F$278,2))</f>
        <v/>
      </c>
      <c r="M521" s="44" t="str">
        <f>IF(G521="","",VLOOKUP(Journal!G521,Kontenplan!$E$9:$F$278,2))</f>
        <v/>
      </c>
      <c r="N521" s="28" t="str">
        <f>IF(AND(G521="",I521="",J521=""),"",IF(AND(I521&gt;0,OR(F521="",G521="")),"Bitte gültige Kontonummer/n eingeben",IF(OR(AND(F521&gt;0,F521&lt;1000),F521&gt;9999),"Sollkontonummer muss vierstellig sein",IF(VLOOKUP(F521,Kontenplan!$E$9:$E$277,1)&lt;&gt;F521,"Sollkonto existiert nicht",IF(D521=0,"Bitte Beleg-Nr. prüfen",IF(OR(AND(G521&gt;0,G521&lt;1000),G521&gt;9999),"Habenkontonummer muss vierstellig sein",IF(VLOOKUP(G521,Kontenplan!$E$9:$F$277,1)&lt;&gt;G521,"Habenkonto exisitert nicht","")))))))</f>
        <v/>
      </c>
      <c r="O521" s="28" t="str">
        <f t="shared" si="17"/>
        <v/>
      </c>
      <c r="P521" s="28"/>
      <c r="Q521" s="28"/>
      <c r="R521" s="28"/>
      <c r="S521" s="28"/>
      <c r="T521" s="28"/>
      <c r="U521" s="28"/>
      <c r="V521" s="28"/>
      <c r="X521" s="28"/>
      <c r="Y521" s="28"/>
    </row>
    <row r="522" spans="1:25" x14ac:dyDescent="0.2">
      <c r="A522" t="e">
        <f>IF(OR(F522=#REF!,G522=#REF!),ROUND(A521+1,0),A521+0.0001)</f>
        <v>#REF!</v>
      </c>
      <c r="B522" s="20" t="e">
        <f>IF(AND(E522&gt;=$B$2,E522&lt;=$B$3,OR(F522=#REF!,G522=#REF!)),ROUND(B521+1,0),B521+0.0001)</f>
        <v>#REF!</v>
      </c>
      <c r="C522" s="20" t="e">
        <f>IF(H522=#REF!,ROUND(C521+1,0),C521+0.0001)</f>
        <v>#REF!</v>
      </c>
      <c r="D522" s="21"/>
      <c r="E522" s="22"/>
      <c r="F522" s="23"/>
      <c r="G522" s="24"/>
      <c r="H522" s="51"/>
      <c r="I522" s="25"/>
      <c r="J522" s="31"/>
      <c r="K522" s="43" t="str">
        <f t="shared" si="16"/>
        <v/>
      </c>
      <c r="L522" s="45" t="str">
        <f>IF(F522="","",VLOOKUP(Journal!F522,Kontenplan!$E$9:$F$278,2))</f>
        <v/>
      </c>
      <c r="M522" s="44" t="str">
        <f>IF(G522="","",VLOOKUP(Journal!G522,Kontenplan!$E$9:$F$278,2))</f>
        <v/>
      </c>
      <c r="N522" s="28" t="str">
        <f>IF(AND(G522="",I522="",J522=""),"",IF(AND(I522&gt;0,OR(F522="",G522="")),"Bitte gültige Kontonummer/n eingeben",IF(OR(AND(F522&gt;0,F522&lt;1000),F522&gt;9999),"Sollkontonummer muss vierstellig sein",IF(VLOOKUP(F522,Kontenplan!$E$9:$E$277,1)&lt;&gt;F522,"Sollkonto existiert nicht",IF(D522=0,"Bitte Beleg-Nr. prüfen",IF(OR(AND(G522&gt;0,G522&lt;1000),G522&gt;9999),"Habenkontonummer muss vierstellig sein",IF(VLOOKUP(G522,Kontenplan!$E$9:$F$277,1)&lt;&gt;G522,"Habenkonto exisitert nicht","")))))))</f>
        <v/>
      </c>
      <c r="O522" s="28" t="str">
        <f t="shared" si="17"/>
        <v/>
      </c>
      <c r="P522" s="28"/>
      <c r="Q522" s="28"/>
      <c r="R522" s="28"/>
      <c r="S522" s="28"/>
      <c r="T522" s="28"/>
      <c r="U522" s="28"/>
      <c r="V522" s="28"/>
      <c r="X522" s="28"/>
      <c r="Y522" s="28"/>
    </row>
    <row r="523" spans="1:25" x14ac:dyDescent="0.2">
      <c r="A523" t="e">
        <f>IF(OR(F523=#REF!,G523=#REF!),ROUND(A522+1,0),A522+0.0001)</f>
        <v>#REF!</v>
      </c>
      <c r="B523" s="20" t="e">
        <f>IF(AND(E523&gt;=$B$2,E523&lt;=$B$3,OR(F523=#REF!,G523=#REF!)),ROUND(B522+1,0),B522+0.0001)</f>
        <v>#REF!</v>
      </c>
      <c r="C523" s="20" t="e">
        <f>IF(H523=#REF!,ROUND(C522+1,0),C522+0.0001)</f>
        <v>#REF!</v>
      </c>
      <c r="D523" s="21"/>
      <c r="E523" s="22"/>
      <c r="F523" s="23"/>
      <c r="G523" s="24"/>
      <c r="H523" s="51"/>
      <c r="I523" s="25"/>
      <c r="J523" s="31"/>
      <c r="K523" s="43" t="str">
        <f t="shared" si="16"/>
        <v/>
      </c>
      <c r="L523" s="45" t="str">
        <f>IF(F523="","",VLOOKUP(Journal!F523,Kontenplan!$E$9:$F$278,2))</f>
        <v/>
      </c>
      <c r="M523" s="44" t="str">
        <f>IF(G523="","",VLOOKUP(Journal!G523,Kontenplan!$E$9:$F$278,2))</f>
        <v/>
      </c>
      <c r="N523" s="28" t="str">
        <f>IF(AND(G523="",I523="",J523=""),"",IF(AND(I523&gt;0,OR(F523="",G523="")),"Bitte gültige Kontonummer/n eingeben",IF(OR(AND(F523&gt;0,F523&lt;1000),F523&gt;9999),"Sollkontonummer muss vierstellig sein",IF(VLOOKUP(F523,Kontenplan!$E$9:$E$277,1)&lt;&gt;F523,"Sollkonto existiert nicht",IF(D523=0,"Bitte Beleg-Nr. prüfen",IF(OR(AND(G523&gt;0,G523&lt;1000),G523&gt;9999),"Habenkontonummer muss vierstellig sein",IF(VLOOKUP(G523,Kontenplan!$E$9:$F$277,1)&lt;&gt;G523,"Habenkonto exisitert nicht","")))))))</f>
        <v/>
      </c>
      <c r="O523" s="28" t="str">
        <f t="shared" si="17"/>
        <v/>
      </c>
      <c r="P523" s="28"/>
      <c r="Q523" s="28"/>
      <c r="R523" s="28"/>
      <c r="S523" s="28"/>
      <c r="T523" s="28"/>
      <c r="U523" s="28"/>
      <c r="V523" s="28"/>
      <c r="X523" s="28"/>
      <c r="Y523" s="28"/>
    </row>
    <row r="524" spans="1:25" x14ac:dyDescent="0.2">
      <c r="A524" t="e">
        <f>IF(OR(F524=#REF!,G524=#REF!),ROUND(A523+1,0),A523+0.0001)</f>
        <v>#REF!</v>
      </c>
      <c r="B524" s="20" t="e">
        <f>IF(AND(E524&gt;=$B$2,E524&lt;=$B$3,OR(F524=#REF!,G524=#REF!)),ROUND(B523+1,0),B523+0.0001)</f>
        <v>#REF!</v>
      </c>
      <c r="C524" s="20" t="e">
        <f>IF(H524=#REF!,ROUND(C523+1,0),C523+0.0001)</f>
        <v>#REF!</v>
      </c>
      <c r="D524" s="21"/>
      <c r="E524" s="22"/>
      <c r="F524" s="23"/>
      <c r="G524" s="24"/>
      <c r="H524" s="51"/>
      <c r="I524" s="25"/>
      <c r="J524" s="31"/>
      <c r="K524" s="43" t="str">
        <f t="shared" si="16"/>
        <v/>
      </c>
      <c r="L524" s="45" t="str">
        <f>IF(F524="","",VLOOKUP(Journal!F524,Kontenplan!$E$9:$F$278,2))</f>
        <v/>
      </c>
      <c r="M524" s="44" t="str">
        <f>IF(G524="","",VLOOKUP(Journal!G524,Kontenplan!$E$9:$F$278,2))</f>
        <v/>
      </c>
      <c r="N524" s="28" t="str">
        <f>IF(AND(G524="",I524="",J524=""),"",IF(AND(I524&gt;0,OR(F524="",G524="")),"Bitte gültige Kontonummer/n eingeben",IF(OR(AND(F524&gt;0,F524&lt;1000),F524&gt;9999),"Sollkontonummer muss vierstellig sein",IF(VLOOKUP(F524,Kontenplan!$E$9:$E$277,1)&lt;&gt;F524,"Sollkonto existiert nicht",IF(D524=0,"Bitte Beleg-Nr. prüfen",IF(OR(AND(G524&gt;0,G524&lt;1000),G524&gt;9999),"Habenkontonummer muss vierstellig sein",IF(VLOOKUP(G524,Kontenplan!$E$9:$F$277,1)&lt;&gt;G524,"Habenkonto exisitert nicht","")))))))</f>
        <v/>
      </c>
      <c r="O524" s="28" t="str">
        <f t="shared" si="17"/>
        <v/>
      </c>
      <c r="P524" s="28"/>
      <c r="Q524" s="28"/>
      <c r="R524" s="28"/>
      <c r="S524" s="28"/>
      <c r="T524" s="28"/>
      <c r="U524" s="28"/>
      <c r="V524" s="28"/>
      <c r="X524" s="28"/>
      <c r="Y524" s="28"/>
    </row>
    <row r="525" spans="1:25" x14ac:dyDescent="0.2">
      <c r="A525" t="e">
        <f>IF(OR(F525=#REF!,G525=#REF!),ROUND(A524+1,0),A524+0.0001)</f>
        <v>#REF!</v>
      </c>
      <c r="B525" s="20" t="e">
        <f>IF(AND(E525&gt;=$B$2,E525&lt;=$B$3,OR(F525=#REF!,G525=#REF!)),ROUND(B524+1,0),B524+0.0001)</f>
        <v>#REF!</v>
      </c>
      <c r="C525" s="20" t="e">
        <f>IF(H525=#REF!,ROUND(C524+1,0),C524+0.0001)</f>
        <v>#REF!</v>
      </c>
      <c r="D525" s="21"/>
      <c r="E525" s="22"/>
      <c r="F525" s="23"/>
      <c r="G525" s="24"/>
      <c r="H525" s="51"/>
      <c r="I525" s="25"/>
      <c r="J525" s="31"/>
      <c r="K525" s="43" t="str">
        <f t="shared" si="16"/>
        <v/>
      </c>
      <c r="L525" s="45" t="str">
        <f>IF(F525="","",VLOOKUP(Journal!F525,Kontenplan!$E$9:$F$278,2))</f>
        <v/>
      </c>
      <c r="M525" s="44" t="str">
        <f>IF(G525="","",VLOOKUP(Journal!G525,Kontenplan!$E$9:$F$278,2))</f>
        <v/>
      </c>
      <c r="N525" s="28" t="str">
        <f>IF(AND(G525="",I525="",J525=""),"",IF(AND(I525&gt;0,OR(F525="",G525="")),"Bitte gültige Kontonummer/n eingeben",IF(OR(AND(F525&gt;0,F525&lt;1000),F525&gt;9999),"Sollkontonummer muss vierstellig sein",IF(VLOOKUP(F525,Kontenplan!$E$9:$E$277,1)&lt;&gt;F525,"Sollkonto existiert nicht",IF(D525=0,"Bitte Beleg-Nr. prüfen",IF(OR(AND(G525&gt;0,G525&lt;1000),G525&gt;9999),"Habenkontonummer muss vierstellig sein",IF(VLOOKUP(G525,Kontenplan!$E$9:$F$277,1)&lt;&gt;G525,"Habenkonto exisitert nicht","")))))))</f>
        <v/>
      </c>
      <c r="O525" s="28" t="str">
        <f t="shared" si="17"/>
        <v/>
      </c>
      <c r="P525" s="28"/>
      <c r="Q525" s="28"/>
      <c r="R525" s="28"/>
      <c r="S525" s="28"/>
      <c r="T525" s="28"/>
      <c r="U525" s="28"/>
      <c r="V525" s="28"/>
      <c r="X525" s="28"/>
      <c r="Y525" s="28"/>
    </row>
    <row r="526" spans="1:25" x14ac:dyDescent="0.2">
      <c r="A526" t="e">
        <f>IF(OR(F526=#REF!,G526=#REF!),ROUND(A525+1,0),A525+0.0001)</f>
        <v>#REF!</v>
      </c>
      <c r="B526" s="20" t="e">
        <f>IF(AND(E526&gt;=$B$2,E526&lt;=$B$3,OR(F526=#REF!,G526=#REF!)),ROUND(B525+1,0),B525+0.0001)</f>
        <v>#REF!</v>
      </c>
      <c r="C526" s="20" t="e">
        <f>IF(H526=#REF!,ROUND(C525+1,0),C525+0.0001)</f>
        <v>#REF!</v>
      </c>
      <c r="D526" s="21"/>
      <c r="E526" s="22"/>
      <c r="F526" s="23"/>
      <c r="G526" s="24"/>
      <c r="H526" s="51"/>
      <c r="I526" s="25"/>
      <c r="J526" s="31"/>
      <c r="K526" s="43" t="str">
        <f t="shared" si="16"/>
        <v/>
      </c>
      <c r="L526" s="45" t="str">
        <f>IF(F526="","",VLOOKUP(Journal!F526,Kontenplan!$E$9:$F$278,2))</f>
        <v/>
      </c>
      <c r="M526" s="44" t="str">
        <f>IF(G526="","",VLOOKUP(Journal!G526,Kontenplan!$E$9:$F$278,2))</f>
        <v/>
      </c>
      <c r="N526" s="28" t="str">
        <f>IF(AND(G526="",I526="",J526=""),"",IF(AND(I526&gt;0,OR(F526="",G526="")),"Bitte gültige Kontonummer/n eingeben",IF(OR(AND(F526&gt;0,F526&lt;1000),F526&gt;9999),"Sollkontonummer muss vierstellig sein",IF(VLOOKUP(F526,Kontenplan!$E$9:$E$277,1)&lt;&gt;F526,"Sollkonto existiert nicht",IF(D526=0,"Bitte Beleg-Nr. prüfen",IF(OR(AND(G526&gt;0,G526&lt;1000),G526&gt;9999),"Habenkontonummer muss vierstellig sein",IF(VLOOKUP(G526,Kontenplan!$E$9:$F$277,1)&lt;&gt;G526,"Habenkonto exisitert nicht","")))))))</f>
        <v/>
      </c>
      <c r="O526" s="28" t="str">
        <f t="shared" si="17"/>
        <v/>
      </c>
      <c r="P526" s="28"/>
      <c r="Q526" s="28"/>
      <c r="R526" s="28"/>
      <c r="S526" s="28"/>
      <c r="T526" s="28"/>
      <c r="U526" s="28"/>
      <c r="V526" s="28"/>
      <c r="X526" s="28"/>
      <c r="Y526" s="28"/>
    </row>
    <row r="527" spans="1:25" x14ac:dyDescent="0.2">
      <c r="A527" t="e">
        <f>IF(OR(F527=#REF!,G527=#REF!),ROUND(A526+1,0),A526+0.0001)</f>
        <v>#REF!</v>
      </c>
      <c r="B527" s="20" t="e">
        <f>IF(AND(E527&gt;=$B$2,E527&lt;=$B$3,OR(F527=#REF!,G527=#REF!)),ROUND(B526+1,0),B526+0.0001)</f>
        <v>#REF!</v>
      </c>
      <c r="C527" s="20" t="e">
        <f>IF(H527=#REF!,ROUND(C526+1,0),C526+0.0001)</f>
        <v>#REF!</v>
      </c>
      <c r="D527" s="21"/>
      <c r="E527" s="22"/>
      <c r="F527" s="23"/>
      <c r="G527" s="24"/>
      <c r="H527" s="51"/>
      <c r="I527" s="25"/>
      <c r="J527" s="31"/>
      <c r="K527" s="43" t="str">
        <f t="shared" si="16"/>
        <v/>
      </c>
      <c r="L527" s="45" t="str">
        <f>IF(F527="","",VLOOKUP(Journal!F527,Kontenplan!$E$9:$F$278,2))</f>
        <v/>
      </c>
      <c r="M527" s="44" t="str">
        <f>IF(G527="","",VLOOKUP(Journal!G527,Kontenplan!$E$9:$F$278,2))</f>
        <v/>
      </c>
      <c r="N527" s="28" t="str">
        <f>IF(AND(G527="",I527="",J527=""),"",IF(AND(I527&gt;0,OR(F527="",G527="")),"Bitte gültige Kontonummer/n eingeben",IF(OR(AND(F527&gt;0,F527&lt;1000),F527&gt;9999),"Sollkontonummer muss vierstellig sein",IF(VLOOKUP(F527,Kontenplan!$E$9:$E$277,1)&lt;&gt;F527,"Sollkonto existiert nicht",IF(D527=0,"Bitte Beleg-Nr. prüfen",IF(OR(AND(G527&gt;0,G527&lt;1000),G527&gt;9999),"Habenkontonummer muss vierstellig sein",IF(VLOOKUP(G527,Kontenplan!$E$9:$F$277,1)&lt;&gt;G527,"Habenkonto exisitert nicht","")))))))</f>
        <v/>
      </c>
      <c r="O527" s="28" t="str">
        <f t="shared" si="17"/>
        <v/>
      </c>
      <c r="P527" s="28"/>
      <c r="Q527" s="28"/>
      <c r="R527" s="28"/>
      <c r="S527" s="28"/>
      <c r="T527" s="28"/>
      <c r="U527" s="28"/>
      <c r="V527" s="28"/>
      <c r="X527" s="28"/>
      <c r="Y527" s="28"/>
    </row>
    <row r="528" spans="1:25" x14ac:dyDescent="0.2">
      <c r="A528" t="e">
        <f>IF(OR(F528=#REF!,G528=#REF!),ROUND(A527+1,0),A527+0.0001)</f>
        <v>#REF!</v>
      </c>
      <c r="B528" s="20" t="e">
        <f>IF(AND(E528&gt;=$B$2,E528&lt;=$B$3,OR(F528=#REF!,G528=#REF!)),ROUND(B527+1,0),B527+0.0001)</f>
        <v>#REF!</v>
      </c>
      <c r="C528" s="20" t="e">
        <f>IF(H528=#REF!,ROUND(C527+1,0),C527+0.0001)</f>
        <v>#REF!</v>
      </c>
      <c r="D528" s="21"/>
      <c r="E528" s="22"/>
      <c r="F528" s="23"/>
      <c r="G528" s="24"/>
      <c r="H528" s="51"/>
      <c r="I528" s="25"/>
      <c r="J528" s="31"/>
      <c r="K528" s="43" t="str">
        <f t="shared" si="16"/>
        <v/>
      </c>
      <c r="L528" s="45" t="str">
        <f>IF(F528="","",VLOOKUP(Journal!F528,Kontenplan!$E$9:$F$278,2))</f>
        <v/>
      </c>
      <c r="M528" s="44" t="str">
        <f>IF(G528="","",VLOOKUP(Journal!G528,Kontenplan!$E$9:$F$278,2))</f>
        <v/>
      </c>
      <c r="N528" s="28" t="str">
        <f>IF(AND(G528="",I528="",J528=""),"",IF(AND(I528&gt;0,OR(F528="",G528="")),"Bitte gültige Kontonummer/n eingeben",IF(OR(AND(F528&gt;0,F528&lt;1000),F528&gt;9999),"Sollkontonummer muss vierstellig sein",IF(VLOOKUP(F528,Kontenplan!$E$9:$E$277,1)&lt;&gt;F528,"Sollkonto existiert nicht",IF(D528=0,"Bitte Beleg-Nr. prüfen",IF(OR(AND(G528&gt;0,G528&lt;1000),G528&gt;9999),"Habenkontonummer muss vierstellig sein",IF(VLOOKUP(G528,Kontenplan!$E$9:$F$277,1)&lt;&gt;G528,"Habenkonto exisitert nicht","")))))))</f>
        <v/>
      </c>
      <c r="O528" s="28" t="str">
        <f t="shared" si="17"/>
        <v/>
      </c>
      <c r="P528" s="28"/>
      <c r="Q528" s="28"/>
      <c r="R528" s="28"/>
      <c r="S528" s="28"/>
      <c r="T528" s="28"/>
      <c r="U528" s="28"/>
      <c r="V528" s="28"/>
      <c r="X528" s="28"/>
      <c r="Y528" s="28"/>
    </row>
    <row r="529" spans="1:25" x14ac:dyDescent="0.2">
      <c r="A529" t="e">
        <f>IF(OR(F529=#REF!,G529=#REF!),ROUND(A528+1,0),A528+0.0001)</f>
        <v>#REF!</v>
      </c>
      <c r="B529" s="20" t="e">
        <f>IF(AND(E529&gt;=$B$2,E529&lt;=$B$3,OR(F529=#REF!,G529=#REF!)),ROUND(B528+1,0),B528+0.0001)</f>
        <v>#REF!</v>
      </c>
      <c r="C529" s="20" t="e">
        <f>IF(H529=#REF!,ROUND(C528+1,0),C528+0.0001)</f>
        <v>#REF!</v>
      </c>
      <c r="D529" s="21"/>
      <c r="E529" s="22"/>
      <c r="F529" s="23"/>
      <c r="G529" s="24"/>
      <c r="H529" s="51"/>
      <c r="I529" s="25"/>
      <c r="J529" s="31"/>
      <c r="K529" s="43" t="str">
        <f t="shared" si="16"/>
        <v/>
      </c>
      <c r="L529" s="45" t="str">
        <f>IF(F529="","",VLOOKUP(Journal!F529,Kontenplan!$E$9:$F$278,2))</f>
        <v/>
      </c>
      <c r="M529" s="44" t="str">
        <f>IF(G529="","",VLOOKUP(Journal!G529,Kontenplan!$E$9:$F$278,2))</f>
        <v/>
      </c>
      <c r="N529" s="28" t="str">
        <f>IF(AND(G529="",I529="",J529=""),"",IF(AND(I529&gt;0,OR(F529="",G529="")),"Bitte gültige Kontonummer/n eingeben",IF(OR(AND(F529&gt;0,F529&lt;1000),F529&gt;9999),"Sollkontonummer muss vierstellig sein",IF(VLOOKUP(F529,Kontenplan!$E$9:$E$277,1)&lt;&gt;F529,"Sollkonto existiert nicht",IF(D529=0,"Bitte Beleg-Nr. prüfen",IF(OR(AND(G529&gt;0,G529&lt;1000),G529&gt;9999),"Habenkontonummer muss vierstellig sein",IF(VLOOKUP(G529,Kontenplan!$E$9:$F$277,1)&lt;&gt;G529,"Habenkonto exisitert nicht","")))))))</f>
        <v/>
      </c>
      <c r="O529" s="28" t="str">
        <f t="shared" si="17"/>
        <v/>
      </c>
      <c r="P529" s="28"/>
      <c r="Q529" s="28"/>
      <c r="R529" s="28"/>
      <c r="S529" s="28"/>
      <c r="T529" s="28"/>
      <c r="U529" s="28"/>
      <c r="V529" s="28"/>
      <c r="X529" s="28"/>
      <c r="Y529" s="28"/>
    </row>
    <row r="530" spans="1:25" x14ac:dyDescent="0.2">
      <c r="A530" t="e">
        <f>IF(OR(F530=#REF!,G530=#REF!),ROUND(A529+1,0),A529+0.0001)</f>
        <v>#REF!</v>
      </c>
      <c r="B530" s="20" t="e">
        <f>IF(AND(E530&gt;=$B$2,E530&lt;=$B$3,OR(F530=#REF!,G530=#REF!)),ROUND(B529+1,0),B529+0.0001)</f>
        <v>#REF!</v>
      </c>
      <c r="C530" s="20" t="e">
        <f>IF(H530=#REF!,ROUND(C529+1,0),C529+0.0001)</f>
        <v>#REF!</v>
      </c>
      <c r="D530" s="21"/>
      <c r="E530" s="22"/>
      <c r="F530" s="23"/>
      <c r="G530" s="24"/>
      <c r="H530" s="51"/>
      <c r="I530" s="25"/>
      <c r="J530" s="31"/>
      <c r="K530" s="43" t="str">
        <f t="shared" si="16"/>
        <v/>
      </c>
      <c r="L530" s="45" t="str">
        <f>IF(F530="","",VLOOKUP(Journal!F530,Kontenplan!$E$9:$F$278,2))</f>
        <v/>
      </c>
      <c r="M530" s="44" t="str">
        <f>IF(G530="","",VLOOKUP(Journal!G530,Kontenplan!$E$9:$F$278,2))</f>
        <v/>
      </c>
      <c r="N530" s="28" t="str">
        <f>IF(AND(G530="",I530="",J530=""),"",IF(AND(I530&gt;0,OR(F530="",G530="")),"Bitte gültige Kontonummer/n eingeben",IF(OR(AND(F530&gt;0,F530&lt;1000),F530&gt;9999),"Sollkontonummer muss vierstellig sein",IF(VLOOKUP(F530,Kontenplan!$E$9:$E$277,1)&lt;&gt;F530,"Sollkonto existiert nicht",IF(D530=0,"Bitte Beleg-Nr. prüfen",IF(OR(AND(G530&gt;0,G530&lt;1000),G530&gt;9999),"Habenkontonummer muss vierstellig sein",IF(VLOOKUP(G530,Kontenplan!$E$9:$F$277,1)&lt;&gt;G530,"Habenkonto exisitert nicht","")))))))</f>
        <v/>
      </c>
      <c r="O530" s="28" t="str">
        <f t="shared" si="17"/>
        <v/>
      </c>
      <c r="P530" s="28"/>
      <c r="Q530" s="28"/>
      <c r="R530" s="28"/>
      <c r="S530" s="28"/>
      <c r="T530" s="28"/>
      <c r="U530" s="28"/>
      <c r="V530" s="28"/>
      <c r="X530" s="28"/>
      <c r="Y530" s="28"/>
    </row>
    <row r="531" spans="1:25" x14ac:dyDescent="0.2">
      <c r="A531" t="e">
        <f>IF(OR(F531=#REF!,G531=#REF!),ROUND(A530+1,0),A530+0.0001)</f>
        <v>#REF!</v>
      </c>
      <c r="B531" s="20" t="e">
        <f>IF(AND(E531&gt;=$B$2,E531&lt;=$B$3,OR(F531=#REF!,G531=#REF!)),ROUND(B530+1,0),B530+0.0001)</f>
        <v>#REF!</v>
      </c>
      <c r="C531" s="20" t="e">
        <f>IF(H531=#REF!,ROUND(C530+1,0),C530+0.0001)</f>
        <v>#REF!</v>
      </c>
      <c r="D531" s="21"/>
      <c r="E531" s="22"/>
      <c r="F531" s="23"/>
      <c r="G531" s="24"/>
      <c r="H531" s="51"/>
      <c r="I531" s="25"/>
      <c r="J531" s="31"/>
      <c r="K531" s="43" t="str">
        <f t="shared" si="16"/>
        <v/>
      </c>
      <c r="L531" s="45" t="str">
        <f>IF(F531="","",VLOOKUP(Journal!F531,Kontenplan!$E$9:$F$278,2))</f>
        <v/>
      </c>
      <c r="M531" s="44" t="str">
        <f>IF(G531="","",VLOOKUP(Journal!G531,Kontenplan!$E$9:$F$278,2))</f>
        <v/>
      </c>
      <c r="N531" s="28" t="str">
        <f>IF(AND(G531="",I531="",J531=""),"",IF(AND(I531&gt;0,OR(F531="",G531="")),"Bitte gültige Kontonummer/n eingeben",IF(OR(AND(F531&gt;0,F531&lt;1000),F531&gt;9999),"Sollkontonummer muss vierstellig sein",IF(VLOOKUP(F531,Kontenplan!$E$9:$E$277,1)&lt;&gt;F531,"Sollkonto existiert nicht",IF(D531=0,"Bitte Beleg-Nr. prüfen",IF(OR(AND(G531&gt;0,G531&lt;1000),G531&gt;9999),"Habenkontonummer muss vierstellig sein",IF(VLOOKUP(G531,Kontenplan!$E$9:$F$277,1)&lt;&gt;G531,"Habenkonto exisitert nicht","")))))))</f>
        <v/>
      </c>
      <c r="O531" s="28" t="str">
        <f t="shared" si="17"/>
        <v/>
      </c>
      <c r="P531" s="28"/>
      <c r="Q531" s="28"/>
      <c r="R531" s="28"/>
      <c r="S531" s="28"/>
      <c r="T531" s="28"/>
      <c r="U531" s="28"/>
      <c r="V531" s="28"/>
      <c r="X531" s="28"/>
      <c r="Y531" s="28"/>
    </row>
    <row r="532" spans="1:25" x14ac:dyDescent="0.2">
      <c r="A532" t="e">
        <f>IF(OR(F532=#REF!,G532=#REF!),ROUND(A531+1,0),A531+0.0001)</f>
        <v>#REF!</v>
      </c>
      <c r="B532" s="20" t="e">
        <f>IF(AND(E532&gt;=$B$2,E532&lt;=$B$3,OR(F532=#REF!,G532=#REF!)),ROUND(B531+1,0),B531+0.0001)</f>
        <v>#REF!</v>
      </c>
      <c r="C532" s="20" t="e">
        <f>IF(H532=#REF!,ROUND(C531+1,0),C531+0.0001)</f>
        <v>#REF!</v>
      </c>
      <c r="D532" s="21"/>
      <c r="E532" s="22"/>
      <c r="F532" s="23"/>
      <c r="G532" s="24"/>
      <c r="H532" s="51"/>
      <c r="I532" s="25"/>
      <c r="J532" s="31"/>
      <c r="K532" s="43" t="str">
        <f t="shared" si="16"/>
        <v/>
      </c>
      <c r="L532" s="45" t="str">
        <f>IF(F532="","",VLOOKUP(Journal!F532,Kontenplan!$E$9:$F$278,2))</f>
        <v/>
      </c>
      <c r="M532" s="44" t="str">
        <f>IF(G532="","",VLOOKUP(Journal!G532,Kontenplan!$E$9:$F$278,2))</f>
        <v/>
      </c>
      <c r="N532" s="28" t="str">
        <f>IF(AND(G532="",I532="",J532=""),"",IF(AND(I532&gt;0,OR(F532="",G532="")),"Bitte gültige Kontonummer/n eingeben",IF(OR(AND(F532&gt;0,F532&lt;1000),F532&gt;9999),"Sollkontonummer muss vierstellig sein",IF(VLOOKUP(F532,Kontenplan!$E$9:$E$277,1)&lt;&gt;F532,"Sollkonto existiert nicht",IF(D532=0,"Bitte Beleg-Nr. prüfen",IF(OR(AND(G532&gt;0,G532&lt;1000),G532&gt;9999),"Habenkontonummer muss vierstellig sein",IF(VLOOKUP(G532,Kontenplan!$E$9:$F$277,1)&lt;&gt;G532,"Habenkonto exisitert nicht","")))))))</f>
        <v/>
      </c>
      <c r="O532" s="28" t="str">
        <f t="shared" si="17"/>
        <v/>
      </c>
      <c r="P532" s="28"/>
      <c r="Q532" s="28"/>
      <c r="R532" s="28"/>
      <c r="S532" s="28"/>
      <c r="T532" s="28"/>
      <c r="U532" s="28"/>
      <c r="V532" s="28"/>
      <c r="X532" s="28"/>
      <c r="Y532" s="28"/>
    </row>
    <row r="533" spans="1:25" x14ac:dyDescent="0.2">
      <c r="A533" t="e">
        <f>IF(OR(F533=#REF!,G533=#REF!),ROUND(A532+1,0),A532+0.0001)</f>
        <v>#REF!</v>
      </c>
      <c r="B533" s="20" t="e">
        <f>IF(AND(E533&gt;=$B$2,E533&lt;=$B$3,OR(F533=#REF!,G533=#REF!)),ROUND(B532+1,0),B532+0.0001)</f>
        <v>#REF!</v>
      </c>
      <c r="C533" s="20" t="e">
        <f>IF(H533=#REF!,ROUND(C532+1,0),C532+0.0001)</f>
        <v>#REF!</v>
      </c>
      <c r="D533" s="21"/>
      <c r="E533" s="22"/>
      <c r="F533" s="23"/>
      <c r="G533" s="24"/>
      <c r="H533" s="51"/>
      <c r="I533" s="25"/>
      <c r="J533" s="31"/>
      <c r="K533" s="43" t="str">
        <f t="shared" si="16"/>
        <v/>
      </c>
      <c r="L533" s="45" t="str">
        <f>IF(F533="","",VLOOKUP(Journal!F533,Kontenplan!$E$9:$F$278,2))</f>
        <v/>
      </c>
      <c r="M533" s="44" t="str">
        <f>IF(G533="","",VLOOKUP(Journal!G533,Kontenplan!$E$9:$F$278,2))</f>
        <v/>
      </c>
      <c r="N533" s="28" t="str">
        <f>IF(AND(G533="",I533="",J533=""),"",IF(AND(I533&gt;0,OR(F533="",G533="")),"Bitte gültige Kontonummer/n eingeben",IF(OR(AND(F533&gt;0,F533&lt;1000),F533&gt;9999),"Sollkontonummer muss vierstellig sein",IF(VLOOKUP(F533,Kontenplan!$E$9:$E$277,1)&lt;&gt;F533,"Sollkonto existiert nicht",IF(D533=0,"Bitte Beleg-Nr. prüfen",IF(OR(AND(G533&gt;0,G533&lt;1000),G533&gt;9999),"Habenkontonummer muss vierstellig sein",IF(VLOOKUP(G533,Kontenplan!$E$9:$F$277,1)&lt;&gt;G533,"Habenkonto exisitert nicht","")))))))</f>
        <v/>
      </c>
      <c r="O533" s="28" t="str">
        <f t="shared" si="17"/>
        <v/>
      </c>
      <c r="P533" s="28"/>
      <c r="Q533" s="28"/>
      <c r="R533" s="28"/>
      <c r="S533" s="28"/>
      <c r="T533" s="28"/>
      <c r="U533" s="28"/>
      <c r="V533" s="28"/>
      <c r="X533" s="28"/>
      <c r="Y533" s="28"/>
    </row>
    <row r="534" spans="1:25" x14ac:dyDescent="0.2">
      <c r="A534" t="e">
        <f>IF(OR(F534=#REF!,G534=#REF!),ROUND(A533+1,0),A533+0.0001)</f>
        <v>#REF!</v>
      </c>
      <c r="B534" s="20" t="e">
        <f>IF(AND(E534&gt;=$B$2,E534&lt;=$B$3,OR(F534=#REF!,G534=#REF!)),ROUND(B533+1,0),B533+0.0001)</f>
        <v>#REF!</v>
      </c>
      <c r="C534" s="20" t="e">
        <f>IF(H534=#REF!,ROUND(C533+1,0),C533+0.0001)</f>
        <v>#REF!</v>
      </c>
      <c r="D534" s="21"/>
      <c r="E534" s="22"/>
      <c r="F534" s="23"/>
      <c r="G534" s="24"/>
      <c r="H534" s="51"/>
      <c r="I534" s="25"/>
      <c r="J534" s="31"/>
      <c r="K534" s="43" t="str">
        <f t="shared" si="16"/>
        <v/>
      </c>
      <c r="L534" s="45" t="str">
        <f>IF(F534="","",VLOOKUP(Journal!F534,Kontenplan!$E$9:$F$278,2))</f>
        <v/>
      </c>
      <c r="M534" s="44" t="str">
        <f>IF(G534="","",VLOOKUP(Journal!G534,Kontenplan!$E$9:$F$278,2))</f>
        <v/>
      </c>
      <c r="N534" s="28" t="str">
        <f>IF(AND(G534="",I534="",J534=""),"",IF(AND(I534&gt;0,OR(F534="",G534="")),"Bitte gültige Kontonummer/n eingeben",IF(OR(AND(F534&gt;0,F534&lt;1000),F534&gt;9999),"Sollkontonummer muss vierstellig sein",IF(VLOOKUP(F534,Kontenplan!$E$9:$E$277,1)&lt;&gt;F534,"Sollkonto existiert nicht",IF(D534=0,"Bitte Beleg-Nr. prüfen",IF(OR(AND(G534&gt;0,G534&lt;1000),G534&gt;9999),"Habenkontonummer muss vierstellig sein",IF(VLOOKUP(G534,Kontenplan!$E$9:$F$277,1)&lt;&gt;G534,"Habenkonto exisitert nicht","")))))))</f>
        <v/>
      </c>
      <c r="O534" s="28" t="str">
        <f t="shared" si="17"/>
        <v/>
      </c>
      <c r="P534" s="28"/>
      <c r="Q534" s="28"/>
      <c r="R534" s="28"/>
      <c r="S534" s="28"/>
      <c r="T534" s="28"/>
      <c r="U534" s="28"/>
      <c r="V534" s="28"/>
      <c r="X534" s="28"/>
      <c r="Y534" s="28"/>
    </row>
    <row r="535" spans="1:25" x14ac:dyDescent="0.2">
      <c r="A535" t="e">
        <f>IF(OR(F535=#REF!,G535=#REF!),ROUND(A534+1,0),A534+0.0001)</f>
        <v>#REF!</v>
      </c>
      <c r="B535" s="20" t="e">
        <f>IF(AND(E535&gt;=$B$2,E535&lt;=$B$3,OR(F535=#REF!,G535=#REF!)),ROUND(B534+1,0),B534+0.0001)</f>
        <v>#REF!</v>
      </c>
      <c r="C535" s="20" t="e">
        <f>IF(H535=#REF!,ROUND(C534+1,0),C534+0.0001)</f>
        <v>#REF!</v>
      </c>
      <c r="D535" s="21"/>
      <c r="E535" s="22"/>
      <c r="F535" s="23"/>
      <c r="G535" s="24"/>
      <c r="H535" s="51"/>
      <c r="I535" s="25"/>
      <c r="J535" s="31"/>
      <c r="K535" s="43" t="str">
        <f t="shared" si="16"/>
        <v/>
      </c>
      <c r="L535" s="45" t="str">
        <f>IF(F535="","",VLOOKUP(Journal!F535,Kontenplan!$E$9:$F$278,2))</f>
        <v/>
      </c>
      <c r="M535" s="44" t="str">
        <f>IF(G535="","",VLOOKUP(Journal!G535,Kontenplan!$E$9:$F$278,2))</f>
        <v/>
      </c>
      <c r="N535" s="28" t="str">
        <f>IF(AND(G535="",I535="",J535=""),"",IF(AND(I535&gt;0,OR(F535="",G535="")),"Bitte gültige Kontonummer/n eingeben",IF(OR(AND(F535&gt;0,F535&lt;1000),F535&gt;9999),"Sollkontonummer muss vierstellig sein",IF(VLOOKUP(F535,Kontenplan!$E$9:$E$277,1)&lt;&gt;F535,"Sollkonto existiert nicht",IF(D535=0,"Bitte Beleg-Nr. prüfen",IF(OR(AND(G535&gt;0,G535&lt;1000),G535&gt;9999),"Habenkontonummer muss vierstellig sein",IF(VLOOKUP(G535,Kontenplan!$E$9:$F$277,1)&lt;&gt;G535,"Habenkonto exisitert nicht","")))))))</f>
        <v/>
      </c>
      <c r="O535" s="28" t="str">
        <f t="shared" si="17"/>
        <v/>
      </c>
      <c r="P535" s="28"/>
      <c r="Q535" s="28"/>
      <c r="R535" s="28"/>
      <c r="S535" s="28"/>
      <c r="T535" s="28"/>
      <c r="U535" s="28"/>
      <c r="V535" s="28"/>
      <c r="X535" s="28"/>
      <c r="Y535" s="28"/>
    </row>
    <row r="536" spans="1:25" x14ac:dyDescent="0.2">
      <c r="A536" t="e">
        <f>IF(OR(F536=#REF!,G536=#REF!),ROUND(A535+1,0),A535+0.0001)</f>
        <v>#REF!</v>
      </c>
      <c r="B536" s="20" t="e">
        <f>IF(AND(E536&gt;=$B$2,E536&lt;=$B$3,OR(F536=#REF!,G536=#REF!)),ROUND(B535+1,0),B535+0.0001)</f>
        <v>#REF!</v>
      </c>
      <c r="C536" s="20" t="e">
        <f>IF(H536=#REF!,ROUND(C535+1,0),C535+0.0001)</f>
        <v>#REF!</v>
      </c>
      <c r="D536" s="21"/>
      <c r="E536" s="22"/>
      <c r="F536" s="23"/>
      <c r="G536" s="24"/>
      <c r="H536" s="51"/>
      <c r="I536" s="25"/>
      <c r="J536" s="31"/>
      <c r="K536" s="43" t="str">
        <f t="shared" si="16"/>
        <v/>
      </c>
      <c r="L536" s="45" t="str">
        <f>IF(F536="","",VLOOKUP(Journal!F536,Kontenplan!$E$9:$F$278,2))</f>
        <v/>
      </c>
      <c r="M536" s="44" t="str">
        <f>IF(G536="","",VLOOKUP(Journal!G536,Kontenplan!$E$9:$F$278,2))</f>
        <v/>
      </c>
      <c r="N536" s="28" t="str">
        <f>IF(AND(G536="",I536="",J536=""),"",IF(AND(I536&gt;0,OR(F536="",G536="")),"Bitte gültige Kontonummer/n eingeben",IF(OR(AND(F536&gt;0,F536&lt;1000),F536&gt;9999),"Sollkontonummer muss vierstellig sein",IF(VLOOKUP(F536,Kontenplan!$E$9:$E$277,1)&lt;&gt;F536,"Sollkonto existiert nicht",IF(D536=0,"Bitte Beleg-Nr. prüfen",IF(OR(AND(G536&gt;0,G536&lt;1000),G536&gt;9999),"Habenkontonummer muss vierstellig sein",IF(VLOOKUP(G536,Kontenplan!$E$9:$F$277,1)&lt;&gt;G536,"Habenkonto exisitert nicht","")))))))</f>
        <v/>
      </c>
      <c r="O536" s="28" t="str">
        <f t="shared" si="17"/>
        <v/>
      </c>
      <c r="P536" s="28"/>
      <c r="Q536" s="28"/>
      <c r="R536" s="28"/>
      <c r="S536" s="28"/>
      <c r="T536" s="28"/>
      <c r="U536" s="28"/>
      <c r="V536" s="28"/>
      <c r="X536" s="28"/>
      <c r="Y536" s="28"/>
    </row>
    <row r="537" spans="1:25" x14ac:dyDescent="0.2">
      <c r="A537" t="e">
        <f>IF(OR(F537=#REF!,G537=#REF!),ROUND(A536+1,0),A536+0.0001)</f>
        <v>#REF!</v>
      </c>
      <c r="B537" s="20" t="e">
        <f>IF(AND(E537&gt;=$B$2,E537&lt;=$B$3,OR(F537=#REF!,G537=#REF!)),ROUND(B536+1,0),B536+0.0001)</f>
        <v>#REF!</v>
      </c>
      <c r="C537" s="20" t="e">
        <f>IF(H537=#REF!,ROUND(C536+1,0),C536+0.0001)</f>
        <v>#REF!</v>
      </c>
      <c r="D537" s="21"/>
      <c r="E537" s="22"/>
      <c r="F537" s="23"/>
      <c r="G537" s="24"/>
      <c r="H537" s="51"/>
      <c r="I537" s="25"/>
      <c r="J537" s="31"/>
      <c r="K537" s="43" t="str">
        <f t="shared" si="16"/>
        <v/>
      </c>
      <c r="L537" s="45" t="str">
        <f>IF(F537="","",VLOOKUP(Journal!F537,Kontenplan!$E$9:$F$278,2))</f>
        <v/>
      </c>
      <c r="M537" s="44" t="str">
        <f>IF(G537="","",VLOOKUP(Journal!G537,Kontenplan!$E$9:$F$278,2))</f>
        <v/>
      </c>
      <c r="N537" s="28" t="str">
        <f>IF(AND(G537="",I537="",J537=""),"",IF(AND(I537&gt;0,OR(F537="",G537="")),"Bitte gültige Kontonummer/n eingeben",IF(OR(AND(F537&gt;0,F537&lt;1000),F537&gt;9999),"Sollkontonummer muss vierstellig sein",IF(VLOOKUP(F537,Kontenplan!$E$9:$E$277,1)&lt;&gt;F537,"Sollkonto existiert nicht",IF(D537=0,"Bitte Beleg-Nr. prüfen",IF(OR(AND(G537&gt;0,G537&lt;1000),G537&gt;9999),"Habenkontonummer muss vierstellig sein",IF(VLOOKUP(G537,Kontenplan!$E$9:$F$277,1)&lt;&gt;G537,"Habenkonto exisitert nicht","")))))))</f>
        <v/>
      </c>
      <c r="O537" s="28" t="str">
        <f t="shared" si="17"/>
        <v/>
      </c>
      <c r="P537" s="28"/>
      <c r="Q537" s="28"/>
      <c r="R537" s="28"/>
      <c r="S537" s="28"/>
      <c r="T537" s="28"/>
      <c r="U537" s="28"/>
      <c r="V537" s="28"/>
      <c r="X537" s="28"/>
      <c r="Y537" s="28"/>
    </row>
    <row r="538" spans="1:25" x14ac:dyDescent="0.2">
      <c r="A538" t="e">
        <f>IF(OR(F538=#REF!,G538=#REF!),ROUND(A537+1,0),A537+0.0001)</f>
        <v>#REF!</v>
      </c>
      <c r="B538" s="20" t="e">
        <f>IF(AND(E538&gt;=$B$2,E538&lt;=$B$3,OR(F538=#REF!,G538=#REF!)),ROUND(B537+1,0),B537+0.0001)</f>
        <v>#REF!</v>
      </c>
      <c r="C538" s="20" t="e">
        <f>IF(H538=#REF!,ROUND(C537+1,0),C537+0.0001)</f>
        <v>#REF!</v>
      </c>
      <c r="D538" s="21"/>
      <c r="E538" s="22"/>
      <c r="F538" s="23"/>
      <c r="G538" s="24"/>
      <c r="H538" s="51"/>
      <c r="I538" s="25"/>
      <c r="J538" s="31"/>
      <c r="K538" s="43" t="str">
        <f t="shared" si="16"/>
        <v/>
      </c>
      <c r="L538" s="45" t="str">
        <f>IF(F538="","",VLOOKUP(Journal!F538,Kontenplan!$E$9:$F$278,2))</f>
        <v/>
      </c>
      <c r="M538" s="44" t="str">
        <f>IF(G538="","",VLOOKUP(Journal!G538,Kontenplan!$E$9:$F$278,2))</f>
        <v/>
      </c>
      <c r="N538" s="28" t="str">
        <f>IF(AND(G538="",I538="",J538=""),"",IF(AND(I538&gt;0,OR(F538="",G538="")),"Bitte gültige Kontonummer/n eingeben",IF(OR(AND(F538&gt;0,F538&lt;1000),F538&gt;9999),"Sollkontonummer muss vierstellig sein",IF(VLOOKUP(F538,Kontenplan!$E$9:$E$277,1)&lt;&gt;F538,"Sollkonto existiert nicht",IF(D538=0,"Bitte Beleg-Nr. prüfen",IF(OR(AND(G538&gt;0,G538&lt;1000),G538&gt;9999),"Habenkontonummer muss vierstellig sein",IF(VLOOKUP(G538,Kontenplan!$E$9:$F$277,1)&lt;&gt;G538,"Habenkonto exisitert nicht","")))))))</f>
        <v/>
      </c>
      <c r="O538" s="28" t="str">
        <f t="shared" si="17"/>
        <v/>
      </c>
      <c r="P538" s="28"/>
      <c r="Q538" s="28"/>
      <c r="R538" s="28"/>
      <c r="S538" s="28"/>
      <c r="T538" s="28"/>
      <c r="U538" s="28"/>
      <c r="V538" s="28"/>
      <c r="X538" s="28"/>
      <c r="Y538" s="28"/>
    </row>
    <row r="539" spans="1:25" x14ac:dyDescent="0.2">
      <c r="A539" t="e">
        <f>IF(OR(F539=#REF!,G539=#REF!),ROUND(A538+1,0),A538+0.0001)</f>
        <v>#REF!</v>
      </c>
      <c r="B539" s="20" t="e">
        <f>IF(AND(E539&gt;=$B$2,E539&lt;=$B$3,OR(F539=#REF!,G539=#REF!)),ROUND(B538+1,0),B538+0.0001)</f>
        <v>#REF!</v>
      </c>
      <c r="C539" s="20" t="e">
        <f>IF(H539=#REF!,ROUND(C538+1,0),C538+0.0001)</f>
        <v>#REF!</v>
      </c>
      <c r="D539" s="21"/>
      <c r="E539" s="22"/>
      <c r="F539" s="23"/>
      <c r="G539" s="24"/>
      <c r="H539" s="51"/>
      <c r="I539" s="25"/>
      <c r="J539" s="31"/>
      <c r="K539" s="43" t="str">
        <f t="shared" si="16"/>
        <v/>
      </c>
      <c r="L539" s="45" t="str">
        <f>IF(F539="","",VLOOKUP(Journal!F539,Kontenplan!$E$9:$F$278,2))</f>
        <v/>
      </c>
      <c r="M539" s="44" t="str">
        <f>IF(G539="","",VLOOKUP(Journal!G539,Kontenplan!$E$9:$F$278,2))</f>
        <v/>
      </c>
      <c r="N539" s="28" t="str">
        <f>IF(AND(G539="",I539="",J539=""),"",IF(AND(I539&gt;0,OR(F539="",G539="")),"Bitte gültige Kontonummer/n eingeben",IF(OR(AND(F539&gt;0,F539&lt;1000),F539&gt;9999),"Sollkontonummer muss vierstellig sein",IF(VLOOKUP(F539,Kontenplan!$E$9:$E$277,1)&lt;&gt;F539,"Sollkonto existiert nicht",IF(D539=0,"Bitte Beleg-Nr. prüfen",IF(OR(AND(G539&gt;0,G539&lt;1000),G539&gt;9999),"Habenkontonummer muss vierstellig sein",IF(VLOOKUP(G539,Kontenplan!$E$9:$F$277,1)&lt;&gt;G539,"Habenkonto exisitert nicht","")))))))</f>
        <v/>
      </c>
      <c r="O539" s="28" t="str">
        <f t="shared" si="17"/>
        <v/>
      </c>
      <c r="P539" s="28"/>
      <c r="Q539" s="28"/>
      <c r="R539" s="28"/>
      <c r="S539" s="28"/>
      <c r="T539" s="28"/>
      <c r="U539" s="28"/>
      <c r="V539" s="28"/>
      <c r="X539" s="28"/>
      <c r="Y539" s="28"/>
    </row>
    <row r="540" spans="1:25" x14ac:dyDescent="0.2">
      <c r="A540" t="e">
        <f>IF(OR(F540=#REF!,G540=#REF!),ROUND(A539+1,0),A539+0.0001)</f>
        <v>#REF!</v>
      </c>
      <c r="B540" s="20" t="e">
        <f>IF(AND(E540&gt;=$B$2,E540&lt;=$B$3,OR(F540=#REF!,G540=#REF!)),ROUND(B539+1,0),B539+0.0001)</f>
        <v>#REF!</v>
      </c>
      <c r="C540" s="20" t="e">
        <f>IF(H540=#REF!,ROUND(C539+1,0),C539+0.0001)</f>
        <v>#REF!</v>
      </c>
      <c r="D540" s="21"/>
      <c r="E540" s="22"/>
      <c r="F540" s="23"/>
      <c r="G540" s="24"/>
      <c r="H540" s="51"/>
      <c r="I540" s="25"/>
      <c r="J540" s="31"/>
      <c r="K540" s="43" t="str">
        <f t="shared" si="16"/>
        <v/>
      </c>
      <c r="L540" s="45" t="str">
        <f>IF(F540="","",VLOOKUP(Journal!F540,Kontenplan!$E$9:$F$278,2))</f>
        <v/>
      </c>
      <c r="M540" s="44" t="str">
        <f>IF(G540="","",VLOOKUP(Journal!G540,Kontenplan!$E$9:$F$278,2))</f>
        <v/>
      </c>
      <c r="N540" s="28" t="str">
        <f>IF(AND(G540="",I540="",J540=""),"",IF(AND(I540&gt;0,OR(F540="",G540="")),"Bitte gültige Kontonummer/n eingeben",IF(OR(AND(F540&gt;0,F540&lt;1000),F540&gt;9999),"Sollkontonummer muss vierstellig sein",IF(VLOOKUP(F540,Kontenplan!$E$9:$E$277,1)&lt;&gt;F540,"Sollkonto existiert nicht",IF(D540=0,"Bitte Beleg-Nr. prüfen",IF(OR(AND(G540&gt;0,G540&lt;1000),G540&gt;9999),"Habenkontonummer muss vierstellig sein",IF(VLOOKUP(G540,Kontenplan!$E$9:$F$277,1)&lt;&gt;G540,"Habenkonto exisitert nicht","")))))))</f>
        <v/>
      </c>
      <c r="O540" s="28" t="str">
        <f t="shared" si="17"/>
        <v/>
      </c>
      <c r="P540" s="28"/>
      <c r="Q540" s="28"/>
      <c r="R540" s="28"/>
      <c r="S540" s="28"/>
      <c r="T540" s="28"/>
      <c r="U540" s="28"/>
      <c r="V540" s="28"/>
      <c r="X540" s="28"/>
      <c r="Y540" s="28"/>
    </row>
    <row r="541" spans="1:25" x14ac:dyDescent="0.2">
      <c r="A541" t="e">
        <f>IF(OR(F541=#REF!,G541=#REF!),ROUND(A540+1,0),A540+0.0001)</f>
        <v>#REF!</v>
      </c>
      <c r="B541" s="20" t="e">
        <f>IF(AND(E541&gt;=$B$2,E541&lt;=$B$3,OR(F541=#REF!,G541=#REF!)),ROUND(B540+1,0),B540+0.0001)</f>
        <v>#REF!</v>
      </c>
      <c r="C541" s="20" t="e">
        <f>IF(H541=#REF!,ROUND(C540+1,0),C540+0.0001)</f>
        <v>#REF!</v>
      </c>
      <c r="D541" s="21"/>
      <c r="E541" s="22"/>
      <c r="F541" s="23"/>
      <c r="G541" s="24"/>
      <c r="H541" s="51"/>
      <c r="I541" s="25"/>
      <c r="J541" s="31"/>
      <c r="K541" s="43" t="str">
        <f t="shared" ref="K541:K604" si="18">IF(N541&lt;&gt;"",N541,IF(O541&lt;&gt;"",O541,""))</f>
        <v/>
      </c>
      <c r="L541" s="45" t="str">
        <f>IF(F541="","",VLOOKUP(Journal!F541,Kontenplan!$E$9:$F$278,2))</f>
        <v/>
      </c>
      <c r="M541" s="44" t="str">
        <f>IF(G541="","",VLOOKUP(Journal!G541,Kontenplan!$E$9:$F$278,2))</f>
        <v/>
      </c>
      <c r="N541" s="28" t="str">
        <f>IF(AND(G541="",I541="",J541=""),"",IF(AND(I541&gt;0,OR(F541="",G541="")),"Bitte gültige Kontonummer/n eingeben",IF(OR(AND(F541&gt;0,F541&lt;1000),F541&gt;9999),"Sollkontonummer muss vierstellig sein",IF(VLOOKUP(F541,Kontenplan!$E$9:$E$277,1)&lt;&gt;F541,"Sollkonto existiert nicht",IF(D541=0,"Bitte Beleg-Nr. prüfen",IF(OR(AND(G541&gt;0,G541&lt;1000),G541&gt;9999),"Habenkontonummer muss vierstellig sein",IF(VLOOKUP(G541,Kontenplan!$E$9:$F$277,1)&lt;&gt;G541,"Habenkonto exisitert nicht","")))))))</f>
        <v/>
      </c>
      <c r="O541" s="28" t="str">
        <f t="shared" si="17"/>
        <v/>
      </c>
      <c r="P541" s="28"/>
      <c r="Q541" s="28"/>
      <c r="R541" s="28"/>
      <c r="S541" s="28"/>
      <c r="T541" s="28"/>
      <c r="U541" s="28"/>
      <c r="V541" s="28"/>
      <c r="X541" s="28"/>
      <c r="Y541" s="28"/>
    </row>
    <row r="542" spans="1:25" x14ac:dyDescent="0.2">
      <c r="A542" t="e">
        <f>IF(OR(F542=#REF!,G542=#REF!),ROUND(A541+1,0),A541+0.0001)</f>
        <v>#REF!</v>
      </c>
      <c r="B542" s="20" t="e">
        <f>IF(AND(E542&gt;=$B$2,E542&lt;=$B$3,OR(F542=#REF!,G542=#REF!)),ROUND(B541+1,0),B541+0.0001)</f>
        <v>#REF!</v>
      </c>
      <c r="C542" s="20" t="e">
        <f>IF(H542=#REF!,ROUND(C541+1,0),C541+0.0001)</f>
        <v>#REF!</v>
      </c>
      <c r="D542" s="21"/>
      <c r="E542" s="22"/>
      <c r="F542" s="23"/>
      <c r="G542" s="24"/>
      <c r="H542" s="51"/>
      <c r="I542" s="25"/>
      <c r="J542" s="31"/>
      <c r="K542" s="43" t="str">
        <f t="shared" si="18"/>
        <v/>
      </c>
      <c r="L542" s="45" t="str">
        <f>IF(F542="","",VLOOKUP(Journal!F542,Kontenplan!$E$9:$F$278,2))</f>
        <v/>
      </c>
      <c r="M542" s="44" t="str">
        <f>IF(G542="","",VLOOKUP(Journal!G542,Kontenplan!$E$9:$F$278,2))</f>
        <v/>
      </c>
      <c r="N542" s="28" t="str">
        <f>IF(AND(G542="",I542="",J542=""),"",IF(AND(I542&gt;0,OR(F542="",G542="")),"Bitte gültige Kontonummer/n eingeben",IF(OR(AND(F542&gt;0,F542&lt;1000),F542&gt;9999),"Sollkontonummer muss vierstellig sein",IF(VLOOKUP(F542,Kontenplan!$E$9:$E$277,1)&lt;&gt;F542,"Sollkonto existiert nicht",IF(D542=0,"Bitte Beleg-Nr. prüfen",IF(OR(AND(G542&gt;0,G542&lt;1000),G542&gt;9999),"Habenkontonummer muss vierstellig sein",IF(VLOOKUP(G542,Kontenplan!$E$9:$F$277,1)&lt;&gt;G542,"Habenkonto exisitert nicht","")))))))</f>
        <v/>
      </c>
      <c r="O542" s="28" t="str">
        <f t="shared" si="17"/>
        <v/>
      </c>
      <c r="P542" s="28"/>
      <c r="Q542" s="28"/>
      <c r="R542" s="28"/>
      <c r="S542" s="28"/>
      <c r="T542" s="28"/>
      <c r="U542" s="28"/>
      <c r="V542" s="28"/>
      <c r="X542" s="28"/>
      <c r="Y542" s="28"/>
    </row>
    <row r="543" spans="1:25" x14ac:dyDescent="0.2">
      <c r="A543" t="e">
        <f>IF(OR(F543=#REF!,G543=#REF!),ROUND(A542+1,0),A542+0.0001)</f>
        <v>#REF!</v>
      </c>
      <c r="B543" s="20" t="e">
        <f>IF(AND(E543&gt;=$B$2,E543&lt;=$B$3,OR(F543=#REF!,G543=#REF!)),ROUND(B542+1,0),B542+0.0001)</f>
        <v>#REF!</v>
      </c>
      <c r="C543" s="20" t="e">
        <f>IF(H543=#REF!,ROUND(C542+1,0),C542+0.0001)</f>
        <v>#REF!</v>
      </c>
      <c r="D543" s="21"/>
      <c r="E543" s="22"/>
      <c r="F543" s="23"/>
      <c r="G543" s="24"/>
      <c r="H543" s="51"/>
      <c r="I543" s="25"/>
      <c r="J543" s="31"/>
      <c r="K543" s="43" t="str">
        <f t="shared" si="18"/>
        <v/>
      </c>
      <c r="L543" s="45" t="str">
        <f>IF(F543="","",VLOOKUP(Journal!F543,Kontenplan!$E$9:$F$278,2))</f>
        <v/>
      </c>
      <c r="M543" s="44" t="str">
        <f>IF(G543="","",VLOOKUP(Journal!G543,Kontenplan!$E$9:$F$278,2))</f>
        <v/>
      </c>
      <c r="N543" s="28" t="str">
        <f>IF(AND(G543="",I543="",J543=""),"",IF(AND(I543&gt;0,OR(F543="",G543="")),"Bitte gültige Kontonummer/n eingeben",IF(OR(AND(F543&gt;0,F543&lt;1000),F543&gt;9999),"Sollkontonummer muss vierstellig sein",IF(VLOOKUP(F543,Kontenplan!$E$9:$E$277,1)&lt;&gt;F543,"Sollkonto existiert nicht",IF(D543=0,"Bitte Beleg-Nr. prüfen",IF(OR(AND(G543&gt;0,G543&lt;1000),G543&gt;9999),"Habenkontonummer muss vierstellig sein",IF(VLOOKUP(G543,Kontenplan!$E$9:$F$277,1)&lt;&gt;G543,"Habenkonto exisitert nicht","")))))))</f>
        <v/>
      </c>
      <c r="O543" s="28" t="str">
        <f t="shared" si="17"/>
        <v/>
      </c>
      <c r="P543" s="28"/>
      <c r="Q543" s="28"/>
      <c r="R543" s="28"/>
      <c r="S543" s="28"/>
      <c r="T543" s="28"/>
      <c r="U543" s="28"/>
      <c r="V543" s="28"/>
      <c r="X543" s="28"/>
      <c r="Y543" s="28"/>
    </row>
    <row r="544" spans="1:25" x14ac:dyDescent="0.2">
      <c r="A544" t="e">
        <f>IF(OR(F544=#REF!,G544=#REF!),ROUND(A543+1,0),A543+0.0001)</f>
        <v>#REF!</v>
      </c>
      <c r="B544" s="20" t="e">
        <f>IF(AND(E544&gt;=$B$2,E544&lt;=$B$3,OR(F544=#REF!,G544=#REF!)),ROUND(B543+1,0),B543+0.0001)</f>
        <v>#REF!</v>
      </c>
      <c r="C544" s="20" t="e">
        <f>IF(H544=#REF!,ROUND(C543+1,0),C543+0.0001)</f>
        <v>#REF!</v>
      </c>
      <c r="D544" s="21"/>
      <c r="E544" s="22"/>
      <c r="F544" s="23"/>
      <c r="G544" s="24"/>
      <c r="H544" s="51"/>
      <c r="I544" s="25"/>
      <c r="J544" s="31"/>
      <c r="K544" s="43" t="str">
        <f t="shared" si="18"/>
        <v/>
      </c>
      <c r="L544" s="45" t="str">
        <f>IF(F544="","",VLOOKUP(Journal!F544,Kontenplan!$E$9:$F$278,2))</f>
        <v/>
      </c>
      <c r="M544" s="44" t="str">
        <f>IF(G544="","",VLOOKUP(Journal!G544,Kontenplan!$E$9:$F$278,2))</f>
        <v/>
      </c>
      <c r="N544" s="28" t="str">
        <f>IF(AND(G544="",I544="",J544=""),"",IF(AND(I544&gt;0,OR(F544="",G544="")),"Bitte gültige Kontonummer/n eingeben",IF(OR(AND(F544&gt;0,F544&lt;1000),F544&gt;9999),"Sollkontonummer muss vierstellig sein",IF(VLOOKUP(F544,Kontenplan!$E$9:$E$277,1)&lt;&gt;F544,"Sollkonto existiert nicht",IF(D544=0,"Bitte Beleg-Nr. prüfen",IF(OR(AND(G544&gt;0,G544&lt;1000),G544&gt;9999),"Habenkontonummer muss vierstellig sein",IF(VLOOKUP(G544,Kontenplan!$E$9:$F$277,1)&lt;&gt;G544,"Habenkonto exisitert nicht","")))))))</f>
        <v/>
      </c>
      <c r="O544" s="28" t="str">
        <f t="shared" si="17"/>
        <v/>
      </c>
      <c r="P544" s="28"/>
      <c r="Q544" s="28"/>
      <c r="R544" s="28"/>
      <c r="S544" s="28"/>
      <c r="T544" s="28"/>
      <c r="U544" s="28"/>
      <c r="V544" s="28"/>
      <c r="X544" s="28"/>
      <c r="Y544" s="28"/>
    </row>
    <row r="545" spans="1:25" x14ac:dyDescent="0.2">
      <c r="A545" t="e">
        <f>IF(OR(F545=#REF!,G545=#REF!),ROUND(A544+1,0),A544+0.0001)</f>
        <v>#REF!</v>
      </c>
      <c r="B545" s="20" t="e">
        <f>IF(AND(E545&gt;=$B$2,E545&lt;=$B$3,OR(F545=#REF!,G545=#REF!)),ROUND(B544+1,0),B544+0.0001)</f>
        <v>#REF!</v>
      </c>
      <c r="C545" s="20" t="e">
        <f>IF(H545=#REF!,ROUND(C544+1,0),C544+0.0001)</f>
        <v>#REF!</v>
      </c>
      <c r="D545" s="21"/>
      <c r="E545" s="22"/>
      <c r="F545" s="23"/>
      <c r="G545" s="24"/>
      <c r="H545" s="51"/>
      <c r="I545" s="25"/>
      <c r="J545" s="31"/>
      <c r="K545" s="43" t="str">
        <f t="shared" si="18"/>
        <v/>
      </c>
      <c r="L545" s="45" t="str">
        <f>IF(F545="","",VLOOKUP(Journal!F545,Kontenplan!$E$9:$F$278,2))</f>
        <v/>
      </c>
      <c r="M545" s="44" t="str">
        <f>IF(G545="","",VLOOKUP(Journal!G545,Kontenplan!$E$9:$F$278,2))</f>
        <v/>
      </c>
      <c r="N545" s="28" t="str">
        <f>IF(AND(G545="",I545="",J545=""),"",IF(AND(I545&gt;0,OR(F545="",G545="")),"Bitte gültige Kontonummer/n eingeben",IF(OR(AND(F545&gt;0,F545&lt;1000),F545&gt;9999),"Sollkontonummer muss vierstellig sein",IF(VLOOKUP(F545,Kontenplan!$E$9:$E$277,1)&lt;&gt;F545,"Sollkonto existiert nicht",IF(D545=0,"Bitte Beleg-Nr. prüfen",IF(OR(AND(G545&gt;0,G545&lt;1000),G545&gt;9999),"Habenkontonummer muss vierstellig sein",IF(VLOOKUP(G545,Kontenplan!$E$9:$F$277,1)&lt;&gt;G545,"Habenkonto exisitert nicht","")))))))</f>
        <v/>
      </c>
      <c r="O545" s="28" t="str">
        <f t="shared" si="17"/>
        <v/>
      </c>
      <c r="P545" s="28"/>
      <c r="Q545" s="28"/>
      <c r="R545" s="28"/>
      <c r="S545" s="28"/>
      <c r="T545" s="28"/>
      <c r="U545" s="28"/>
      <c r="V545" s="28"/>
      <c r="X545" s="28"/>
      <c r="Y545" s="28"/>
    </row>
    <row r="546" spans="1:25" x14ac:dyDescent="0.2">
      <c r="A546" t="e">
        <f>IF(OR(F546=#REF!,G546=#REF!),ROUND(A545+1,0),A545+0.0001)</f>
        <v>#REF!</v>
      </c>
      <c r="B546" s="20" t="e">
        <f>IF(AND(E546&gt;=$B$2,E546&lt;=$B$3,OR(F546=#REF!,G546=#REF!)),ROUND(B545+1,0),B545+0.0001)</f>
        <v>#REF!</v>
      </c>
      <c r="C546" s="20" t="e">
        <f>IF(H546=#REF!,ROUND(C545+1,0),C545+0.0001)</f>
        <v>#REF!</v>
      </c>
      <c r="D546" s="21"/>
      <c r="E546" s="22"/>
      <c r="F546" s="23"/>
      <c r="G546" s="24"/>
      <c r="H546" s="51"/>
      <c r="I546" s="25"/>
      <c r="J546" s="31"/>
      <c r="K546" s="43" t="str">
        <f t="shared" si="18"/>
        <v/>
      </c>
      <c r="L546" s="45" t="str">
        <f>IF(F546="","",VLOOKUP(Journal!F546,Kontenplan!$E$9:$F$278,2))</f>
        <v/>
      </c>
      <c r="M546" s="44" t="str">
        <f>IF(G546="","",VLOOKUP(Journal!G546,Kontenplan!$E$9:$F$278,2))</f>
        <v/>
      </c>
      <c r="N546" s="28" t="str">
        <f>IF(AND(G546="",I546="",J546=""),"",IF(AND(I546&gt;0,OR(F546="",G546="")),"Bitte gültige Kontonummer/n eingeben",IF(OR(AND(F546&gt;0,F546&lt;1000),F546&gt;9999),"Sollkontonummer muss vierstellig sein",IF(VLOOKUP(F546,Kontenplan!$E$9:$E$277,1)&lt;&gt;F546,"Sollkonto existiert nicht",IF(D546=0,"Bitte Beleg-Nr. prüfen",IF(OR(AND(G546&gt;0,G546&lt;1000),G546&gt;9999),"Habenkontonummer muss vierstellig sein",IF(VLOOKUP(G546,Kontenplan!$E$9:$F$277,1)&lt;&gt;G546,"Habenkonto exisitert nicht","")))))))</f>
        <v/>
      </c>
      <c r="O546" s="28" t="str">
        <f t="shared" si="17"/>
        <v/>
      </c>
      <c r="P546" s="28"/>
      <c r="Q546" s="28"/>
      <c r="R546" s="28"/>
      <c r="S546" s="28"/>
      <c r="T546" s="28"/>
      <c r="U546" s="28"/>
      <c r="V546" s="28"/>
      <c r="X546" s="28"/>
      <c r="Y546" s="28"/>
    </row>
    <row r="547" spans="1:25" x14ac:dyDescent="0.2">
      <c r="A547" t="e">
        <f>IF(OR(F547=#REF!,G547=#REF!),ROUND(A546+1,0),A546+0.0001)</f>
        <v>#REF!</v>
      </c>
      <c r="B547" s="20" t="e">
        <f>IF(AND(E547&gt;=$B$2,E547&lt;=$B$3,OR(F547=#REF!,G547=#REF!)),ROUND(B546+1,0),B546+0.0001)</f>
        <v>#REF!</v>
      </c>
      <c r="C547" s="20" t="e">
        <f>IF(H547=#REF!,ROUND(C546+1,0),C546+0.0001)</f>
        <v>#REF!</v>
      </c>
      <c r="D547" s="21"/>
      <c r="E547" s="22"/>
      <c r="F547" s="23"/>
      <c r="G547" s="24"/>
      <c r="H547" s="51"/>
      <c r="I547" s="25"/>
      <c r="J547" s="31"/>
      <c r="K547" s="43" t="str">
        <f t="shared" si="18"/>
        <v/>
      </c>
      <c r="L547" s="45" t="str">
        <f>IF(F547="","",VLOOKUP(Journal!F547,Kontenplan!$E$9:$F$278,2))</f>
        <v/>
      </c>
      <c r="M547" s="44" t="str">
        <f>IF(G547="","",VLOOKUP(Journal!G547,Kontenplan!$E$9:$F$278,2))</f>
        <v/>
      </c>
      <c r="N547" s="28" t="str">
        <f>IF(AND(G547="",I547="",J547=""),"",IF(AND(I547&gt;0,OR(F547="",G547="")),"Bitte gültige Kontonummer/n eingeben",IF(OR(AND(F547&gt;0,F547&lt;1000),F547&gt;9999),"Sollkontonummer muss vierstellig sein",IF(VLOOKUP(F547,Kontenplan!$E$9:$E$277,1)&lt;&gt;F547,"Sollkonto existiert nicht",IF(D547=0,"Bitte Beleg-Nr. prüfen",IF(OR(AND(G547&gt;0,G547&lt;1000),G547&gt;9999),"Habenkontonummer muss vierstellig sein",IF(VLOOKUP(G547,Kontenplan!$E$9:$F$277,1)&lt;&gt;G547,"Habenkonto exisitert nicht","")))))))</f>
        <v/>
      </c>
      <c r="O547" s="28" t="str">
        <f t="shared" si="17"/>
        <v/>
      </c>
      <c r="P547" s="28"/>
      <c r="Q547" s="28"/>
      <c r="R547" s="28"/>
      <c r="S547" s="28"/>
      <c r="T547" s="28"/>
      <c r="U547" s="28"/>
      <c r="V547" s="28"/>
      <c r="X547" s="28"/>
      <c r="Y547" s="28"/>
    </row>
    <row r="548" spans="1:25" x14ac:dyDescent="0.2">
      <c r="A548" t="e">
        <f>IF(OR(F548=#REF!,G548=#REF!),ROUND(A547+1,0),A547+0.0001)</f>
        <v>#REF!</v>
      </c>
      <c r="B548" s="20" t="e">
        <f>IF(AND(E548&gt;=$B$2,E548&lt;=$B$3,OR(F548=#REF!,G548=#REF!)),ROUND(B547+1,0),B547+0.0001)</f>
        <v>#REF!</v>
      </c>
      <c r="C548" s="20" t="e">
        <f>IF(H548=#REF!,ROUND(C547+1,0),C547+0.0001)</f>
        <v>#REF!</v>
      </c>
      <c r="D548" s="21"/>
      <c r="E548" s="22"/>
      <c r="F548" s="23"/>
      <c r="G548" s="24"/>
      <c r="H548" s="51"/>
      <c r="I548" s="25"/>
      <c r="J548" s="31"/>
      <c r="K548" s="43" t="str">
        <f t="shared" si="18"/>
        <v/>
      </c>
      <c r="L548" s="45" t="str">
        <f>IF(F548="","",VLOOKUP(Journal!F548,Kontenplan!$E$9:$F$278,2))</f>
        <v/>
      </c>
      <c r="M548" s="44" t="str">
        <f>IF(G548="","",VLOOKUP(Journal!G548,Kontenplan!$E$9:$F$278,2))</f>
        <v/>
      </c>
      <c r="N548" s="28" t="str">
        <f>IF(AND(G548="",I548="",J548=""),"",IF(AND(I548&gt;0,OR(F548="",G548="")),"Bitte gültige Kontonummer/n eingeben",IF(OR(AND(F548&gt;0,F548&lt;1000),F548&gt;9999),"Sollkontonummer muss vierstellig sein",IF(VLOOKUP(F548,Kontenplan!$E$9:$E$277,1)&lt;&gt;F548,"Sollkonto existiert nicht",IF(D548=0,"Bitte Beleg-Nr. prüfen",IF(OR(AND(G548&gt;0,G548&lt;1000),G548&gt;9999),"Habenkontonummer muss vierstellig sein",IF(VLOOKUP(G548,Kontenplan!$E$9:$F$277,1)&lt;&gt;G548,"Habenkonto exisitert nicht","")))))))</f>
        <v/>
      </c>
      <c r="O548" s="28" t="str">
        <f t="shared" si="17"/>
        <v/>
      </c>
      <c r="P548" s="28"/>
      <c r="Q548" s="28"/>
      <c r="R548" s="28"/>
      <c r="S548" s="28"/>
      <c r="T548" s="28"/>
      <c r="U548" s="28"/>
      <c r="V548" s="28"/>
      <c r="X548" s="28"/>
      <c r="Y548" s="28"/>
    </row>
    <row r="549" spans="1:25" x14ac:dyDescent="0.2">
      <c r="A549" t="e">
        <f>IF(OR(F549=#REF!,G549=#REF!),ROUND(A548+1,0),A548+0.0001)</f>
        <v>#REF!</v>
      </c>
      <c r="B549" s="20" t="e">
        <f>IF(AND(E549&gt;=$B$2,E549&lt;=$B$3,OR(F549=#REF!,G549=#REF!)),ROUND(B548+1,0),B548+0.0001)</f>
        <v>#REF!</v>
      </c>
      <c r="C549" s="20" t="e">
        <f>IF(H549=#REF!,ROUND(C548+1,0),C548+0.0001)</f>
        <v>#REF!</v>
      </c>
      <c r="D549" s="21"/>
      <c r="E549" s="22"/>
      <c r="F549" s="23"/>
      <c r="G549" s="24"/>
      <c r="H549" s="51"/>
      <c r="I549" s="25"/>
      <c r="J549" s="31"/>
      <c r="K549" s="43" t="str">
        <f t="shared" si="18"/>
        <v/>
      </c>
      <c r="L549" s="45" t="str">
        <f>IF(F549="","",VLOOKUP(Journal!F549,Kontenplan!$E$9:$F$278,2))</f>
        <v/>
      </c>
      <c r="M549" s="44" t="str">
        <f>IF(G549="","",VLOOKUP(Journal!G549,Kontenplan!$E$9:$F$278,2))</f>
        <v/>
      </c>
      <c r="N549" s="28" t="str">
        <f>IF(AND(G549="",I549="",J549=""),"",IF(AND(I549&gt;0,OR(F549="",G549="")),"Bitte gültige Kontonummer/n eingeben",IF(OR(AND(F549&gt;0,F549&lt;1000),F549&gt;9999),"Sollkontonummer muss vierstellig sein",IF(VLOOKUP(F549,Kontenplan!$E$9:$E$277,1)&lt;&gt;F549,"Sollkonto existiert nicht",IF(D549=0,"Bitte Beleg-Nr. prüfen",IF(OR(AND(G549&gt;0,G549&lt;1000),G549&gt;9999),"Habenkontonummer muss vierstellig sein",IF(VLOOKUP(G549,Kontenplan!$E$9:$F$277,1)&lt;&gt;G549,"Habenkonto exisitert nicht","")))))))</f>
        <v/>
      </c>
      <c r="O549" s="28" t="str">
        <f t="shared" si="17"/>
        <v/>
      </c>
      <c r="P549" s="28"/>
      <c r="Q549" s="28"/>
      <c r="R549" s="28"/>
      <c r="S549" s="28"/>
      <c r="T549" s="28"/>
      <c r="U549" s="28"/>
      <c r="V549" s="28"/>
      <c r="X549" s="28"/>
      <c r="Y549" s="28"/>
    </row>
    <row r="550" spans="1:25" x14ac:dyDescent="0.2">
      <c r="A550" t="e">
        <f>IF(OR(F550=#REF!,G550=#REF!),ROUND(A549+1,0),A549+0.0001)</f>
        <v>#REF!</v>
      </c>
      <c r="B550" s="20" t="e">
        <f>IF(AND(E550&gt;=$B$2,E550&lt;=$B$3,OR(F550=#REF!,G550=#REF!)),ROUND(B549+1,0),B549+0.0001)</f>
        <v>#REF!</v>
      </c>
      <c r="C550" s="20" t="e">
        <f>IF(H550=#REF!,ROUND(C549+1,0),C549+0.0001)</f>
        <v>#REF!</v>
      </c>
      <c r="D550" s="21"/>
      <c r="E550" s="22"/>
      <c r="F550" s="23"/>
      <c r="G550" s="24"/>
      <c r="H550" s="51"/>
      <c r="I550" s="25"/>
      <c r="J550" s="31"/>
      <c r="K550" s="43" t="str">
        <f t="shared" si="18"/>
        <v/>
      </c>
      <c r="L550" s="45" t="str">
        <f>IF(F550="","",VLOOKUP(Journal!F550,Kontenplan!$E$9:$F$278,2))</f>
        <v/>
      </c>
      <c r="M550" s="44" t="str">
        <f>IF(G550="","",VLOOKUP(Journal!G550,Kontenplan!$E$9:$F$278,2))</f>
        <v/>
      </c>
      <c r="N550" s="28" t="str">
        <f>IF(AND(G550="",I550="",J550=""),"",IF(AND(I550&gt;0,OR(F550="",G550="")),"Bitte gültige Kontonummer/n eingeben",IF(OR(AND(F550&gt;0,F550&lt;1000),F550&gt;9999),"Sollkontonummer muss vierstellig sein",IF(VLOOKUP(F550,Kontenplan!$E$9:$E$277,1)&lt;&gt;F550,"Sollkonto existiert nicht",IF(D550=0,"Bitte Beleg-Nr. prüfen",IF(OR(AND(G550&gt;0,G550&lt;1000),G550&gt;9999),"Habenkontonummer muss vierstellig sein",IF(VLOOKUP(G550,Kontenplan!$E$9:$F$277,1)&lt;&gt;G550,"Habenkonto exisitert nicht","")))))))</f>
        <v/>
      </c>
      <c r="O550" s="28" t="str">
        <f t="shared" si="17"/>
        <v/>
      </c>
      <c r="P550" s="28"/>
      <c r="Q550" s="28"/>
      <c r="R550" s="28"/>
      <c r="S550" s="28"/>
      <c r="T550" s="28"/>
      <c r="U550" s="28"/>
      <c r="V550" s="28"/>
      <c r="X550" s="28"/>
      <c r="Y550" s="28"/>
    </row>
    <row r="551" spans="1:25" x14ac:dyDescent="0.2">
      <c r="A551" t="e">
        <f>IF(OR(F551=#REF!,G551=#REF!),ROUND(A550+1,0),A550+0.0001)</f>
        <v>#REF!</v>
      </c>
      <c r="B551" s="20" t="e">
        <f>IF(AND(E551&gt;=$B$2,E551&lt;=$B$3,OR(F551=#REF!,G551=#REF!)),ROUND(B550+1,0),B550+0.0001)</f>
        <v>#REF!</v>
      </c>
      <c r="C551" s="20" t="e">
        <f>IF(H551=#REF!,ROUND(C550+1,0),C550+0.0001)</f>
        <v>#REF!</v>
      </c>
      <c r="D551" s="21"/>
      <c r="E551" s="22"/>
      <c r="F551" s="23"/>
      <c r="G551" s="24"/>
      <c r="H551" s="51"/>
      <c r="I551" s="25"/>
      <c r="J551" s="31"/>
      <c r="K551" s="43" t="str">
        <f t="shared" si="18"/>
        <v/>
      </c>
      <c r="L551" s="45" t="str">
        <f>IF(F551="","",VLOOKUP(Journal!F551,Kontenplan!$E$9:$F$278,2))</f>
        <v/>
      </c>
      <c r="M551" s="44" t="str">
        <f>IF(G551="","",VLOOKUP(Journal!G551,Kontenplan!$E$9:$F$278,2))</f>
        <v/>
      </c>
      <c r="N551" s="28" t="str">
        <f>IF(AND(G551="",I551="",J551=""),"",IF(AND(I551&gt;0,OR(F551="",G551="")),"Bitte gültige Kontonummer/n eingeben",IF(OR(AND(F551&gt;0,F551&lt;1000),F551&gt;9999),"Sollkontonummer muss vierstellig sein",IF(VLOOKUP(F551,Kontenplan!$E$9:$E$277,1)&lt;&gt;F551,"Sollkonto existiert nicht",IF(D551=0,"Bitte Beleg-Nr. prüfen",IF(OR(AND(G551&gt;0,G551&lt;1000),G551&gt;9999),"Habenkontonummer muss vierstellig sein",IF(VLOOKUP(G551,Kontenplan!$E$9:$F$277,1)&lt;&gt;G551,"Habenkonto exisitert nicht","")))))))</f>
        <v/>
      </c>
      <c r="O551" s="28" t="str">
        <f t="shared" si="17"/>
        <v/>
      </c>
      <c r="P551" s="28"/>
      <c r="Q551" s="28"/>
      <c r="R551" s="28"/>
      <c r="S551" s="28"/>
      <c r="T551" s="28"/>
      <c r="U551" s="28"/>
      <c r="V551" s="28"/>
      <c r="X551" s="28"/>
      <c r="Y551" s="28"/>
    </row>
    <row r="552" spans="1:25" x14ac:dyDescent="0.2">
      <c r="A552" t="e">
        <f>IF(OR(F552=#REF!,G552=#REF!),ROUND(A551+1,0),A551+0.0001)</f>
        <v>#REF!</v>
      </c>
      <c r="B552" s="20" t="e">
        <f>IF(AND(E552&gt;=$B$2,E552&lt;=$B$3,OR(F552=#REF!,G552=#REF!)),ROUND(B551+1,0),B551+0.0001)</f>
        <v>#REF!</v>
      </c>
      <c r="C552" s="20" t="e">
        <f>IF(H552=#REF!,ROUND(C551+1,0),C551+0.0001)</f>
        <v>#REF!</v>
      </c>
      <c r="D552" s="21"/>
      <c r="E552" s="22"/>
      <c r="F552" s="23"/>
      <c r="G552" s="24"/>
      <c r="H552" s="51"/>
      <c r="I552" s="25"/>
      <c r="J552" s="31"/>
      <c r="K552" s="43" t="str">
        <f t="shared" si="18"/>
        <v/>
      </c>
      <c r="L552" s="45" t="str">
        <f>IF(F552="","",VLOOKUP(Journal!F552,Kontenplan!$E$9:$F$278,2))</f>
        <v/>
      </c>
      <c r="M552" s="44" t="str">
        <f>IF(G552="","",VLOOKUP(Journal!G552,Kontenplan!$E$9:$F$278,2))</f>
        <v/>
      </c>
      <c r="N552" s="28" t="str">
        <f>IF(AND(G552="",I552="",J552=""),"",IF(AND(I552&gt;0,OR(F552="",G552="")),"Bitte gültige Kontonummer/n eingeben",IF(OR(AND(F552&gt;0,F552&lt;1000),F552&gt;9999),"Sollkontonummer muss vierstellig sein",IF(VLOOKUP(F552,Kontenplan!$E$9:$E$277,1)&lt;&gt;F552,"Sollkonto existiert nicht",IF(D552=0,"Bitte Beleg-Nr. prüfen",IF(OR(AND(G552&gt;0,G552&lt;1000),G552&gt;9999),"Habenkontonummer muss vierstellig sein",IF(VLOOKUP(G552,Kontenplan!$E$9:$F$277,1)&lt;&gt;G552,"Habenkonto exisitert nicht","")))))))</f>
        <v/>
      </c>
      <c r="O552" s="28" t="str">
        <f t="shared" si="17"/>
        <v/>
      </c>
      <c r="P552" s="28"/>
      <c r="Q552" s="28"/>
      <c r="R552" s="28"/>
      <c r="S552" s="28"/>
      <c r="T552" s="28"/>
      <c r="U552" s="28"/>
      <c r="V552" s="28"/>
      <c r="X552" s="28"/>
      <c r="Y552" s="28"/>
    </row>
    <row r="553" spans="1:25" x14ac:dyDescent="0.2">
      <c r="A553" t="e">
        <f>IF(OR(F553=#REF!,G553=#REF!),ROUND(A552+1,0),A552+0.0001)</f>
        <v>#REF!</v>
      </c>
      <c r="B553" s="20" t="e">
        <f>IF(AND(E553&gt;=$B$2,E553&lt;=$B$3,OR(F553=#REF!,G553=#REF!)),ROUND(B552+1,0),B552+0.0001)</f>
        <v>#REF!</v>
      </c>
      <c r="C553" s="20" t="e">
        <f>IF(H553=#REF!,ROUND(C552+1,0),C552+0.0001)</f>
        <v>#REF!</v>
      </c>
      <c r="D553" s="21"/>
      <c r="E553" s="22"/>
      <c r="F553" s="23"/>
      <c r="G553" s="24"/>
      <c r="H553" s="51"/>
      <c r="I553" s="25"/>
      <c r="J553" s="31"/>
      <c r="K553" s="43" t="str">
        <f t="shared" si="18"/>
        <v/>
      </c>
      <c r="L553" s="45" t="str">
        <f>IF(F553="","",VLOOKUP(Journal!F553,Kontenplan!$E$9:$F$278,2))</f>
        <v/>
      </c>
      <c r="M553" s="44" t="str">
        <f>IF(G553="","",VLOOKUP(Journal!G553,Kontenplan!$E$9:$F$278,2))</f>
        <v/>
      </c>
      <c r="N553" s="28" t="str">
        <f>IF(AND(G553="",I553="",J553=""),"",IF(AND(I553&gt;0,OR(F553="",G553="")),"Bitte gültige Kontonummer/n eingeben",IF(OR(AND(F553&gt;0,F553&lt;1000),F553&gt;9999),"Sollkontonummer muss vierstellig sein",IF(VLOOKUP(F553,Kontenplan!$E$9:$E$277,1)&lt;&gt;F553,"Sollkonto existiert nicht",IF(D553=0,"Bitte Beleg-Nr. prüfen",IF(OR(AND(G553&gt;0,G553&lt;1000),G553&gt;9999),"Habenkontonummer muss vierstellig sein",IF(VLOOKUP(G553,Kontenplan!$E$9:$F$277,1)&lt;&gt;G553,"Habenkonto exisitert nicht","")))))))</f>
        <v/>
      </c>
      <c r="O553" s="28" t="str">
        <f t="shared" si="17"/>
        <v/>
      </c>
      <c r="P553" s="28"/>
      <c r="Q553" s="28"/>
      <c r="R553" s="28"/>
      <c r="S553" s="28"/>
      <c r="T553" s="28"/>
      <c r="U553" s="28"/>
      <c r="V553" s="28"/>
      <c r="X553" s="28"/>
      <c r="Y553" s="28"/>
    </row>
    <row r="554" spans="1:25" x14ac:dyDescent="0.2">
      <c r="A554" t="e">
        <f>IF(OR(F554=#REF!,G554=#REF!),ROUND(A553+1,0),A553+0.0001)</f>
        <v>#REF!</v>
      </c>
      <c r="B554" s="20" t="e">
        <f>IF(AND(E554&gt;=$B$2,E554&lt;=$B$3,OR(F554=#REF!,G554=#REF!)),ROUND(B553+1,0),B553+0.0001)</f>
        <v>#REF!</v>
      </c>
      <c r="C554" s="20" t="e">
        <f>IF(H554=#REF!,ROUND(C553+1,0),C553+0.0001)</f>
        <v>#REF!</v>
      </c>
      <c r="D554" s="21"/>
      <c r="E554" s="22"/>
      <c r="F554" s="23"/>
      <c r="G554" s="24"/>
      <c r="H554" s="51"/>
      <c r="I554" s="25"/>
      <c r="J554" s="31"/>
      <c r="K554" s="43" t="str">
        <f t="shared" si="18"/>
        <v/>
      </c>
      <c r="L554" s="45" t="str">
        <f>IF(F554="","",VLOOKUP(Journal!F554,Kontenplan!$E$9:$F$278,2))</f>
        <v/>
      </c>
      <c r="M554" s="44" t="str">
        <f>IF(G554="","",VLOOKUP(Journal!G554,Kontenplan!$E$9:$F$278,2))</f>
        <v/>
      </c>
      <c r="N554" s="28" t="str">
        <f>IF(AND(G554="",I554="",J554=""),"",IF(AND(I554&gt;0,OR(F554="",G554="")),"Bitte gültige Kontonummer/n eingeben",IF(OR(AND(F554&gt;0,F554&lt;1000),F554&gt;9999),"Sollkontonummer muss vierstellig sein",IF(VLOOKUP(F554,Kontenplan!$E$9:$E$277,1)&lt;&gt;F554,"Sollkonto existiert nicht",IF(D554=0,"Bitte Beleg-Nr. prüfen",IF(OR(AND(G554&gt;0,G554&lt;1000),G554&gt;9999),"Habenkontonummer muss vierstellig sein",IF(VLOOKUP(G554,Kontenplan!$E$9:$F$277,1)&lt;&gt;G554,"Habenkonto exisitert nicht","")))))))</f>
        <v/>
      </c>
      <c r="O554" s="28" t="str">
        <f t="shared" si="17"/>
        <v/>
      </c>
      <c r="P554" s="28"/>
      <c r="Q554" s="28"/>
      <c r="R554" s="28"/>
      <c r="S554" s="28"/>
      <c r="T554" s="28"/>
      <c r="U554" s="28"/>
      <c r="V554" s="28"/>
      <c r="X554" s="28"/>
      <c r="Y554" s="28"/>
    </row>
    <row r="555" spans="1:25" x14ac:dyDescent="0.2">
      <c r="A555" t="e">
        <f>IF(OR(F555=#REF!,G555=#REF!),ROUND(A554+1,0),A554+0.0001)</f>
        <v>#REF!</v>
      </c>
      <c r="B555" s="20" t="e">
        <f>IF(AND(E555&gt;=$B$2,E555&lt;=$B$3,OR(F555=#REF!,G555=#REF!)),ROUND(B554+1,0),B554+0.0001)</f>
        <v>#REF!</v>
      </c>
      <c r="C555" s="20" t="e">
        <f>IF(H555=#REF!,ROUND(C554+1,0),C554+0.0001)</f>
        <v>#REF!</v>
      </c>
      <c r="D555" s="21"/>
      <c r="E555" s="22"/>
      <c r="F555" s="23"/>
      <c r="G555" s="24"/>
      <c r="H555" s="51"/>
      <c r="I555" s="25"/>
      <c r="J555" s="31"/>
      <c r="K555" s="43" t="str">
        <f t="shared" si="18"/>
        <v/>
      </c>
      <c r="L555" s="45" t="str">
        <f>IF(F555="","",VLOOKUP(Journal!F555,Kontenplan!$E$9:$F$278,2))</f>
        <v/>
      </c>
      <c r="M555" s="44" t="str">
        <f>IF(G555="","",VLOOKUP(Journal!G555,Kontenplan!$E$9:$F$278,2))</f>
        <v/>
      </c>
      <c r="N555" s="28" t="str">
        <f>IF(AND(G555="",I555="",J555=""),"",IF(AND(I555&gt;0,OR(F555="",G555="")),"Bitte gültige Kontonummer/n eingeben",IF(OR(AND(F555&gt;0,F555&lt;1000),F555&gt;9999),"Sollkontonummer muss vierstellig sein",IF(VLOOKUP(F555,Kontenplan!$E$9:$E$277,1)&lt;&gt;F555,"Sollkonto existiert nicht",IF(D555=0,"Bitte Beleg-Nr. prüfen",IF(OR(AND(G555&gt;0,G555&lt;1000),G555&gt;9999),"Habenkontonummer muss vierstellig sein",IF(VLOOKUP(G555,Kontenplan!$E$9:$F$277,1)&lt;&gt;G555,"Habenkonto exisitert nicht","")))))))</f>
        <v/>
      </c>
      <c r="O555" s="28" t="str">
        <f t="shared" si="17"/>
        <v/>
      </c>
      <c r="P555" s="28"/>
      <c r="Q555" s="28"/>
      <c r="R555" s="28"/>
      <c r="S555" s="28"/>
      <c r="T555" s="28"/>
      <c r="U555" s="28"/>
      <c r="V555" s="28"/>
      <c r="X555" s="28"/>
      <c r="Y555" s="28"/>
    </row>
    <row r="556" spans="1:25" x14ac:dyDescent="0.2">
      <c r="A556" t="e">
        <f>IF(OR(F556=#REF!,G556=#REF!),ROUND(A555+1,0),A555+0.0001)</f>
        <v>#REF!</v>
      </c>
      <c r="B556" s="20" t="e">
        <f>IF(AND(E556&gt;=$B$2,E556&lt;=$B$3,OR(F556=#REF!,G556=#REF!)),ROUND(B555+1,0),B555+0.0001)</f>
        <v>#REF!</v>
      </c>
      <c r="C556" s="20" t="e">
        <f>IF(H556=#REF!,ROUND(C555+1,0),C555+0.0001)</f>
        <v>#REF!</v>
      </c>
      <c r="D556" s="21"/>
      <c r="E556" s="22"/>
      <c r="F556" s="23"/>
      <c r="G556" s="24"/>
      <c r="H556" s="51"/>
      <c r="I556" s="25"/>
      <c r="J556" s="31"/>
      <c r="K556" s="43" t="str">
        <f t="shared" si="18"/>
        <v/>
      </c>
      <c r="L556" s="45" t="str">
        <f>IF(F556="","",VLOOKUP(Journal!F556,Kontenplan!$E$9:$F$278,2))</f>
        <v/>
      </c>
      <c r="M556" s="44" t="str">
        <f>IF(G556="","",VLOOKUP(Journal!G556,Kontenplan!$E$9:$F$278,2))</f>
        <v/>
      </c>
      <c r="N556" s="28" t="str">
        <f>IF(AND(G556="",I556="",J556=""),"",IF(AND(I556&gt;0,OR(F556="",G556="")),"Bitte gültige Kontonummer/n eingeben",IF(OR(AND(F556&gt;0,F556&lt;1000),F556&gt;9999),"Sollkontonummer muss vierstellig sein",IF(VLOOKUP(F556,Kontenplan!$E$9:$E$277,1)&lt;&gt;F556,"Sollkonto existiert nicht",IF(D556=0,"Bitte Beleg-Nr. prüfen",IF(OR(AND(G556&gt;0,G556&lt;1000),G556&gt;9999),"Habenkontonummer muss vierstellig sein",IF(VLOOKUP(G556,Kontenplan!$E$9:$F$277,1)&lt;&gt;G556,"Habenkonto exisitert nicht","")))))))</f>
        <v/>
      </c>
      <c r="O556" s="28" t="str">
        <f t="shared" si="17"/>
        <v/>
      </c>
      <c r="P556" s="28"/>
      <c r="Q556" s="28"/>
      <c r="R556" s="28"/>
      <c r="S556" s="28"/>
      <c r="T556" s="28"/>
      <c r="U556" s="28"/>
      <c r="V556" s="28"/>
      <c r="X556" s="28"/>
      <c r="Y556" s="28"/>
    </row>
    <row r="557" spans="1:25" x14ac:dyDescent="0.2">
      <c r="A557" t="e">
        <f>IF(OR(F557=#REF!,G557=#REF!),ROUND(A556+1,0),A556+0.0001)</f>
        <v>#REF!</v>
      </c>
      <c r="B557" s="20" t="e">
        <f>IF(AND(E557&gt;=$B$2,E557&lt;=$B$3,OR(F557=#REF!,G557=#REF!)),ROUND(B556+1,0),B556+0.0001)</f>
        <v>#REF!</v>
      </c>
      <c r="C557" s="20" t="e">
        <f>IF(H557=#REF!,ROUND(C556+1,0),C556+0.0001)</f>
        <v>#REF!</v>
      </c>
      <c r="D557" s="21"/>
      <c r="E557" s="22"/>
      <c r="F557" s="23"/>
      <c r="G557" s="24"/>
      <c r="H557" s="51"/>
      <c r="I557" s="25"/>
      <c r="J557" s="31"/>
      <c r="K557" s="43" t="str">
        <f t="shared" si="18"/>
        <v/>
      </c>
      <c r="L557" s="45" t="str">
        <f>IF(F557="","",VLOOKUP(Journal!F557,Kontenplan!$E$9:$F$278,2))</f>
        <v/>
      </c>
      <c r="M557" s="44" t="str">
        <f>IF(G557="","",VLOOKUP(Journal!G557,Kontenplan!$E$9:$F$278,2))</f>
        <v/>
      </c>
      <c r="N557" s="28" t="str">
        <f>IF(AND(G557="",I557="",J557=""),"",IF(AND(I557&gt;0,OR(F557="",G557="")),"Bitte gültige Kontonummer/n eingeben",IF(OR(AND(F557&gt;0,F557&lt;1000),F557&gt;9999),"Sollkontonummer muss vierstellig sein",IF(VLOOKUP(F557,Kontenplan!$E$9:$E$277,1)&lt;&gt;F557,"Sollkonto existiert nicht",IF(D557=0,"Bitte Beleg-Nr. prüfen",IF(OR(AND(G557&gt;0,G557&lt;1000),G557&gt;9999),"Habenkontonummer muss vierstellig sein",IF(VLOOKUP(G557,Kontenplan!$E$9:$F$277,1)&lt;&gt;G557,"Habenkonto exisitert nicht","")))))))</f>
        <v/>
      </c>
      <c r="O557" s="28" t="str">
        <f t="shared" si="17"/>
        <v/>
      </c>
      <c r="P557" s="28"/>
      <c r="Q557" s="28"/>
      <c r="R557" s="28"/>
      <c r="S557" s="28"/>
      <c r="T557" s="28"/>
      <c r="U557" s="28"/>
      <c r="V557" s="28"/>
      <c r="X557" s="28"/>
      <c r="Y557" s="28"/>
    </row>
    <row r="558" spans="1:25" x14ac:dyDescent="0.2">
      <c r="A558" t="e">
        <f>IF(OR(F558=#REF!,G558=#REF!),ROUND(A557+1,0),A557+0.0001)</f>
        <v>#REF!</v>
      </c>
      <c r="B558" s="20" t="e">
        <f>IF(AND(E558&gt;=$B$2,E558&lt;=$B$3,OR(F558=#REF!,G558=#REF!)),ROUND(B557+1,0),B557+0.0001)</f>
        <v>#REF!</v>
      </c>
      <c r="C558" s="20" t="e">
        <f>IF(H558=#REF!,ROUND(C557+1,0),C557+0.0001)</f>
        <v>#REF!</v>
      </c>
      <c r="D558" s="21"/>
      <c r="E558" s="22"/>
      <c r="F558" s="23"/>
      <c r="G558" s="24"/>
      <c r="H558" s="51"/>
      <c r="I558" s="25"/>
      <c r="J558" s="31"/>
      <c r="K558" s="43" t="str">
        <f t="shared" si="18"/>
        <v/>
      </c>
      <c r="L558" s="45" t="str">
        <f>IF(F558="","",VLOOKUP(Journal!F558,Kontenplan!$E$9:$F$278,2))</f>
        <v/>
      </c>
      <c r="M558" s="44" t="str">
        <f>IF(G558="","",VLOOKUP(Journal!G558,Kontenplan!$E$9:$F$278,2))</f>
        <v/>
      </c>
      <c r="N558" s="28" t="str">
        <f>IF(AND(G558="",I558="",J558=""),"",IF(AND(I558&gt;0,OR(F558="",G558="")),"Bitte gültige Kontonummer/n eingeben",IF(OR(AND(F558&gt;0,F558&lt;1000),F558&gt;9999),"Sollkontonummer muss vierstellig sein",IF(VLOOKUP(F558,Kontenplan!$E$9:$E$277,1)&lt;&gt;F558,"Sollkonto existiert nicht",IF(D558=0,"Bitte Beleg-Nr. prüfen",IF(OR(AND(G558&gt;0,G558&lt;1000),G558&gt;9999),"Habenkontonummer muss vierstellig sein",IF(VLOOKUP(G558,Kontenplan!$E$9:$F$277,1)&lt;&gt;G558,"Habenkonto exisitert nicht","")))))))</f>
        <v/>
      </c>
      <c r="O558" s="28" t="str">
        <f t="shared" si="17"/>
        <v/>
      </c>
      <c r="P558" s="28"/>
      <c r="Q558" s="28"/>
      <c r="R558" s="28"/>
      <c r="S558" s="28"/>
      <c r="T558" s="28"/>
      <c r="U558" s="28"/>
      <c r="V558" s="28"/>
      <c r="X558" s="28"/>
      <c r="Y558" s="28"/>
    </row>
    <row r="559" spans="1:25" x14ac:dyDescent="0.2">
      <c r="A559" t="e">
        <f>IF(OR(F559=#REF!,G559=#REF!),ROUND(A558+1,0),A558+0.0001)</f>
        <v>#REF!</v>
      </c>
      <c r="B559" s="20" t="e">
        <f>IF(AND(E559&gt;=$B$2,E559&lt;=$B$3,OR(F559=#REF!,G559=#REF!)),ROUND(B558+1,0),B558+0.0001)</f>
        <v>#REF!</v>
      </c>
      <c r="C559" s="20" t="e">
        <f>IF(H559=#REF!,ROUND(C558+1,0),C558+0.0001)</f>
        <v>#REF!</v>
      </c>
      <c r="D559" s="21"/>
      <c r="E559" s="22"/>
      <c r="F559" s="23"/>
      <c r="G559" s="24"/>
      <c r="H559" s="51"/>
      <c r="I559" s="25"/>
      <c r="J559" s="31"/>
      <c r="K559" s="43" t="str">
        <f t="shared" si="18"/>
        <v/>
      </c>
      <c r="L559" s="45" t="str">
        <f>IF(F559="","",VLOOKUP(Journal!F559,Kontenplan!$E$9:$F$278,2))</f>
        <v/>
      </c>
      <c r="M559" s="44" t="str">
        <f>IF(G559="","",VLOOKUP(Journal!G559,Kontenplan!$E$9:$F$278,2))</f>
        <v/>
      </c>
      <c r="N559" s="28" t="str">
        <f>IF(AND(G559="",I559="",J559=""),"",IF(AND(I559&gt;0,OR(F559="",G559="")),"Bitte gültige Kontonummer/n eingeben",IF(OR(AND(F559&gt;0,F559&lt;1000),F559&gt;9999),"Sollkontonummer muss vierstellig sein",IF(VLOOKUP(F559,Kontenplan!$E$9:$E$277,1)&lt;&gt;F559,"Sollkonto existiert nicht",IF(D559=0,"Bitte Beleg-Nr. prüfen",IF(OR(AND(G559&gt;0,G559&lt;1000),G559&gt;9999),"Habenkontonummer muss vierstellig sein",IF(VLOOKUP(G559,Kontenplan!$E$9:$F$277,1)&lt;&gt;G559,"Habenkonto exisitert nicht","")))))))</f>
        <v/>
      </c>
      <c r="O559" s="28" t="str">
        <f t="shared" si="17"/>
        <v/>
      </c>
      <c r="P559" s="28"/>
      <c r="Q559" s="28"/>
      <c r="R559" s="28"/>
      <c r="S559" s="28"/>
      <c r="T559" s="28"/>
      <c r="U559" s="28"/>
      <c r="V559" s="28"/>
      <c r="X559" s="28"/>
      <c r="Y559" s="28"/>
    </row>
    <row r="560" spans="1:25" x14ac:dyDescent="0.2">
      <c r="A560" t="e">
        <f>IF(OR(F560=#REF!,G560=#REF!),ROUND(A559+1,0),A559+0.0001)</f>
        <v>#REF!</v>
      </c>
      <c r="B560" s="20" t="e">
        <f>IF(AND(E560&gt;=$B$2,E560&lt;=$B$3,OR(F560=#REF!,G560=#REF!)),ROUND(B559+1,0),B559+0.0001)</f>
        <v>#REF!</v>
      </c>
      <c r="C560" s="20" t="e">
        <f>IF(H560=#REF!,ROUND(C559+1,0),C559+0.0001)</f>
        <v>#REF!</v>
      </c>
      <c r="D560" s="21"/>
      <c r="E560" s="22"/>
      <c r="F560" s="23"/>
      <c r="G560" s="24"/>
      <c r="H560" s="51"/>
      <c r="I560" s="25"/>
      <c r="J560" s="31"/>
      <c r="K560" s="43" t="str">
        <f t="shared" si="18"/>
        <v/>
      </c>
      <c r="L560" s="45" t="str">
        <f>IF(F560="","",VLOOKUP(Journal!F560,Kontenplan!$E$9:$F$278,2))</f>
        <v/>
      </c>
      <c r="M560" s="44" t="str">
        <f>IF(G560="","",VLOOKUP(Journal!G560,Kontenplan!$E$9:$F$278,2))</f>
        <v/>
      </c>
      <c r="N560" s="28" t="str">
        <f>IF(AND(G560="",I560="",J560=""),"",IF(AND(I560&gt;0,OR(F560="",G560="")),"Bitte gültige Kontonummer/n eingeben",IF(OR(AND(F560&gt;0,F560&lt;1000),F560&gt;9999),"Sollkontonummer muss vierstellig sein",IF(VLOOKUP(F560,Kontenplan!$E$9:$E$277,1)&lt;&gt;F560,"Sollkonto existiert nicht",IF(D560=0,"Bitte Beleg-Nr. prüfen",IF(OR(AND(G560&gt;0,G560&lt;1000),G560&gt;9999),"Habenkontonummer muss vierstellig sein",IF(VLOOKUP(G560,Kontenplan!$E$9:$F$277,1)&lt;&gt;G560,"Habenkonto exisitert nicht","")))))))</f>
        <v/>
      </c>
      <c r="O560" s="28" t="str">
        <f t="shared" si="17"/>
        <v/>
      </c>
      <c r="P560" s="28"/>
      <c r="Q560" s="28"/>
      <c r="R560" s="28"/>
      <c r="S560" s="28"/>
      <c r="T560" s="28"/>
      <c r="U560" s="28"/>
      <c r="V560" s="28"/>
      <c r="X560" s="28"/>
      <c r="Y560" s="28"/>
    </row>
    <row r="561" spans="1:25" x14ac:dyDescent="0.2">
      <c r="A561" t="e">
        <f>IF(OR(F561=#REF!,G561=#REF!),ROUND(A560+1,0),A560+0.0001)</f>
        <v>#REF!</v>
      </c>
      <c r="B561" s="20" t="e">
        <f>IF(AND(E561&gt;=$B$2,E561&lt;=$B$3,OR(F561=#REF!,G561=#REF!)),ROUND(B560+1,0),B560+0.0001)</f>
        <v>#REF!</v>
      </c>
      <c r="C561" s="20" t="e">
        <f>IF(H561=#REF!,ROUND(C560+1,0),C560+0.0001)</f>
        <v>#REF!</v>
      </c>
      <c r="D561" s="21"/>
      <c r="E561" s="22"/>
      <c r="F561" s="23"/>
      <c r="G561" s="24"/>
      <c r="H561" s="51"/>
      <c r="I561" s="25"/>
      <c r="J561" s="31"/>
      <c r="K561" s="43" t="str">
        <f t="shared" si="18"/>
        <v/>
      </c>
      <c r="L561" s="45" t="str">
        <f>IF(F561="","",VLOOKUP(Journal!F561,Kontenplan!$E$9:$F$278,2))</f>
        <v/>
      </c>
      <c r="M561" s="44" t="str">
        <f>IF(G561="","",VLOOKUP(Journal!G561,Kontenplan!$E$9:$F$278,2))</f>
        <v/>
      </c>
      <c r="N561" s="28" t="str">
        <f>IF(AND(G561="",I561="",J561=""),"",IF(AND(I561&gt;0,OR(F561="",G561="")),"Bitte gültige Kontonummer/n eingeben",IF(OR(AND(F561&gt;0,F561&lt;1000),F561&gt;9999),"Sollkontonummer muss vierstellig sein",IF(VLOOKUP(F561,Kontenplan!$E$9:$E$277,1)&lt;&gt;F561,"Sollkonto existiert nicht",IF(D561=0,"Bitte Beleg-Nr. prüfen",IF(OR(AND(G561&gt;0,G561&lt;1000),G561&gt;9999),"Habenkontonummer muss vierstellig sein",IF(VLOOKUP(G561,Kontenplan!$E$9:$F$277,1)&lt;&gt;G561,"Habenkonto exisitert nicht","")))))))</f>
        <v/>
      </c>
      <c r="O561" s="28" t="str">
        <f t="shared" si="17"/>
        <v/>
      </c>
      <c r="P561" s="28"/>
      <c r="Q561" s="28"/>
      <c r="R561" s="28"/>
      <c r="S561" s="28"/>
      <c r="T561" s="28"/>
      <c r="U561" s="28"/>
      <c r="V561" s="28"/>
      <c r="X561" s="28"/>
      <c r="Y561" s="28"/>
    </row>
    <row r="562" spans="1:25" x14ac:dyDescent="0.2">
      <c r="A562" t="e">
        <f>IF(OR(F562=#REF!,G562=#REF!),ROUND(A561+1,0),A561+0.0001)</f>
        <v>#REF!</v>
      </c>
      <c r="B562" s="20" t="e">
        <f>IF(AND(E562&gt;=$B$2,E562&lt;=$B$3,OR(F562=#REF!,G562=#REF!)),ROUND(B561+1,0),B561+0.0001)</f>
        <v>#REF!</v>
      </c>
      <c r="C562" s="20" t="e">
        <f>IF(H562=#REF!,ROUND(C561+1,0),C561+0.0001)</f>
        <v>#REF!</v>
      </c>
      <c r="D562" s="21"/>
      <c r="E562" s="22"/>
      <c r="F562" s="23"/>
      <c r="G562" s="24"/>
      <c r="H562" s="51"/>
      <c r="I562" s="25"/>
      <c r="J562" s="31"/>
      <c r="K562" s="43" t="str">
        <f t="shared" si="18"/>
        <v/>
      </c>
      <c r="L562" s="45" t="str">
        <f>IF(F562="","",VLOOKUP(Journal!F562,Kontenplan!$E$9:$F$278,2))</f>
        <v/>
      </c>
      <c r="M562" s="44" t="str">
        <f>IF(G562="","",VLOOKUP(Journal!G562,Kontenplan!$E$9:$F$278,2))</f>
        <v/>
      </c>
      <c r="N562" s="28" t="str">
        <f>IF(AND(G562="",I562="",J562=""),"",IF(AND(I562&gt;0,OR(F562="",G562="")),"Bitte gültige Kontonummer/n eingeben",IF(OR(AND(F562&gt;0,F562&lt;1000),F562&gt;9999),"Sollkontonummer muss vierstellig sein",IF(VLOOKUP(F562,Kontenplan!$E$9:$E$277,1)&lt;&gt;F562,"Sollkonto existiert nicht",IF(D562=0,"Bitte Beleg-Nr. prüfen",IF(OR(AND(G562&gt;0,G562&lt;1000),G562&gt;9999),"Habenkontonummer muss vierstellig sein",IF(VLOOKUP(G562,Kontenplan!$E$9:$F$277,1)&lt;&gt;G562,"Habenkonto exisitert nicht","")))))))</f>
        <v/>
      </c>
      <c r="O562" s="28" t="str">
        <f t="shared" si="17"/>
        <v/>
      </c>
      <c r="P562" s="28"/>
      <c r="Q562" s="28"/>
      <c r="R562" s="28"/>
      <c r="S562" s="28"/>
      <c r="T562" s="28"/>
      <c r="U562" s="28"/>
      <c r="V562" s="28"/>
      <c r="X562" s="28"/>
      <c r="Y562" s="28"/>
    </row>
    <row r="563" spans="1:25" x14ac:dyDescent="0.2">
      <c r="A563" t="e">
        <f>IF(OR(F563=#REF!,G563=#REF!),ROUND(A562+1,0),A562+0.0001)</f>
        <v>#REF!</v>
      </c>
      <c r="B563" s="20" t="e">
        <f>IF(AND(E563&gt;=$B$2,E563&lt;=$B$3,OR(F563=#REF!,G563=#REF!)),ROUND(B562+1,0),B562+0.0001)</f>
        <v>#REF!</v>
      </c>
      <c r="C563" s="20" t="e">
        <f>IF(H563=#REF!,ROUND(C562+1,0),C562+0.0001)</f>
        <v>#REF!</v>
      </c>
      <c r="D563" s="21"/>
      <c r="E563" s="22"/>
      <c r="F563" s="23"/>
      <c r="G563" s="24"/>
      <c r="H563" s="51"/>
      <c r="I563" s="25"/>
      <c r="J563" s="31"/>
      <c r="K563" s="43" t="str">
        <f t="shared" si="18"/>
        <v/>
      </c>
      <c r="L563" s="45" t="str">
        <f>IF(F563="","",VLOOKUP(Journal!F563,Kontenplan!$E$9:$F$278,2))</f>
        <v/>
      </c>
      <c r="M563" s="44" t="str">
        <f>IF(G563="","",VLOOKUP(Journal!G563,Kontenplan!$E$9:$F$278,2))</f>
        <v/>
      </c>
      <c r="N563" s="28" t="str">
        <f>IF(AND(G563="",I563="",J563=""),"",IF(AND(I563&gt;0,OR(F563="",G563="")),"Bitte gültige Kontonummer/n eingeben",IF(OR(AND(F563&gt;0,F563&lt;1000),F563&gt;9999),"Sollkontonummer muss vierstellig sein",IF(VLOOKUP(F563,Kontenplan!$E$9:$E$277,1)&lt;&gt;F563,"Sollkonto existiert nicht",IF(D563=0,"Bitte Beleg-Nr. prüfen",IF(OR(AND(G563&gt;0,G563&lt;1000),G563&gt;9999),"Habenkontonummer muss vierstellig sein",IF(VLOOKUP(G563,Kontenplan!$E$9:$F$277,1)&lt;&gt;G563,"Habenkonto exisitert nicht","")))))))</f>
        <v/>
      </c>
      <c r="O563" s="28" t="str">
        <f t="shared" si="17"/>
        <v/>
      </c>
      <c r="P563" s="28"/>
      <c r="Q563" s="28"/>
      <c r="R563" s="28"/>
      <c r="S563" s="28"/>
      <c r="T563" s="28"/>
      <c r="U563" s="28"/>
      <c r="V563" s="28"/>
      <c r="X563" s="28"/>
      <c r="Y563" s="28"/>
    </row>
    <row r="564" spans="1:25" x14ac:dyDescent="0.2">
      <c r="A564" t="e">
        <f>IF(OR(F564=#REF!,G564=#REF!),ROUND(A563+1,0),A563+0.0001)</f>
        <v>#REF!</v>
      </c>
      <c r="B564" s="20" t="e">
        <f>IF(AND(E564&gt;=$B$2,E564&lt;=$B$3,OR(F564=#REF!,G564=#REF!)),ROUND(B563+1,0),B563+0.0001)</f>
        <v>#REF!</v>
      </c>
      <c r="C564" s="20" t="e">
        <f>IF(H564=#REF!,ROUND(C563+1,0),C563+0.0001)</f>
        <v>#REF!</v>
      </c>
      <c r="D564" s="21"/>
      <c r="E564" s="22"/>
      <c r="F564" s="23"/>
      <c r="G564" s="24"/>
      <c r="H564" s="51"/>
      <c r="I564" s="25"/>
      <c r="J564" s="31"/>
      <c r="K564" s="43" t="str">
        <f t="shared" si="18"/>
        <v/>
      </c>
      <c r="L564" s="45" t="str">
        <f>IF(F564="","",VLOOKUP(Journal!F564,Kontenplan!$E$9:$F$278,2))</f>
        <v/>
      </c>
      <c r="M564" s="44" t="str">
        <f>IF(G564="","",VLOOKUP(Journal!G564,Kontenplan!$E$9:$F$278,2))</f>
        <v/>
      </c>
      <c r="N564" s="28" t="str">
        <f>IF(AND(G564="",I564="",J564=""),"",IF(AND(I564&gt;0,OR(F564="",G564="")),"Bitte gültige Kontonummer/n eingeben",IF(OR(AND(F564&gt;0,F564&lt;1000),F564&gt;9999),"Sollkontonummer muss vierstellig sein",IF(VLOOKUP(F564,Kontenplan!$E$9:$E$277,1)&lt;&gt;F564,"Sollkonto existiert nicht",IF(D564=0,"Bitte Beleg-Nr. prüfen",IF(OR(AND(G564&gt;0,G564&lt;1000),G564&gt;9999),"Habenkontonummer muss vierstellig sein",IF(VLOOKUP(G564,Kontenplan!$E$9:$F$277,1)&lt;&gt;G564,"Habenkonto exisitert nicht","")))))))</f>
        <v/>
      </c>
      <c r="O564" s="28" t="str">
        <f t="shared" si="17"/>
        <v/>
      </c>
      <c r="P564" s="28"/>
      <c r="Q564" s="28"/>
      <c r="R564" s="28"/>
      <c r="S564" s="28"/>
      <c r="T564" s="28"/>
      <c r="U564" s="28"/>
      <c r="V564" s="28"/>
      <c r="X564" s="28"/>
      <c r="Y564" s="28"/>
    </row>
    <row r="565" spans="1:25" x14ac:dyDescent="0.2">
      <c r="A565" t="e">
        <f>IF(OR(F565=#REF!,G565=#REF!),ROUND(A564+1,0),A564+0.0001)</f>
        <v>#REF!</v>
      </c>
      <c r="B565" s="20" t="e">
        <f>IF(AND(E565&gt;=$B$2,E565&lt;=$B$3,OR(F565=#REF!,G565=#REF!)),ROUND(B564+1,0),B564+0.0001)</f>
        <v>#REF!</v>
      </c>
      <c r="C565" s="20" t="e">
        <f>IF(H565=#REF!,ROUND(C564+1,0),C564+0.0001)</f>
        <v>#REF!</v>
      </c>
      <c r="D565" s="21"/>
      <c r="E565" s="22"/>
      <c r="F565" s="23"/>
      <c r="G565" s="24"/>
      <c r="H565" s="51"/>
      <c r="I565" s="25"/>
      <c r="J565" s="31"/>
      <c r="K565" s="43" t="str">
        <f t="shared" si="18"/>
        <v/>
      </c>
      <c r="L565" s="45" t="str">
        <f>IF(F565="","",VLOOKUP(Journal!F565,Kontenplan!$E$9:$F$278,2))</f>
        <v/>
      </c>
      <c r="M565" s="44" t="str">
        <f>IF(G565="","",VLOOKUP(Journal!G565,Kontenplan!$E$9:$F$278,2))</f>
        <v/>
      </c>
      <c r="N565" s="28" t="str">
        <f>IF(AND(G565="",I565="",J565=""),"",IF(AND(I565&gt;0,OR(F565="",G565="")),"Bitte gültige Kontonummer/n eingeben",IF(OR(AND(F565&gt;0,F565&lt;1000),F565&gt;9999),"Sollkontonummer muss vierstellig sein",IF(VLOOKUP(F565,Kontenplan!$E$9:$E$277,1)&lt;&gt;F565,"Sollkonto existiert nicht",IF(D565=0,"Bitte Beleg-Nr. prüfen",IF(OR(AND(G565&gt;0,G565&lt;1000),G565&gt;9999),"Habenkontonummer muss vierstellig sein",IF(VLOOKUP(G565,Kontenplan!$E$9:$F$277,1)&lt;&gt;G565,"Habenkonto exisitert nicht","")))))))</f>
        <v/>
      </c>
      <c r="O565" s="28" t="str">
        <f t="shared" si="17"/>
        <v/>
      </c>
      <c r="P565" s="28"/>
      <c r="Q565" s="28"/>
      <c r="R565" s="28"/>
      <c r="S565" s="28"/>
      <c r="T565" s="28"/>
      <c r="U565" s="28"/>
      <c r="V565" s="28"/>
      <c r="X565" s="28"/>
      <c r="Y565" s="28"/>
    </row>
    <row r="566" spans="1:25" x14ac:dyDescent="0.2">
      <c r="A566" t="e">
        <f>IF(OR(F566=#REF!,G566=#REF!),ROUND(A565+1,0),A565+0.0001)</f>
        <v>#REF!</v>
      </c>
      <c r="B566" s="20" t="e">
        <f>IF(AND(E566&gt;=$B$2,E566&lt;=$B$3,OR(F566=#REF!,G566=#REF!)),ROUND(B565+1,0),B565+0.0001)</f>
        <v>#REF!</v>
      </c>
      <c r="C566" s="20" t="e">
        <f>IF(H566=#REF!,ROUND(C565+1,0),C565+0.0001)</f>
        <v>#REF!</v>
      </c>
      <c r="D566" s="21"/>
      <c r="E566" s="22"/>
      <c r="F566" s="23"/>
      <c r="G566" s="24"/>
      <c r="H566" s="51"/>
      <c r="I566" s="25"/>
      <c r="J566" s="31"/>
      <c r="K566" s="43" t="str">
        <f t="shared" si="18"/>
        <v/>
      </c>
      <c r="L566" s="45" t="str">
        <f>IF(F566="","",VLOOKUP(Journal!F566,Kontenplan!$E$9:$F$278,2))</f>
        <v/>
      </c>
      <c r="M566" s="44" t="str">
        <f>IF(G566="","",VLOOKUP(Journal!G566,Kontenplan!$E$9:$F$278,2))</f>
        <v/>
      </c>
      <c r="N566" s="28" t="str">
        <f>IF(AND(G566="",I566="",J566=""),"",IF(AND(I566&gt;0,OR(F566="",G566="")),"Bitte gültige Kontonummer/n eingeben",IF(OR(AND(F566&gt;0,F566&lt;1000),F566&gt;9999),"Sollkontonummer muss vierstellig sein",IF(VLOOKUP(F566,Kontenplan!$E$9:$E$277,1)&lt;&gt;F566,"Sollkonto existiert nicht",IF(D566=0,"Bitte Beleg-Nr. prüfen",IF(OR(AND(G566&gt;0,G566&lt;1000),G566&gt;9999),"Habenkontonummer muss vierstellig sein",IF(VLOOKUP(G566,Kontenplan!$E$9:$F$277,1)&lt;&gt;G566,"Habenkonto exisitert nicht","")))))))</f>
        <v/>
      </c>
      <c r="O566" s="28" t="str">
        <f t="shared" si="17"/>
        <v/>
      </c>
      <c r="P566" s="28"/>
      <c r="Q566" s="28"/>
      <c r="R566" s="28"/>
      <c r="S566" s="28"/>
      <c r="T566" s="28"/>
      <c r="U566" s="28"/>
      <c r="V566" s="28"/>
      <c r="X566" s="28"/>
      <c r="Y566" s="28"/>
    </row>
    <row r="567" spans="1:25" x14ac:dyDescent="0.2">
      <c r="A567" t="e">
        <f>IF(OR(F567=#REF!,G567=#REF!),ROUND(A566+1,0),A566+0.0001)</f>
        <v>#REF!</v>
      </c>
      <c r="B567" s="20" t="e">
        <f>IF(AND(E567&gt;=$B$2,E567&lt;=$B$3,OR(F567=#REF!,G567=#REF!)),ROUND(B566+1,0),B566+0.0001)</f>
        <v>#REF!</v>
      </c>
      <c r="C567" s="20" t="e">
        <f>IF(H567=#REF!,ROUND(C566+1,0),C566+0.0001)</f>
        <v>#REF!</v>
      </c>
      <c r="D567" s="21"/>
      <c r="E567" s="22"/>
      <c r="F567" s="23"/>
      <c r="G567" s="24"/>
      <c r="H567" s="51"/>
      <c r="I567" s="25"/>
      <c r="J567" s="31"/>
      <c r="K567" s="43" t="str">
        <f t="shared" si="18"/>
        <v/>
      </c>
      <c r="L567" s="45" t="str">
        <f>IF(F567="","",VLOOKUP(Journal!F567,Kontenplan!$E$9:$F$278,2))</f>
        <v/>
      </c>
      <c r="M567" s="44" t="str">
        <f>IF(G567="","",VLOOKUP(Journal!G567,Kontenplan!$E$9:$F$278,2))</f>
        <v/>
      </c>
      <c r="N567" s="28" t="str">
        <f>IF(AND(G567="",I567="",J567=""),"",IF(AND(I567&gt;0,OR(F567="",G567="")),"Bitte gültige Kontonummer/n eingeben",IF(OR(AND(F567&gt;0,F567&lt;1000),F567&gt;9999),"Sollkontonummer muss vierstellig sein",IF(VLOOKUP(F567,Kontenplan!$E$9:$E$277,1)&lt;&gt;F567,"Sollkonto existiert nicht",IF(D567=0,"Bitte Beleg-Nr. prüfen",IF(OR(AND(G567&gt;0,G567&lt;1000),G567&gt;9999),"Habenkontonummer muss vierstellig sein",IF(VLOOKUP(G567,Kontenplan!$E$9:$F$277,1)&lt;&gt;G567,"Habenkonto exisitert nicht","")))))))</f>
        <v/>
      </c>
      <c r="O567" s="28" t="str">
        <f t="shared" si="17"/>
        <v/>
      </c>
      <c r="P567" s="28"/>
      <c r="Q567" s="28"/>
      <c r="R567" s="28"/>
      <c r="S567" s="28"/>
      <c r="T567" s="28"/>
      <c r="U567" s="28"/>
      <c r="V567" s="28"/>
      <c r="X567" s="28"/>
      <c r="Y567" s="28"/>
    </row>
    <row r="568" spans="1:25" x14ac:dyDescent="0.2">
      <c r="A568" t="e">
        <f>IF(OR(F568=#REF!,G568=#REF!),ROUND(A567+1,0),A567+0.0001)</f>
        <v>#REF!</v>
      </c>
      <c r="B568" s="20" t="e">
        <f>IF(AND(E568&gt;=$B$2,E568&lt;=$B$3,OR(F568=#REF!,G568=#REF!)),ROUND(B567+1,0),B567+0.0001)</f>
        <v>#REF!</v>
      </c>
      <c r="C568" s="20" t="e">
        <f>IF(H568=#REF!,ROUND(C567+1,0),C567+0.0001)</f>
        <v>#REF!</v>
      </c>
      <c r="D568" s="21"/>
      <c r="E568" s="22"/>
      <c r="F568" s="23"/>
      <c r="G568" s="24"/>
      <c r="H568" s="51"/>
      <c r="I568" s="25"/>
      <c r="J568" s="31"/>
      <c r="K568" s="43" t="str">
        <f t="shared" si="18"/>
        <v/>
      </c>
      <c r="L568" s="45" t="str">
        <f>IF(F568="","",VLOOKUP(Journal!F568,Kontenplan!$E$9:$F$278,2))</f>
        <v/>
      </c>
      <c r="M568" s="44" t="str">
        <f>IF(G568="","",VLOOKUP(Journal!G568,Kontenplan!$E$9:$F$278,2))</f>
        <v/>
      </c>
      <c r="N568" s="28" t="str">
        <f>IF(AND(G568="",I568="",J568=""),"",IF(AND(I568&gt;0,OR(F568="",G568="")),"Bitte gültige Kontonummer/n eingeben",IF(OR(AND(F568&gt;0,F568&lt;1000),F568&gt;9999),"Sollkontonummer muss vierstellig sein",IF(VLOOKUP(F568,Kontenplan!$E$9:$E$277,1)&lt;&gt;F568,"Sollkonto existiert nicht",IF(D568=0,"Bitte Beleg-Nr. prüfen",IF(OR(AND(G568&gt;0,G568&lt;1000),G568&gt;9999),"Habenkontonummer muss vierstellig sein",IF(VLOOKUP(G568,Kontenplan!$E$9:$F$277,1)&lt;&gt;G568,"Habenkonto exisitert nicht","")))))))</f>
        <v/>
      </c>
      <c r="O568" s="28" t="str">
        <f t="shared" si="17"/>
        <v/>
      </c>
      <c r="P568" s="28"/>
      <c r="Q568" s="28"/>
      <c r="R568" s="28"/>
      <c r="S568" s="28"/>
      <c r="T568" s="28"/>
      <c r="U568" s="28"/>
      <c r="V568" s="28"/>
      <c r="X568" s="28"/>
      <c r="Y568" s="28"/>
    </row>
    <row r="569" spans="1:25" x14ac:dyDescent="0.2">
      <c r="A569" t="e">
        <f>IF(OR(F569=#REF!,G569=#REF!),ROUND(A568+1,0),A568+0.0001)</f>
        <v>#REF!</v>
      </c>
      <c r="B569" s="20" t="e">
        <f>IF(AND(E569&gt;=$B$2,E569&lt;=$B$3,OR(F569=#REF!,G569=#REF!)),ROUND(B568+1,0),B568+0.0001)</f>
        <v>#REF!</v>
      </c>
      <c r="C569" s="20" t="e">
        <f>IF(H569=#REF!,ROUND(C568+1,0),C568+0.0001)</f>
        <v>#REF!</v>
      </c>
      <c r="D569" s="21"/>
      <c r="E569" s="22"/>
      <c r="F569" s="23"/>
      <c r="G569" s="24"/>
      <c r="H569" s="51"/>
      <c r="I569" s="25"/>
      <c r="J569" s="31"/>
      <c r="K569" s="43" t="str">
        <f t="shared" si="18"/>
        <v/>
      </c>
      <c r="L569" s="45" t="str">
        <f>IF(F569="","",VLOOKUP(Journal!F569,Kontenplan!$E$9:$F$278,2))</f>
        <v/>
      </c>
      <c r="M569" s="44" t="str">
        <f>IF(G569="","",VLOOKUP(Journal!G569,Kontenplan!$E$9:$F$278,2))</f>
        <v/>
      </c>
      <c r="N569" s="28" t="str">
        <f>IF(AND(G569="",I569="",J569=""),"",IF(AND(I569&gt;0,OR(F569="",G569="")),"Bitte gültige Kontonummer/n eingeben",IF(OR(AND(F569&gt;0,F569&lt;1000),F569&gt;9999),"Sollkontonummer muss vierstellig sein",IF(VLOOKUP(F569,Kontenplan!$E$9:$E$277,1)&lt;&gt;F569,"Sollkonto existiert nicht",IF(D569=0,"Bitte Beleg-Nr. prüfen",IF(OR(AND(G569&gt;0,G569&lt;1000),G569&gt;9999),"Habenkontonummer muss vierstellig sein",IF(VLOOKUP(G569,Kontenplan!$E$9:$F$277,1)&lt;&gt;G569,"Habenkonto exisitert nicht","")))))))</f>
        <v/>
      </c>
      <c r="O569" s="28" t="str">
        <f t="shared" si="17"/>
        <v/>
      </c>
      <c r="P569" s="28"/>
      <c r="Q569" s="28"/>
      <c r="R569" s="28"/>
      <c r="S569" s="28"/>
      <c r="T569" s="28"/>
      <c r="U569" s="28"/>
      <c r="V569" s="28"/>
      <c r="X569" s="28"/>
      <c r="Y569" s="28"/>
    </row>
    <row r="570" spans="1:25" x14ac:dyDescent="0.2">
      <c r="A570" t="e">
        <f>IF(OR(F570=#REF!,G570=#REF!),ROUND(A569+1,0),A569+0.0001)</f>
        <v>#REF!</v>
      </c>
      <c r="B570" s="20" t="e">
        <f>IF(AND(E570&gt;=$B$2,E570&lt;=$B$3,OR(F570=#REF!,G570=#REF!)),ROUND(B569+1,0),B569+0.0001)</f>
        <v>#REF!</v>
      </c>
      <c r="C570" s="20" t="e">
        <f>IF(H570=#REF!,ROUND(C569+1,0),C569+0.0001)</f>
        <v>#REF!</v>
      </c>
      <c r="D570" s="21"/>
      <c r="E570" s="22"/>
      <c r="F570" s="23"/>
      <c r="G570" s="24"/>
      <c r="H570" s="51"/>
      <c r="I570" s="25"/>
      <c r="J570" s="31"/>
      <c r="K570" s="43" t="str">
        <f t="shared" si="18"/>
        <v/>
      </c>
      <c r="L570" s="45" t="str">
        <f>IF(F570="","",VLOOKUP(Journal!F570,Kontenplan!$E$9:$F$278,2))</f>
        <v/>
      </c>
      <c r="M570" s="44" t="str">
        <f>IF(G570="","",VLOOKUP(Journal!G570,Kontenplan!$E$9:$F$278,2))</f>
        <v/>
      </c>
      <c r="N570" s="28" t="str">
        <f>IF(AND(G570="",I570="",J570=""),"",IF(AND(I570&gt;0,OR(F570="",G570="")),"Bitte gültige Kontonummer/n eingeben",IF(OR(AND(F570&gt;0,F570&lt;1000),F570&gt;9999),"Sollkontonummer muss vierstellig sein",IF(VLOOKUP(F570,Kontenplan!$E$9:$E$277,1)&lt;&gt;F570,"Sollkonto existiert nicht",IF(D570=0,"Bitte Beleg-Nr. prüfen",IF(OR(AND(G570&gt;0,G570&lt;1000),G570&gt;9999),"Habenkontonummer muss vierstellig sein",IF(VLOOKUP(G570,Kontenplan!$E$9:$F$277,1)&lt;&gt;G570,"Habenkonto exisitert nicht","")))))))</f>
        <v/>
      </c>
      <c r="O570" s="28" t="str">
        <f t="shared" si="17"/>
        <v/>
      </c>
      <c r="P570" s="28"/>
      <c r="Q570" s="28"/>
      <c r="R570" s="28"/>
      <c r="S570" s="28"/>
      <c r="T570" s="28"/>
      <c r="U570" s="28"/>
      <c r="V570" s="28"/>
      <c r="X570" s="28"/>
      <c r="Y570" s="28"/>
    </row>
    <row r="571" spans="1:25" x14ac:dyDescent="0.2">
      <c r="A571" t="e">
        <f>IF(OR(F571=#REF!,G571=#REF!),ROUND(A570+1,0),A570+0.0001)</f>
        <v>#REF!</v>
      </c>
      <c r="B571" s="20" t="e">
        <f>IF(AND(E571&gt;=$B$2,E571&lt;=$B$3,OR(F571=#REF!,G571=#REF!)),ROUND(B570+1,0),B570+0.0001)</f>
        <v>#REF!</v>
      </c>
      <c r="C571" s="20" t="e">
        <f>IF(H571=#REF!,ROUND(C570+1,0),C570+0.0001)</f>
        <v>#REF!</v>
      </c>
      <c r="D571" s="21"/>
      <c r="E571" s="22"/>
      <c r="F571" s="23"/>
      <c r="G571" s="24"/>
      <c r="H571" s="51"/>
      <c r="I571" s="25"/>
      <c r="J571" s="31"/>
      <c r="K571" s="43" t="str">
        <f t="shared" si="18"/>
        <v/>
      </c>
      <c r="L571" s="45" t="str">
        <f>IF(F571="","",VLOOKUP(Journal!F571,Kontenplan!$E$9:$F$278,2))</f>
        <v/>
      </c>
      <c r="M571" s="44" t="str">
        <f>IF(G571="","",VLOOKUP(Journal!G571,Kontenplan!$E$9:$F$278,2))</f>
        <v/>
      </c>
      <c r="N571" s="28" t="str">
        <f>IF(AND(G571="",I571="",J571=""),"",IF(AND(I571&gt;0,OR(F571="",G571="")),"Bitte gültige Kontonummer/n eingeben",IF(OR(AND(F571&gt;0,F571&lt;1000),F571&gt;9999),"Sollkontonummer muss vierstellig sein",IF(VLOOKUP(F571,Kontenplan!$E$9:$E$277,1)&lt;&gt;F571,"Sollkonto existiert nicht",IF(D571=0,"Bitte Beleg-Nr. prüfen",IF(OR(AND(G571&gt;0,G571&lt;1000),G571&gt;9999),"Habenkontonummer muss vierstellig sein",IF(VLOOKUP(G571,Kontenplan!$E$9:$F$277,1)&lt;&gt;G571,"Habenkonto exisitert nicht","")))))))</f>
        <v/>
      </c>
      <c r="O571" s="28" t="str">
        <f t="shared" si="17"/>
        <v/>
      </c>
      <c r="P571" s="28"/>
      <c r="Q571" s="28"/>
      <c r="R571" s="28"/>
      <c r="S571" s="28"/>
      <c r="T571" s="28"/>
      <c r="U571" s="28"/>
      <c r="V571" s="28"/>
      <c r="X571" s="28"/>
      <c r="Y571" s="28"/>
    </row>
    <row r="572" spans="1:25" x14ac:dyDescent="0.2">
      <c r="A572" t="e">
        <f>IF(OR(F572=#REF!,G572=#REF!),ROUND(A571+1,0),A571+0.0001)</f>
        <v>#REF!</v>
      </c>
      <c r="B572" s="20" t="e">
        <f>IF(AND(E572&gt;=$B$2,E572&lt;=$B$3,OR(F572=#REF!,G572=#REF!)),ROUND(B571+1,0),B571+0.0001)</f>
        <v>#REF!</v>
      </c>
      <c r="C572" s="20" t="e">
        <f>IF(H572=#REF!,ROUND(C571+1,0),C571+0.0001)</f>
        <v>#REF!</v>
      </c>
      <c r="D572" s="21"/>
      <c r="E572" s="22"/>
      <c r="F572" s="23"/>
      <c r="G572" s="24"/>
      <c r="H572" s="51"/>
      <c r="I572" s="25"/>
      <c r="J572" s="31"/>
      <c r="K572" s="43" t="str">
        <f t="shared" si="18"/>
        <v/>
      </c>
      <c r="L572" s="45" t="str">
        <f>IF(F572="","",VLOOKUP(Journal!F572,Kontenplan!$E$9:$F$278,2))</f>
        <v/>
      </c>
      <c r="M572" s="44" t="str">
        <f>IF(G572="","",VLOOKUP(Journal!G572,Kontenplan!$E$9:$F$278,2))</f>
        <v/>
      </c>
      <c r="N572" s="28" t="str">
        <f>IF(AND(G572="",I572="",J572=""),"",IF(AND(I572&gt;0,OR(F572="",G572="")),"Bitte gültige Kontonummer/n eingeben",IF(OR(AND(F572&gt;0,F572&lt;1000),F572&gt;9999),"Sollkontonummer muss vierstellig sein",IF(VLOOKUP(F572,Kontenplan!$E$9:$E$277,1)&lt;&gt;F572,"Sollkonto existiert nicht",IF(D572=0,"Bitte Beleg-Nr. prüfen",IF(OR(AND(G572&gt;0,G572&lt;1000),G572&gt;9999),"Habenkontonummer muss vierstellig sein",IF(VLOOKUP(G572,Kontenplan!$E$9:$F$277,1)&lt;&gt;G572,"Habenkonto exisitert nicht","")))))))</f>
        <v/>
      </c>
      <c r="O572" s="28" t="str">
        <f t="shared" si="17"/>
        <v/>
      </c>
      <c r="P572" s="28"/>
      <c r="Q572" s="28"/>
      <c r="R572" s="28"/>
      <c r="S572" s="28"/>
      <c r="T572" s="28"/>
      <c r="U572" s="28"/>
      <c r="V572" s="28"/>
      <c r="X572" s="28"/>
      <c r="Y572" s="28"/>
    </row>
    <row r="573" spans="1:25" x14ac:dyDescent="0.2">
      <c r="A573" t="e">
        <f>IF(OR(F573=#REF!,G573=#REF!),ROUND(A572+1,0),A572+0.0001)</f>
        <v>#REF!</v>
      </c>
      <c r="B573" s="20" t="e">
        <f>IF(AND(E573&gt;=$B$2,E573&lt;=$B$3,OR(F573=#REF!,G573=#REF!)),ROUND(B572+1,0),B572+0.0001)</f>
        <v>#REF!</v>
      </c>
      <c r="C573" s="20" t="e">
        <f>IF(H573=#REF!,ROUND(C572+1,0),C572+0.0001)</f>
        <v>#REF!</v>
      </c>
      <c r="D573" s="21"/>
      <c r="E573" s="22"/>
      <c r="F573" s="23"/>
      <c r="G573" s="24"/>
      <c r="H573" s="51"/>
      <c r="I573" s="25"/>
      <c r="J573" s="31"/>
      <c r="K573" s="43" t="str">
        <f t="shared" si="18"/>
        <v/>
      </c>
      <c r="L573" s="45" t="str">
        <f>IF(F573="","",VLOOKUP(Journal!F573,Kontenplan!$E$9:$F$278,2))</f>
        <v/>
      </c>
      <c r="M573" s="44" t="str">
        <f>IF(G573="","",VLOOKUP(Journal!G573,Kontenplan!$E$9:$F$278,2))</f>
        <v/>
      </c>
      <c r="N573" s="28" t="str">
        <f>IF(AND(G573="",I573="",J573=""),"",IF(AND(I573&gt;0,OR(F573="",G573="")),"Bitte gültige Kontonummer/n eingeben",IF(OR(AND(F573&gt;0,F573&lt;1000),F573&gt;9999),"Sollkontonummer muss vierstellig sein",IF(VLOOKUP(F573,Kontenplan!$E$9:$E$277,1)&lt;&gt;F573,"Sollkonto existiert nicht",IF(D573=0,"Bitte Beleg-Nr. prüfen",IF(OR(AND(G573&gt;0,G573&lt;1000),G573&gt;9999),"Habenkontonummer muss vierstellig sein",IF(VLOOKUP(G573,Kontenplan!$E$9:$F$277,1)&lt;&gt;G573,"Habenkonto exisitert nicht","")))))))</f>
        <v/>
      </c>
      <c r="O573" s="28" t="str">
        <f t="shared" si="17"/>
        <v/>
      </c>
      <c r="P573" s="28"/>
      <c r="Q573" s="28"/>
      <c r="R573" s="28"/>
      <c r="S573" s="28"/>
      <c r="T573" s="28"/>
      <c r="U573" s="28"/>
      <c r="V573" s="28"/>
      <c r="X573" s="28"/>
      <c r="Y573" s="28"/>
    </row>
    <row r="574" spans="1:25" x14ac:dyDescent="0.2">
      <c r="A574" t="e">
        <f>IF(OR(F574=#REF!,G574=#REF!),ROUND(A573+1,0),A573+0.0001)</f>
        <v>#REF!</v>
      </c>
      <c r="B574" s="20" t="e">
        <f>IF(AND(E574&gt;=$B$2,E574&lt;=$B$3,OR(F574=#REF!,G574=#REF!)),ROUND(B573+1,0),B573+0.0001)</f>
        <v>#REF!</v>
      </c>
      <c r="C574" s="20" t="e">
        <f>IF(H574=#REF!,ROUND(C573+1,0),C573+0.0001)</f>
        <v>#REF!</v>
      </c>
      <c r="D574" s="21"/>
      <c r="E574" s="22"/>
      <c r="F574" s="23"/>
      <c r="G574" s="24"/>
      <c r="H574" s="51"/>
      <c r="I574" s="25"/>
      <c r="J574" s="31"/>
      <c r="K574" s="43" t="str">
        <f t="shared" si="18"/>
        <v/>
      </c>
      <c r="L574" s="45" t="str">
        <f>IF(F574="","",VLOOKUP(Journal!F574,Kontenplan!$E$9:$F$278,2))</f>
        <v/>
      </c>
      <c r="M574" s="44" t="str">
        <f>IF(G574="","",VLOOKUP(Journal!G574,Kontenplan!$E$9:$F$278,2))</f>
        <v/>
      </c>
      <c r="N574" s="28" t="str">
        <f>IF(AND(G574="",I574="",J574=""),"",IF(AND(I574&gt;0,OR(F574="",G574="")),"Bitte gültige Kontonummer/n eingeben",IF(OR(AND(F574&gt;0,F574&lt;1000),F574&gt;9999),"Sollkontonummer muss vierstellig sein",IF(VLOOKUP(F574,Kontenplan!$E$9:$E$277,1)&lt;&gt;F574,"Sollkonto existiert nicht",IF(D574=0,"Bitte Beleg-Nr. prüfen",IF(OR(AND(G574&gt;0,G574&lt;1000),G574&gt;9999),"Habenkontonummer muss vierstellig sein",IF(VLOOKUP(G574,Kontenplan!$E$9:$F$277,1)&lt;&gt;G574,"Habenkonto exisitert nicht","")))))))</f>
        <v/>
      </c>
      <c r="O574" s="28" t="str">
        <f t="shared" si="17"/>
        <v/>
      </c>
      <c r="P574" s="28"/>
      <c r="Q574" s="28"/>
      <c r="R574" s="28"/>
      <c r="S574" s="28"/>
      <c r="T574" s="28"/>
      <c r="U574" s="28"/>
      <c r="V574" s="28"/>
      <c r="X574" s="28"/>
      <c r="Y574" s="28"/>
    </row>
    <row r="575" spans="1:25" x14ac:dyDescent="0.2">
      <c r="A575" t="e">
        <f>IF(OR(F575=#REF!,G575=#REF!),ROUND(A574+1,0),A574+0.0001)</f>
        <v>#REF!</v>
      </c>
      <c r="B575" s="20" t="e">
        <f>IF(AND(E575&gt;=$B$2,E575&lt;=$B$3,OR(F575=#REF!,G575=#REF!)),ROUND(B574+1,0),B574+0.0001)</f>
        <v>#REF!</v>
      </c>
      <c r="C575" s="20" t="e">
        <f>IF(H575=#REF!,ROUND(C574+1,0),C574+0.0001)</f>
        <v>#REF!</v>
      </c>
      <c r="D575" s="21"/>
      <c r="E575" s="22"/>
      <c r="F575" s="23"/>
      <c r="G575" s="24"/>
      <c r="H575" s="51"/>
      <c r="I575" s="25"/>
      <c r="J575" s="31"/>
      <c r="K575" s="43" t="str">
        <f t="shared" si="18"/>
        <v/>
      </c>
      <c r="L575" s="45" t="str">
        <f>IF(F575="","",VLOOKUP(Journal!F575,Kontenplan!$E$9:$F$278,2))</f>
        <v/>
      </c>
      <c r="M575" s="44" t="str">
        <f>IF(G575="","",VLOOKUP(Journal!G575,Kontenplan!$E$9:$F$278,2))</f>
        <v/>
      </c>
      <c r="N575" s="28" t="str">
        <f>IF(AND(G575="",I575="",J575=""),"",IF(AND(I575&gt;0,OR(F575="",G575="")),"Bitte gültige Kontonummer/n eingeben",IF(OR(AND(F575&gt;0,F575&lt;1000),F575&gt;9999),"Sollkontonummer muss vierstellig sein",IF(VLOOKUP(F575,Kontenplan!$E$9:$E$277,1)&lt;&gt;F575,"Sollkonto existiert nicht",IF(D575=0,"Bitte Beleg-Nr. prüfen",IF(OR(AND(G575&gt;0,G575&lt;1000),G575&gt;9999),"Habenkontonummer muss vierstellig sein",IF(VLOOKUP(G575,Kontenplan!$E$9:$F$277,1)&lt;&gt;G575,"Habenkonto exisitert nicht","")))))))</f>
        <v/>
      </c>
      <c r="O575" s="28" t="str">
        <f t="shared" si="17"/>
        <v/>
      </c>
      <c r="P575" s="28"/>
      <c r="Q575" s="28"/>
      <c r="R575" s="28"/>
      <c r="S575" s="28"/>
      <c r="T575" s="28"/>
      <c r="U575" s="28"/>
      <c r="V575" s="28"/>
      <c r="X575" s="28"/>
      <c r="Y575" s="28"/>
    </row>
    <row r="576" spans="1:25" x14ac:dyDescent="0.2">
      <c r="A576" t="e">
        <f>IF(OR(F576=#REF!,G576=#REF!),ROUND(A575+1,0),A575+0.0001)</f>
        <v>#REF!</v>
      </c>
      <c r="B576" s="20" t="e">
        <f>IF(AND(E576&gt;=$B$2,E576&lt;=$B$3,OR(F576=#REF!,G576=#REF!)),ROUND(B575+1,0),B575+0.0001)</f>
        <v>#REF!</v>
      </c>
      <c r="C576" s="20" t="e">
        <f>IF(H576=#REF!,ROUND(C575+1,0),C575+0.0001)</f>
        <v>#REF!</v>
      </c>
      <c r="D576" s="21"/>
      <c r="E576" s="22"/>
      <c r="F576" s="23"/>
      <c r="G576" s="24"/>
      <c r="H576" s="51"/>
      <c r="I576" s="25"/>
      <c r="J576" s="31"/>
      <c r="K576" s="43" t="str">
        <f t="shared" si="18"/>
        <v/>
      </c>
      <c r="L576" s="45" t="str">
        <f>IF(F576="","",VLOOKUP(Journal!F576,Kontenplan!$E$9:$F$278,2))</f>
        <v/>
      </c>
      <c r="M576" s="44" t="str">
        <f>IF(G576="","",VLOOKUP(Journal!G576,Kontenplan!$E$9:$F$278,2))</f>
        <v/>
      </c>
      <c r="N576" s="28" t="str">
        <f>IF(AND(G576="",I576="",J576=""),"",IF(AND(I576&gt;0,OR(F576="",G576="")),"Bitte gültige Kontonummer/n eingeben",IF(OR(AND(F576&gt;0,F576&lt;1000),F576&gt;9999),"Sollkontonummer muss vierstellig sein",IF(VLOOKUP(F576,Kontenplan!$E$9:$E$277,1)&lt;&gt;F576,"Sollkonto existiert nicht",IF(D576=0,"Bitte Beleg-Nr. prüfen",IF(OR(AND(G576&gt;0,G576&lt;1000),G576&gt;9999),"Habenkontonummer muss vierstellig sein",IF(VLOOKUP(G576,Kontenplan!$E$9:$F$277,1)&lt;&gt;G576,"Habenkonto exisitert nicht","")))))))</f>
        <v/>
      </c>
      <c r="O576" s="28" t="str">
        <f t="shared" si="17"/>
        <v/>
      </c>
      <c r="P576" s="28"/>
      <c r="Q576" s="28"/>
      <c r="R576" s="28"/>
      <c r="S576" s="28"/>
      <c r="T576" s="28"/>
      <c r="U576" s="28"/>
      <c r="V576" s="28"/>
      <c r="X576" s="28"/>
      <c r="Y576" s="28"/>
    </row>
    <row r="577" spans="1:25" x14ac:dyDescent="0.2">
      <c r="A577" t="e">
        <f>IF(OR(F577=#REF!,G577=#REF!),ROUND(A576+1,0),A576+0.0001)</f>
        <v>#REF!</v>
      </c>
      <c r="B577" s="20" t="e">
        <f>IF(AND(E577&gt;=$B$2,E577&lt;=$B$3,OR(F577=#REF!,G577=#REF!)),ROUND(B576+1,0),B576+0.0001)</f>
        <v>#REF!</v>
      </c>
      <c r="C577" s="20" t="e">
        <f>IF(H577=#REF!,ROUND(C576+1,0),C576+0.0001)</f>
        <v>#REF!</v>
      </c>
      <c r="D577" s="21"/>
      <c r="E577" s="22"/>
      <c r="F577" s="23"/>
      <c r="G577" s="24"/>
      <c r="H577" s="51"/>
      <c r="I577" s="25"/>
      <c r="J577" s="31"/>
      <c r="K577" s="43" t="str">
        <f t="shared" si="18"/>
        <v/>
      </c>
      <c r="L577" s="45" t="str">
        <f>IF(F577="","",VLOOKUP(Journal!F577,Kontenplan!$E$9:$F$278,2))</f>
        <v/>
      </c>
      <c r="M577" s="44" t="str">
        <f>IF(G577="","",VLOOKUP(Journal!G577,Kontenplan!$E$9:$F$278,2))</f>
        <v/>
      </c>
      <c r="N577" s="28" t="str">
        <f>IF(AND(G577="",I577="",J577=""),"",IF(AND(I577&gt;0,OR(F577="",G577="")),"Bitte gültige Kontonummer/n eingeben",IF(OR(AND(F577&gt;0,F577&lt;1000),F577&gt;9999),"Sollkontonummer muss vierstellig sein",IF(VLOOKUP(F577,Kontenplan!$E$9:$E$277,1)&lt;&gt;F577,"Sollkonto existiert nicht",IF(D577=0,"Bitte Beleg-Nr. prüfen",IF(OR(AND(G577&gt;0,G577&lt;1000),G577&gt;9999),"Habenkontonummer muss vierstellig sein",IF(VLOOKUP(G577,Kontenplan!$E$9:$F$277,1)&lt;&gt;G577,"Habenkonto exisitert nicht","")))))))</f>
        <v/>
      </c>
      <c r="O577" s="28" t="str">
        <f t="shared" si="17"/>
        <v/>
      </c>
      <c r="P577" s="28"/>
      <c r="Q577" s="28"/>
      <c r="R577" s="28"/>
      <c r="S577" s="28"/>
      <c r="T577" s="28"/>
      <c r="U577" s="28"/>
      <c r="V577" s="28"/>
      <c r="X577" s="28"/>
      <c r="Y577" s="28"/>
    </row>
    <row r="578" spans="1:25" x14ac:dyDescent="0.2">
      <c r="A578" t="e">
        <f>IF(OR(F578=#REF!,G578=#REF!),ROUND(A577+1,0),A577+0.0001)</f>
        <v>#REF!</v>
      </c>
      <c r="B578" s="20" t="e">
        <f>IF(AND(E578&gt;=$B$2,E578&lt;=$B$3,OR(F578=#REF!,G578=#REF!)),ROUND(B577+1,0),B577+0.0001)</f>
        <v>#REF!</v>
      </c>
      <c r="C578" s="20" t="e">
        <f>IF(H578=#REF!,ROUND(C577+1,0),C577+0.0001)</f>
        <v>#REF!</v>
      </c>
      <c r="D578" s="21"/>
      <c r="E578" s="22"/>
      <c r="F578" s="23"/>
      <c r="G578" s="24"/>
      <c r="H578" s="51"/>
      <c r="I578" s="25"/>
      <c r="J578" s="31"/>
      <c r="K578" s="43" t="str">
        <f t="shared" si="18"/>
        <v/>
      </c>
      <c r="L578" s="45" t="str">
        <f>IF(F578="","",VLOOKUP(Journal!F578,Kontenplan!$E$9:$F$278,2))</f>
        <v/>
      </c>
      <c r="M578" s="44" t="str">
        <f>IF(G578="","",VLOOKUP(Journal!G578,Kontenplan!$E$9:$F$278,2))</f>
        <v/>
      </c>
      <c r="N578" s="28" t="str">
        <f>IF(AND(G578="",I578="",J578=""),"",IF(AND(I578&gt;0,OR(F578="",G578="")),"Bitte gültige Kontonummer/n eingeben",IF(OR(AND(F578&gt;0,F578&lt;1000),F578&gt;9999),"Sollkontonummer muss vierstellig sein",IF(VLOOKUP(F578,Kontenplan!$E$9:$E$277,1)&lt;&gt;F578,"Sollkonto existiert nicht",IF(D578=0,"Bitte Beleg-Nr. prüfen",IF(OR(AND(G578&gt;0,G578&lt;1000),G578&gt;9999),"Habenkontonummer muss vierstellig sein",IF(VLOOKUP(G578,Kontenplan!$E$9:$F$277,1)&lt;&gt;G578,"Habenkonto exisitert nicht","")))))))</f>
        <v/>
      </c>
      <c r="O578" s="28" t="str">
        <f t="shared" si="17"/>
        <v/>
      </c>
      <c r="P578" s="28"/>
      <c r="Q578" s="28"/>
      <c r="R578" s="28"/>
      <c r="S578" s="28"/>
      <c r="T578" s="28"/>
      <c r="U578" s="28"/>
      <c r="V578" s="28"/>
      <c r="X578" s="28"/>
      <c r="Y578" s="28"/>
    </row>
    <row r="579" spans="1:25" x14ac:dyDescent="0.2">
      <c r="A579" t="e">
        <f>IF(OR(F579=#REF!,G579=#REF!),ROUND(A578+1,0),A578+0.0001)</f>
        <v>#REF!</v>
      </c>
      <c r="B579" s="20" t="e">
        <f>IF(AND(E579&gt;=$B$2,E579&lt;=$B$3,OR(F579=#REF!,G579=#REF!)),ROUND(B578+1,0),B578+0.0001)</f>
        <v>#REF!</v>
      </c>
      <c r="C579" s="20" t="e">
        <f>IF(H579=#REF!,ROUND(C578+1,0),C578+0.0001)</f>
        <v>#REF!</v>
      </c>
      <c r="D579" s="21"/>
      <c r="E579" s="22"/>
      <c r="F579" s="23"/>
      <c r="G579" s="24"/>
      <c r="H579" s="51"/>
      <c r="I579" s="25"/>
      <c r="J579" s="31"/>
      <c r="K579" s="43" t="str">
        <f t="shared" si="18"/>
        <v/>
      </c>
      <c r="L579" s="45" t="str">
        <f>IF(F579="","",VLOOKUP(Journal!F579,Kontenplan!$E$9:$F$278,2))</f>
        <v/>
      </c>
      <c r="M579" s="44" t="str">
        <f>IF(G579="","",VLOOKUP(Journal!G579,Kontenplan!$E$9:$F$278,2))</f>
        <v/>
      </c>
      <c r="N579" s="28" t="str">
        <f>IF(AND(G579="",I579="",J579=""),"",IF(AND(I579&gt;0,OR(F579="",G579="")),"Bitte gültige Kontonummer/n eingeben",IF(OR(AND(F579&gt;0,F579&lt;1000),F579&gt;9999),"Sollkontonummer muss vierstellig sein",IF(VLOOKUP(F579,Kontenplan!$E$9:$E$277,1)&lt;&gt;F579,"Sollkonto existiert nicht",IF(D579=0,"Bitte Beleg-Nr. prüfen",IF(OR(AND(G579&gt;0,G579&lt;1000),G579&gt;9999),"Habenkontonummer muss vierstellig sein",IF(VLOOKUP(G579,Kontenplan!$E$9:$F$277,1)&lt;&gt;G579,"Habenkonto exisitert nicht","")))))))</f>
        <v/>
      </c>
      <c r="O579" s="28" t="str">
        <f t="shared" si="17"/>
        <v/>
      </c>
      <c r="P579" s="28"/>
      <c r="Q579" s="28"/>
      <c r="R579" s="28"/>
      <c r="S579" s="28"/>
      <c r="T579" s="28"/>
      <c r="U579" s="28"/>
      <c r="V579" s="28"/>
      <c r="X579" s="28"/>
      <c r="Y579" s="28"/>
    </row>
    <row r="580" spans="1:25" x14ac:dyDescent="0.2">
      <c r="A580" t="e">
        <f>IF(OR(F580=#REF!,G580=#REF!),ROUND(A579+1,0),A579+0.0001)</f>
        <v>#REF!</v>
      </c>
      <c r="B580" s="20" t="e">
        <f>IF(AND(E580&gt;=$B$2,E580&lt;=$B$3,OR(F580=#REF!,G580=#REF!)),ROUND(B579+1,0),B579+0.0001)</f>
        <v>#REF!</v>
      </c>
      <c r="C580" s="20" t="e">
        <f>IF(H580=#REF!,ROUND(C579+1,0),C579+0.0001)</f>
        <v>#REF!</v>
      </c>
      <c r="D580" s="21"/>
      <c r="E580" s="22"/>
      <c r="F580" s="23"/>
      <c r="G580" s="24"/>
      <c r="H580" s="51"/>
      <c r="I580" s="25"/>
      <c r="J580" s="31"/>
      <c r="K580" s="43" t="str">
        <f t="shared" si="18"/>
        <v/>
      </c>
      <c r="L580" s="45" t="str">
        <f>IF(F580="","",VLOOKUP(Journal!F580,Kontenplan!$E$9:$F$278,2))</f>
        <v/>
      </c>
      <c r="M580" s="44" t="str">
        <f>IF(G580="","",VLOOKUP(Journal!G580,Kontenplan!$E$9:$F$278,2))</f>
        <v/>
      </c>
      <c r="N580" s="28" t="str">
        <f>IF(AND(G580="",I580="",J580=""),"",IF(AND(I580&gt;0,OR(F580="",G580="")),"Bitte gültige Kontonummer/n eingeben",IF(OR(AND(F580&gt;0,F580&lt;1000),F580&gt;9999),"Sollkontonummer muss vierstellig sein",IF(VLOOKUP(F580,Kontenplan!$E$9:$E$277,1)&lt;&gt;F580,"Sollkonto existiert nicht",IF(D580=0,"Bitte Beleg-Nr. prüfen",IF(OR(AND(G580&gt;0,G580&lt;1000),G580&gt;9999),"Habenkontonummer muss vierstellig sein",IF(VLOOKUP(G580,Kontenplan!$E$9:$F$277,1)&lt;&gt;G580,"Habenkonto exisitert nicht","")))))))</f>
        <v/>
      </c>
      <c r="O580" s="28" t="str">
        <f t="shared" si="17"/>
        <v/>
      </c>
      <c r="P580" s="28"/>
      <c r="Q580" s="28"/>
      <c r="R580" s="28"/>
      <c r="S580" s="28"/>
      <c r="T580" s="28"/>
      <c r="U580" s="28"/>
      <c r="V580" s="28"/>
      <c r="X580" s="28"/>
      <c r="Y580" s="28"/>
    </row>
    <row r="581" spans="1:25" x14ac:dyDescent="0.2">
      <c r="A581" t="e">
        <f>IF(OR(F581=#REF!,G581=#REF!),ROUND(A580+1,0),A580+0.0001)</f>
        <v>#REF!</v>
      </c>
      <c r="B581" s="20" t="e">
        <f>IF(AND(E581&gt;=$B$2,E581&lt;=$B$3,OR(F581=#REF!,G581=#REF!)),ROUND(B580+1,0),B580+0.0001)</f>
        <v>#REF!</v>
      </c>
      <c r="C581" s="20" t="e">
        <f>IF(H581=#REF!,ROUND(C580+1,0),C580+0.0001)</f>
        <v>#REF!</v>
      </c>
      <c r="D581" s="21"/>
      <c r="E581" s="22"/>
      <c r="F581" s="23"/>
      <c r="G581" s="24"/>
      <c r="H581" s="51"/>
      <c r="I581" s="25"/>
      <c r="J581" s="31"/>
      <c r="K581" s="43" t="str">
        <f t="shared" si="18"/>
        <v/>
      </c>
      <c r="L581" s="45" t="str">
        <f>IF(F581="","",VLOOKUP(Journal!F581,Kontenplan!$E$9:$F$278,2))</f>
        <v/>
      </c>
      <c r="M581" s="44" t="str">
        <f>IF(G581="","",VLOOKUP(Journal!G581,Kontenplan!$E$9:$F$278,2))</f>
        <v/>
      </c>
      <c r="N581" s="28" t="str">
        <f>IF(AND(G581="",I581="",J581=""),"",IF(AND(I581&gt;0,OR(F581="",G581="")),"Bitte gültige Kontonummer/n eingeben",IF(OR(AND(F581&gt;0,F581&lt;1000),F581&gt;9999),"Sollkontonummer muss vierstellig sein",IF(VLOOKUP(F581,Kontenplan!$E$9:$E$277,1)&lt;&gt;F581,"Sollkonto existiert nicht",IF(D581=0,"Bitte Beleg-Nr. prüfen",IF(OR(AND(G581&gt;0,G581&lt;1000),G581&gt;9999),"Habenkontonummer muss vierstellig sein",IF(VLOOKUP(G581,Kontenplan!$E$9:$F$277,1)&lt;&gt;G581,"Habenkonto exisitert nicht","")))))))</f>
        <v/>
      </c>
      <c r="O581" s="28" t="str">
        <f t="shared" si="17"/>
        <v/>
      </c>
      <c r="P581" s="28"/>
      <c r="Q581" s="28"/>
      <c r="R581" s="28"/>
      <c r="S581" s="28"/>
      <c r="T581" s="28"/>
      <c r="U581" s="28"/>
      <c r="V581" s="28"/>
      <c r="X581" s="28"/>
      <c r="Y581" s="28"/>
    </row>
    <row r="582" spans="1:25" x14ac:dyDescent="0.2">
      <c r="A582" t="e">
        <f>IF(OR(F582=#REF!,G582=#REF!),ROUND(A581+1,0),A581+0.0001)</f>
        <v>#REF!</v>
      </c>
      <c r="B582" s="20" t="e">
        <f>IF(AND(E582&gt;=$B$2,E582&lt;=$B$3,OR(F582=#REF!,G582=#REF!)),ROUND(B581+1,0),B581+0.0001)</f>
        <v>#REF!</v>
      </c>
      <c r="C582" s="20" t="e">
        <f>IF(H582=#REF!,ROUND(C581+1,0),C581+0.0001)</f>
        <v>#REF!</v>
      </c>
      <c r="D582" s="21"/>
      <c r="E582" s="22"/>
      <c r="F582" s="23"/>
      <c r="G582" s="24"/>
      <c r="H582" s="51"/>
      <c r="I582" s="25"/>
      <c r="J582" s="31"/>
      <c r="K582" s="43" t="str">
        <f t="shared" si="18"/>
        <v/>
      </c>
      <c r="L582" s="45" t="str">
        <f>IF(F582="","",VLOOKUP(Journal!F582,Kontenplan!$E$9:$F$278,2))</f>
        <v/>
      </c>
      <c r="M582" s="44" t="str">
        <f>IF(G582="","",VLOOKUP(Journal!G582,Kontenplan!$E$9:$F$278,2))</f>
        <v/>
      </c>
      <c r="N582" s="28" t="str">
        <f>IF(AND(G582="",I582="",J582=""),"",IF(AND(I582&gt;0,OR(F582="",G582="")),"Bitte gültige Kontonummer/n eingeben",IF(OR(AND(F582&gt;0,F582&lt;1000),F582&gt;9999),"Sollkontonummer muss vierstellig sein",IF(VLOOKUP(F582,Kontenplan!$E$9:$E$277,1)&lt;&gt;F582,"Sollkonto existiert nicht",IF(D582=0,"Bitte Beleg-Nr. prüfen",IF(OR(AND(G582&gt;0,G582&lt;1000),G582&gt;9999),"Habenkontonummer muss vierstellig sein",IF(VLOOKUP(G582,Kontenplan!$E$9:$F$277,1)&lt;&gt;G582,"Habenkonto exisitert nicht","")))))))</f>
        <v/>
      </c>
      <c r="O582" s="28" t="str">
        <f t="shared" si="17"/>
        <v/>
      </c>
      <c r="P582" s="28"/>
      <c r="Q582" s="28"/>
      <c r="R582" s="28"/>
      <c r="S582" s="28"/>
      <c r="T582" s="28"/>
      <c r="U582" s="28"/>
      <c r="V582" s="28"/>
      <c r="X582" s="28"/>
      <c r="Y582" s="28"/>
    </row>
    <row r="583" spans="1:25" x14ac:dyDescent="0.2">
      <c r="A583" t="e">
        <f>IF(OR(F583=#REF!,G583=#REF!),ROUND(A582+1,0),A582+0.0001)</f>
        <v>#REF!</v>
      </c>
      <c r="B583" s="20" t="e">
        <f>IF(AND(E583&gt;=$B$2,E583&lt;=$B$3,OR(F583=#REF!,G583=#REF!)),ROUND(B582+1,0),B582+0.0001)</f>
        <v>#REF!</v>
      </c>
      <c r="C583" s="20" t="e">
        <f>IF(H583=#REF!,ROUND(C582+1,0),C582+0.0001)</f>
        <v>#REF!</v>
      </c>
      <c r="D583" s="21"/>
      <c r="E583" s="22"/>
      <c r="F583" s="23"/>
      <c r="G583" s="24"/>
      <c r="H583" s="51"/>
      <c r="I583" s="25"/>
      <c r="J583" s="31"/>
      <c r="K583" s="43" t="str">
        <f t="shared" si="18"/>
        <v/>
      </c>
      <c r="L583" s="45" t="str">
        <f>IF(F583="","",VLOOKUP(Journal!F583,Kontenplan!$E$9:$F$278,2))</f>
        <v/>
      </c>
      <c r="M583" s="44" t="str">
        <f>IF(G583="","",VLOOKUP(Journal!G583,Kontenplan!$E$9:$F$278,2))</f>
        <v/>
      </c>
      <c r="N583" s="28" t="str">
        <f>IF(AND(G583="",I583="",J583=""),"",IF(AND(I583&gt;0,OR(F583="",G583="")),"Bitte gültige Kontonummer/n eingeben",IF(OR(AND(F583&gt;0,F583&lt;1000),F583&gt;9999),"Sollkontonummer muss vierstellig sein",IF(VLOOKUP(F583,Kontenplan!$E$9:$E$277,1)&lt;&gt;F583,"Sollkonto existiert nicht",IF(D583=0,"Bitte Beleg-Nr. prüfen",IF(OR(AND(G583&gt;0,G583&lt;1000),G583&gt;9999),"Habenkontonummer muss vierstellig sein",IF(VLOOKUP(G583,Kontenplan!$E$9:$F$277,1)&lt;&gt;G583,"Habenkonto exisitert nicht","")))))))</f>
        <v/>
      </c>
      <c r="O583" s="28" t="str">
        <f t="shared" si="17"/>
        <v/>
      </c>
      <c r="P583" s="28"/>
      <c r="Q583" s="28"/>
      <c r="R583" s="28"/>
      <c r="S583" s="28"/>
      <c r="T583" s="28"/>
      <c r="U583" s="28"/>
      <c r="V583" s="28"/>
      <c r="X583" s="28"/>
      <c r="Y583" s="28"/>
    </row>
    <row r="584" spans="1:25" x14ac:dyDescent="0.2">
      <c r="A584" t="e">
        <f>IF(OR(F584=#REF!,G584=#REF!),ROUND(A583+1,0),A583+0.0001)</f>
        <v>#REF!</v>
      </c>
      <c r="B584" s="20" t="e">
        <f>IF(AND(E584&gt;=$B$2,E584&lt;=$B$3,OR(F584=#REF!,G584=#REF!)),ROUND(B583+1,0),B583+0.0001)</f>
        <v>#REF!</v>
      </c>
      <c r="C584" s="20" t="e">
        <f>IF(H584=#REF!,ROUND(C583+1,0),C583+0.0001)</f>
        <v>#REF!</v>
      </c>
      <c r="D584" s="21"/>
      <c r="E584" s="22"/>
      <c r="F584" s="23"/>
      <c r="G584" s="24"/>
      <c r="H584" s="51"/>
      <c r="I584" s="25"/>
      <c r="J584" s="31"/>
      <c r="K584" s="43" t="str">
        <f t="shared" si="18"/>
        <v/>
      </c>
      <c r="L584" s="45" t="str">
        <f>IF(F584="","",VLOOKUP(Journal!F584,Kontenplan!$E$9:$F$278,2))</f>
        <v/>
      </c>
      <c r="M584" s="44" t="str">
        <f>IF(G584="","",VLOOKUP(Journal!G584,Kontenplan!$E$9:$F$278,2))</f>
        <v/>
      </c>
      <c r="N584" s="28" t="str">
        <f>IF(AND(G584="",I584="",J584=""),"",IF(AND(I584&gt;0,OR(F584="",G584="")),"Bitte gültige Kontonummer/n eingeben",IF(OR(AND(F584&gt;0,F584&lt;1000),F584&gt;9999),"Sollkontonummer muss vierstellig sein",IF(VLOOKUP(F584,Kontenplan!$E$9:$E$277,1)&lt;&gt;F584,"Sollkonto existiert nicht",IF(D584=0,"Bitte Beleg-Nr. prüfen",IF(OR(AND(G584&gt;0,G584&lt;1000),G584&gt;9999),"Habenkontonummer muss vierstellig sein",IF(VLOOKUP(G584,Kontenplan!$E$9:$F$277,1)&lt;&gt;G584,"Habenkonto exisitert nicht","")))))))</f>
        <v/>
      </c>
      <c r="O584" s="28" t="str">
        <f t="shared" ref="O584:O647" si="19">IF(AND(F584&lt;&gt;"",F584=G584),"Soll- und Habenkontonummern sind identisch",IF(AND(D585&lt;&gt;"",G584&gt;0,F584&gt;0,OR(I584="",I584&lt;=0)),"Bitte Betrag prüfen",IF(AND(J584="",D585&gt;0),"Kein Text ist ok, aber nicht empfehlenswert",IF(OR(AND(E584="",G584&gt;0),AND(E584&lt;MAX(E577:E583)-20,G584&gt;0)),"Datum möglicherweise falsch",""))))</f>
        <v/>
      </c>
      <c r="P584" s="28"/>
      <c r="Q584" s="28"/>
      <c r="R584" s="28"/>
      <c r="S584" s="28"/>
      <c r="T584" s="28"/>
      <c r="U584" s="28"/>
      <c r="V584" s="28"/>
      <c r="X584" s="28"/>
      <c r="Y584" s="28"/>
    </row>
    <row r="585" spans="1:25" x14ac:dyDescent="0.2">
      <c r="A585" t="e">
        <f>IF(OR(F585=#REF!,G585=#REF!),ROUND(A584+1,0),A584+0.0001)</f>
        <v>#REF!</v>
      </c>
      <c r="B585" s="20" t="e">
        <f>IF(AND(E585&gt;=$B$2,E585&lt;=$B$3,OR(F585=#REF!,G585=#REF!)),ROUND(B584+1,0),B584+0.0001)</f>
        <v>#REF!</v>
      </c>
      <c r="C585" s="20" t="e">
        <f>IF(H585=#REF!,ROUND(C584+1,0),C584+0.0001)</f>
        <v>#REF!</v>
      </c>
      <c r="D585" s="21"/>
      <c r="E585" s="22"/>
      <c r="F585" s="23"/>
      <c r="G585" s="24"/>
      <c r="H585" s="51"/>
      <c r="I585" s="25"/>
      <c r="J585" s="31"/>
      <c r="K585" s="43" t="str">
        <f t="shared" si="18"/>
        <v/>
      </c>
      <c r="L585" s="45" t="str">
        <f>IF(F585="","",VLOOKUP(Journal!F585,Kontenplan!$E$9:$F$278,2))</f>
        <v/>
      </c>
      <c r="M585" s="44" t="str">
        <f>IF(G585="","",VLOOKUP(Journal!G585,Kontenplan!$E$9:$F$278,2))</f>
        <v/>
      </c>
      <c r="N585" s="28" t="str">
        <f>IF(AND(G585="",I585="",J585=""),"",IF(AND(I585&gt;0,OR(F585="",G585="")),"Bitte gültige Kontonummer/n eingeben",IF(OR(AND(F585&gt;0,F585&lt;1000),F585&gt;9999),"Sollkontonummer muss vierstellig sein",IF(VLOOKUP(F585,Kontenplan!$E$9:$E$277,1)&lt;&gt;F585,"Sollkonto existiert nicht",IF(D585=0,"Bitte Beleg-Nr. prüfen",IF(OR(AND(G585&gt;0,G585&lt;1000),G585&gt;9999),"Habenkontonummer muss vierstellig sein",IF(VLOOKUP(G585,Kontenplan!$E$9:$F$277,1)&lt;&gt;G585,"Habenkonto exisitert nicht","")))))))</f>
        <v/>
      </c>
      <c r="O585" s="28" t="str">
        <f t="shared" si="19"/>
        <v/>
      </c>
      <c r="P585" s="28"/>
      <c r="Q585" s="28"/>
      <c r="R585" s="28"/>
      <c r="S585" s="28"/>
      <c r="T585" s="28"/>
      <c r="U585" s="28"/>
      <c r="V585" s="28"/>
      <c r="X585" s="28"/>
      <c r="Y585" s="28"/>
    </row>
    <row r="586" spans="1:25" x14ac:dyDescent="0.2">
      <c r="A586" t="e">
        <f>IF(OR(F586=#REF!,G586=#REF!),ROUND(A585+1,0),A585+0.0001)</f>
        <v>#REF!</v>
      </c>
      <c r="B586" s="20" t="e">
        <f>IF(AND(E586&gt;=$B$2,E586&lt;=$B$3,OR(F586=#REF!,G586=#REF!)),ROUND(B585+1,0),B585+0.0001)</f>
        <v>#REF!</v>
      </c>
      <c r="C586" s="20" t="e">
        <f>IF(H586=#REF!,ROUND(C585+1,0),C585+0.0001)</f>
        <v>#REF!</v>
      </c>
      <c r="D586" s="21"/>
      <c r="E586" s="22"/>
      <c r="F586" s="23"/>
      <c r="G586" s="24"/>
      <c r="H586" s="51"/>
      <c r="I586" s="25"/>
      <c r="J586" s="31"/>
      <c r="K586" s="43" t="str">
        <f t="shared" si="18"/>
        <v/>
      </c>
      <c r="L586" s="45" t="str">
        <f>IF(F586="","",VLOOKUP(Journal!F586,Kontenplan!$E$9:$F$278,2))</f>
        <v/>
      </c>
      <c r="M586" s="44" t="str">
        <f>IF(G586="","",VLOOKUP(Journal!G586,Kontenplan!$E$9:$F$278,2))</f>
        <v/>
      </c>
      <c r="N586" s="28" t="str">
        <f>IF(AND(G586="",I586="",J586=""),"",IF(AND(I586&gt;0,OR(F586="",G586="")),"Bitte gültige Kontonummer/n eingeben",IF(OR(AND(F586&gt;0,F586&lt;1000),F586&gt;9999),"Sollkontonummer muss vierstellig sein",IF(VLOOKUP(F586,Kontenplan!$E$9:$E$277,1)&lt;&gt;F586,"Sollkonto existiert nicht",IF(D586=0,"Bitte Beleg-Nr. prüfen",IF(OR(AND(G586&gt;0,G586&lt;1000),G586&gt;9999),"Habenkontonummer muss vierstellig sein",IF(VLOOKUP(G586,Kontenplan!$E$9:$F$277,1)&lt;&gt;G586,"Habenkonto exisitert nicht","")))))))</f>
        <v/>
      </c>
      <c r="O586" s="28" t="str">
        <f t="shared" si="19"/>
        <v/>
      </c>
      <c r="P586" s="28"/>
      <c r="Q586" s="28"/>
      <c r="R586" s="28"/>
      <c r="S586" s="28"/>
      <c r="T586" s="28"/>
      <c r="U586" s="28"/>
      <c r="V586" s="28"/>
      <c r="X586" s="28"/>
      <c r="Y586" s="28"/>
    </row>
    <row r="587" spans="1:25" x14ac:dyDescent="0.2">
      <c r="A587" t="e">
        <f>IF(OR(F587=#REF!,G587=#REF!),ROUND(A586+1,0),A586+0.0001)</f>
        <v>#REF!</v>
      </c>
      <c r="B587" s="20" t="e">
        <f>IF(AND(E587&gt;=$B$2,E587&lt;=$B$3,OR(F587=#REF!,G587=#REF!)),ROUND(B586+1,0),B586+0.0001)</f>
        <v>#REF!</v>
      </c>
      <c r="C587" s="20" t="e">
        <f>IF(H587=#REF!,ROUND(C586+1,0),C586+0.0001)</f>
        <v>#REF!</v>
      </c>
      <c r="D587" s="21"/>
      <c r="E587" s="22"/>
      <c r="F587" s="23"/>
      <c r="G587" s="24"/>
      <c r="H587" s="51"/>
      <c r="I587" s="25"/>
      <c r="J587" s="31"/>
      <c r="K587" s="43" t="str">
        <f t="shared" si="18"/>
        <v/>
      </c>
      <c r="L587" s="45" t="str">
        <f>IF(F587="","",VLOOKUP(Journal!F587,Kontenplan!$E$9:$F$278,2))</f>
        <v/>
      </c>
      <c r="M587" s="44" t="str">
        <f>IF(G587="","",VLOOKUP(Journal!G587,Kontenplan!$E$9:$F$278,2))</f>
        <v/>
      </c>
      <c r="N587" s="28" t="str">
        <f>IF(AND(G587="",I587="",J587=""),"",IF(AND(I587&gt;0,OR(F587="",G587="")),"Bitte gültige Kontonummer/n eingeben",IF(OR(AND(F587&gt;0,F587&lt;1000),F587&gt;9999),"Sollkontonummer muss vierstellig sein",IF(VLOOKUP(F587,Kontenplan!$E$9:$E$277,1)&lt;&gt;F587,"Sollkonto existiert nicht",IF(D587=0,"Bitte Beleg-Nr. prüfen",IF(OR(AND(G587&gt;0,G587&lt;1000),G587&gt;9999),"Habenkontonummer muss vierstellig sein",IF(VLOOKUP(G587,Kontenplan!$E$9:$F$277,1)&lt;&gt;G587,"Habenkonto exisitert nicht","")))))))</f>
        <v/>
      </c>
      <c r="O587" s="28" t="str">
        <f t="shared" si="19"/>
        <v/>
      </c>
      <c r="P587" s="28"/>
      <c r="Q587" s="28"/>
      <c r="R587" s="28"/>
      <c r="S587" s="28"/>
      <c r="T587" s="28"/>
      <c r="U587" s="28"/>
      <c r="V587" s="28"/>
      <c r="X587" s="28"/>
      <c r="Y587" s="28"/>
    </row>
    <row r="588" spans="1:25" x14ac:dyDescent="0.2">
      <c r="A588" t="e">
        <f>IF(OR(F588=#REF!,G588=#REF!),ROUND(A587+1,0),A587+0.0001)</f>
        <v>#REF!</v>
      </c>
      <c r="B588" s="20" t="e">
        <f>IF(AND(E588&gt;=$B$2,E588&lt;=$B$3,OR(F588=#REF!,G588=#REF!)),ROUND(B587+1,0),B587+0.0001)</f>
        <v>#REF!</v>
      </c>
      <c r="C588" s="20" t="e">
        <f>IF(H588=#REF!,ROUND(C587+1,0),C587+0.0001)</f>
        <v>#REF!</v>
      </c>
      <c r="D588" s="21"/>
      <c r="E588" s="22"/>
      <c r="F588" s="23"/>
      <c r="G588" s="24"/>
      <c r="H588" s="51"/>
      <c r="I588" s="25"/>
      <c r="J588" s="31"/>
      <c r="K588" s="43" t="str">
        <f t="shared" si="18"/>
        <v/>
      </c>
      <c r="L588" s="45" t="str">
        <f>IF(F588="","",VLOOKUP(Journal!F588,Kontenplan!$E$9:$F$278,2))</f>
        <v/>
      </c>
      <c r="M588" s="44" t="str">
        <f>IF(G588="","",VLOOKUP(Journal!G588,Kontenplan!$E$9:$F$278,2))</f>
        <v/>
      </c>
      <c r="N588" s="28" t="str">
        <f>IF(AND(G588="",I588="",J588=""),"",IF(AND(I588&gt;0,OR(F588="",G588="")),"Bitte gültige Kontonummer/n eingeben",IF(OR(AND(F588&gt;0,F588&lt;1000),F588&gt;9999),"Sollkontonummer muss vierstellig sein",IF(VLOOKUP(F588,Kontenplan!$E$9:$E$277,1)&lt;&gt;F588,"Sollkonto existiert nicht",IF(D588=0,"Bitte Beleg-Nr. prüfen",IF(OR(AND(G588&gt;0,G588&lt;1000),G588&gt;9999),"Habenkontonummer muss vierstellig sein",IF(VLOOKUP(G588,Kontenplan!$E$9:$F$277,1)&lt;&gt;G588,"Habenkonto exisitert nicht","")))))))</f>
        <v/>
      </c>
      <c r="O588" s="28" t="str">
        <f t="shared" si="19"/>
        <v/>
      </c>
      <c r="P588" s="28"/>
      <c r="Q588" s="28"/>
      <c r="R588" s="28"/>
      <c r="S588" s="28"/>
      <c r="T588" s="28"/>
      <c r="U588" s="28"/>
      <c r="V588" s="28"/>
      <c r="X588" s="28"/>
      <c r="Y588" s="28"/>
    </row>
    <row r="589" spans="1:25" x14ac:dyDescent="0.2">
      <c r="A589" t="e">
        <f>IF(OR(F589=#REF!,G589=#REF!),ROUND(A588+1,0),A588+0.0001)</f>
        <v>#REF!</v>
      </c>
      <c r="B589" s="20" t="e">
        <f>IF(AND(E589&gt;=$B$2,E589&lt;=$B$3,OR(F589=#REF!,G589=#REF!)),ROUND(B588+1,0),B588+0.0001)</f>
        <v>#REF!</v>
      </c>
      <c r="C589" s="20" t="e">
        <f>IF(H589=#REF!,ROUND(C588+1,0),C588+0.0001)</f>
        <v>#REF!</v>
      </c>
      <c r="D589" s="21"/>
      <c r="E589" s="22"/>
      <c r="F589" s="23"/>
      <c r="G589" s="24"/>
      <c r="H589" s="51"/>
      <c r="I589" s="25"/>
      <c r="J589" s="31"/>
      <c r="K589" s="43" t="str">
        <f t="shared" si="18"/>
        <v/>
      </c>
      <c r="L589" s="45" t="str">
        <f>IF(F589="","",VLOOKUP(Journal!F589,Kontenplan!$E$9:$F$278,2))</f>
        <v/>
      </c>
      <c r="M589" s="44" t="str">
        <f>IF(G589="","",VLOOKUP(Journal!G589,Kontenplan!$E$9:$F$278,2))</f>
        <v/>
      </c>
      <c r="N589" s="28" t="str">
        <f>IF(AND(G589="",I589="",J589=""),"",IF(AND(I589&gt;0,OR(F589="",G589="")),"Bitte gültige Kontonummer/n eingeben",IF(OR(AND(F589&gt;0,F589&lt;1000),F589&gt;9999),"Sollkontonummer muss vierstellig sein",IF(VLOOKUP(F589,Kontenplan!$E$9:$E$277,1)&lt;&gt;F589,"Sollkonto existiert nicht",IF(D589=0,"Bitte Beleg-Nr. prüfen",IF(OR(AND(G589&gt;0,G589&lt;1000),G589&gt;9999),"Habenkontonummer muss vierstellig sein",IF(VLOOKUP(G589,Kontenplan!$E$9:$F$277,1)&lt;&gt;G589,"Habenkonto exisitert nicht","")))))))</f>
        <v/>
      </c>
      <c r="O589" s="28" t="str">
        <f t="shared" si="19"/>
        <v/>
      </c>
      <c r="P589" s="28"/>
      <c r="Q589" s="28"/>
      <c r="R589" s="28"/>
      <c r="S589" s="28"/>
      <c r="T589" s="28"/>
      <c r="U589" s="28"/>
      <c r="V589" s="28"/>
      <c r="X589" s="28"/>
      <c r="Y589" s="28"/>
    </row>
    <row r="590" spans="1:25" x14ac:dyDescent="0.2">
      <c r="A590" t="e">
        <f>IF(OR(F590=#REF!,G590=#REF!),ROUND(A589+1,0),A589+0.0001)</f>
        <v>#REF!</v>
      </c>
      <c r="B590" s="20" t="e">
        <f>IF(AND(E590&gt;=$B$2,E590&lt;=$B$3,OR(F590=#REF!,G590=#REF!)),ROUND(B589+1,0),B589+0.0001)</f>
        <v>#REF!</v>
      </c>
      <c r="C590" s="20" t="e">
        <f>IF(H590=#REF!,ROUND(C589+1,0),C589+0.0001)</f>
        <v>#REF!</v>
      </c>
      <c r="D590" s="21"/>
      <c r="E590" s="22"/>
      <c r="F590" s="23"/>
      <c r="G590" s="24"/>
      <c r="H590" s="51"/>
      <c r="I590" s="25"/>
      <c r="J590" s="31"/>
      <c r="K590" s="43" t="str">
        <f t="shared" si="18"/>
        <v/>
      </c>
      <c r="L590" s="45" t="str">
        <f>IF(F590="","",VLOOKUP(Journal!F590,Kontenplan!$E$9:$F$278,2))</f>
        <v/>
      </c>
      <c r="M590" s="44" t="str">
        <f>IF(G590="","",VLOOKUP(Journal!G590,Kontenplan!$E$9:$F$278,2))</f>
        <v/>
      </c>
      <c r="N590" s="28" t="str">
        <f>IF(AND(G590="",I590="",J590=""),"",IF(AND(I590&gt;0,OR(F590="",G590="")),"Bitte gültige Kontonummer/n eingeben",IF(OR(AND(F590&gt;0,F590&lt;1000),F590&gt;9999),"Sollkontonummer muss vierstellig sein",IF(VLOOKUP(F590,Kontenplan!$E$9:$E$277,1)&lt;&gt;F590,"Sollkonto existiert nicht",IF(D590=0,"Bitte Beleg-Nr. prüfen",IF(OR(AND(G590&gt;0,G590&lt;1000),G590&gt;9999),"Habenkontonummer muss vierstellig sein",IF(VLOOKUP(G590,Kontenplan!$E$9:$F$277,1)&lt;&gt;G590,"Habenkonto exisitert nicht","")))))))</f>
        <v/>
      </c>
      <c r="O590" s="28" t="str">
        <f t="shared" si="19"/>
        <v/>
      </c>
      <c r="P590" s="28"/>
      <c r="Q590" s="28"/>
      <c r="R590" s="28"/>
      <c r="S590" s="28"/>
      <c r="T590" s="28"/>
      <c r="U590" s="28"/>
      <c r="V590" s="28"/>
      <c r="X590" s="28"/>
      <c r="Y590" s="28"/>
    </row>
    <row r="591" spans="1:25" x14ac:dyDescent="0.2">
      <c r="A591" t="e">
        <f>IF(OR(F591=#REF!,G591=#REF!),ROUND(A590+1,0),A590+0.0001)</f>
        <v>#REF!</v>
      </c>
      <c r="B591" s="20" t="e">
        <f>IF(AND(E591&gt;=$B$2,E591&lt;=$B$3,OR(F591=#REF!,G591=#REF!)),ROUND(B590+1,0),B590+0.0001)</f>
        <v>#REF!</v>
      </c>
      <c r="C591" s="20" t="e">
        <f>IF(H591=#REF!,ROUND(C590+1,0),C590+0.0001)</f>
        <v>#REF!</v>
      </c>
      <c r="D591" s="21"/>
      <c r="E591" s="22"/>
      <c r="F591" s="23"/>
      <c r="G591" s="24"/>
      <c r="H591" s="51"/>
      <c r="I591" s="25"/>
      <c r="J591" s="31"/>
      <c r="K591" s="43" t="str">
        <f t="shared" si="18"/>
        <v/>
      </c>
      <c r="L591" s="45" t="str">
        <f>IF(F591="","",VLOOKUP(Journal!F591,Kontenplan!$E$9:$F$278,2))</f>
        <v/>
      </c>
      <c r="M591" s="44" t="str">
        <f>IF(G591="","",VLOOKUP(Journal!G591,Kontenplan!$E$9:$F$278,2))</f>
        <v/>
      </c>
      <c r="N591" s="28" t="str">
        <f>IF(AND(G591="",I591="",J591=""),"",IF(AND(I591&gt;0,OR(F591="",G591="")),"Bitte gültige Kontonummer/n eingeben",IF(OR(AND(F591&gt;0,F591&lt;1000),F591&gt;9999),"Sollkontonummer muss vierstellig sein",IF(VLOOKUP(F591,Kontenplan!$E$9:$E$277,1)&lt;&gt;F591,"Sollkonto existiert nicht",IF(D591=0,"Bitte Beleg-Nr. prüfen",IF(OR(AND(G591&gt;0,G591&lt;1000),G591&gt;9999),"Habenkontonummer muss vierstellig sein",IF(VLOOKUP(G591,Kontenplan!$E$9:$F$277,1)&lt;&gt;G591,"Habenkonto exisitert nicht","")))))))</f>
        <v/>
      </c>
      <c r="O591" s="28" t="str">
        <f t="shared" si="19"/>
        <v/>
      </c>
      <c r="P591" s="28"/>
      <c r="Q591" s="28"/>
      <c r="R591" s="28"/>
      <c r="S591" s="28"/>
      <c r="T591" s="28"/>
      <c r="U591" s="28"/>
      <c r="V591" s="28"/>
      <c r="X591" s="28"/>
      <c r="Y591" s="28"/>
    </row>
    <row r="592" spans="1:25" x14ac:dyDescent="0.2">
      <c r="A592" t="e">
        <f>IF(OR(F592=#REF!,G592=#REF!),ROUND(A591+1,0),A591+0.0001)</f>
        <v>#REF!</v>
      </c>
      <c r="B592" s="20" t="e">
        <f>IF(AND(E592&gt;=$B$2,E592&lt;=$B$3,OR(F592=#REF!,G592=#REF!)),ROUND(B591+1,0),B591+0.0001)</f>
        <v>#REF!</v>
      </c>
      <c r="C592" s="20" t="e">
        <f>IF(H592=#REF!,ROUND(C591+1,0),C591+0.0001)</f>
        <v>#REF!</v>
      </c>
      <c r="D592" s="21"/>
      <c r="E592" s="22"/>
      <c r="F592" s="23"/>
      <c r="G592" s="24"/>
      <c r="H592" s="51"/>
      <c r="I592" s="25"/>
      <c r="J592" s="31"/>
      <c r="K592" s="43" t="str">
        <f t="shared" si="18"/>
        <v/>
      </c>
      <c r="L592" s="45" t="str">
        <f>IF(F592="","",VLOOKUP(Journal!F592,Kontenplan!$E$9:$F$278,2))</f>
        <v/>
      </c>
      <c r="M592" s="44" t="str">
        <f>IF(G592="","",VLOOKUP(Journal!G592,Kontenplan!$E$9:$F$278,2))</f>
        <v/>
      </c>
      <c r="N592" s="28" t="str">
        <f>IF(AND(G592="",I592="",J592=""),"",IF(AND(I592&gt;0,OR(F592="",G592="")),"Bitte gültige Kontonummer/n eingeben",IF(OR(AND(F592&gt;0,F592&lt;1000),F592&gt;9999),"Sollkontonummer muss vierstellig sein",IF(VLOOKUP(F592,Kontenplan!$E$9:$E$277,1)&lt;&gt;F592,"Sollkonto existiert nicht",IF(D592=0,"Bitte Beleg-Nr. prüfen",IF(OR(AND(G592&gt;0,G592&lt;1000),G592&gt;9999),"Habenkontonummer muss vierstellig sein",IF(VLOOKUP(G592,Kontenplan!$E$9:$F$277,1)&lt;&gt;G592,"Habenkonto exisitert nicht","")))))))</f>
        <v/>
      </c>
      <c r="O592" s="28" t="str">
        <f t="shared" si="19"/>
        <v/>
      </c>
      <c r="P592" s="28"/>
      <c r="Q592" s="28"/>
      <c r="R592" s="28"/>
      <c r="S592" s="28"/>
      <c r="T592" s="28"/>
      <c r="U592" s="28"/>
      <c r="V592" s="28"/>
      <c r="X592" s="28"/>
      <c r="Y592" s="28"/>
    </row>
    <row r="593" spans="1:25" x14ac:dyDescent="0.2">
      <c r="A593" t="e">
        <f>IF(OR(F593=#REF!,G593=#REF!),ROUND(A592+1,0),A592+0.0001)</f>
        <v>#REF!</v>
      </c>
      <c r="B593" s="20" t="e">
        <f>IF(AND(E593&gt;=$B$2,E593&lt;=$B$3,OR(F593=#REF!,G593=#REF!)),ROUND(B592+1,0),B592+0.0001)</f>
        <v>#REF!</v>
      </c>
      <c r="C593" s="20" t="e">
        <f>IF(H593=#REF!,ROUND(C592+1,0),C592+0.0001)</f>
        <v>#REF!</v>
      </c>
      <c r="D593" s="21"/>
      <c r="E593" s="22"/>
      <c r="F593" s="23"/>
      <c r="G593" s="24"/>
      <c r="H593" s="51"/>
      <c r="I593" s="25"/>
      <c r="J593" s="31"/>
      <c r="K593" s="43" t="str">
        <f t="shared" si="18"/>
        <v/>
      </c>
      <c r="L593" s="45" t="str">
        <f>IF(F593="","",VLOOKUP(Journal!F593,Kontenplan!$E$9:$F$278,2))</f>
        <v/>
      </c>
      <c r="M593" s="44" t="str">
        <f>IF(G593="","",VLOOKUP(Journal!G593,Kontenplan!$E$9:$F$278,2))</f>
        <v/>
      </c>
      <c r="N593" s="28" t="str">
        <f>IF(AND(G593="",I593="",J593=""),"",IF(AND(I593&gt;0,OR(F593="",G593="")),"Bitte gültige Kontonummer/n eingeben",IF(OR(AND(F593&gt;0,F593&lt;1000),F593&gt;9999),"Sollkontonummer muss vierstellig sein",IF(VLOOKUP(F593,Kontenplan!$E$9:$E$277,1)&lt;&gt;F593,"Sollkonto existiert nicht",IF(D593=0,"Bitte Beleg-Nr. prüfen",IF(OR(AND(G593&gt;0,G593&lt;1000),G593&gt;9999),"Habenkontonummer muss vierstellig sein",IF(VLOOKUP(G593,Kontenplan!$E$9:$F$277,1)&lt;&gt;G593,"Habenkonto exisitert nicht","")))))))</f>
        <v/>
      </c>
      <c r="O593" s="28" t="str">
        <f t="shared" si="19"/>
        <v/>
      </c>
      <c r="P593" s="28"/>
      <c r="Q593" s="28"/>
      <c r="R593" s="28"/>
      <c r="S593" s="28"/>
      <c r="T593" s="28"/>
      <c r="U593" s="28"/>
      <c r="V593" s="28"/>
      <c r="X593" s="28"/>
      <c r="Y593" s="28"/>
    </row>
    <row r="594" spans="1:25" x14ac:dyDescent="0.2">
      <c r="A594" t="e">
        <f>IF(OR(F594=#REF!,G594=#REF!),ROUND(A593+1,0),A593+0.0001)</f>
        <v>#REF!</v>
      </c>
      <c r="B594" s="20" t="e">
        <f>IF(AND(E594&gt;=$B$2,E594&lt;=$B$3,OR(F594=#REF!,G594=#REF!)),ROUND(B593+1,0),B593+0.0001)</f>
        <v>#REF!</v>
      </c>
      <c r="C594" s="20" t="e">
        <f>IF(H594=#REF!,ROUND(C593+1,0),C593+0.0001)</f>
        <v>#REF!</v>
      </c>
      <c r="D594" s="21"/>
      <c r="E594" s="22"/>
      <c r="F594" s="23"/>
      <c r="G594" s="24"/>
      <c r="H594" s="51"/>
      <c r="I594" s="25"/>
      <c r="J594" s="31"/>
      <c r="K594" s="43" t="str">
        <f t="shared" si="18"/>
        <v/>
      </c>
      <c r="L594" s="45" t="str">
        <f>IF(F594="","",VLOOKUP(Journal!F594,Kontenplan!$E$9:$F$278,2))</f>
        <v/>
      </c>
      <c r="M594" s="44" t="str">
        <f>IF(G594="","",VLOOKUP(Journal!G594,Kontenplan!$E$9:$F$278,2))</f>
        <v/>
      </c>
      <c r="N594" s="28" t="str">
        <f>IF(AND(G594="",I594="",J594=""),"",IF(AND(I594&gt;0,OR(F594="",G594="")),"Bitte gültige Kontonummer/n eingeben",IF(OR(AND(F594&gt;0,F594&lt;1000),F594&gt;9999),"Sollkontonummer muss vierstellig sein",IF(VLOOKUP(F594,Kontenplan!$E$9:$E$277,1)&lt;&gt;F594,"Sollkonto existiert nicht",IF(D594=0,"Bitte Beleg-Nr. prüfen",IF(OR(AND(G594&gt;0,G594&lt;1000),G594&gt;9999),"Habenkontonummer muss vierstellig sein",IF(VLOOKUP(G594,Kontenplan!$E$9:$F$277,1)&lt;&gt;G594,"Habenkonto exisitert nicht","")))))))</f>
        <v/>
      </c>
      <c r="O594" s="28" t="str">
        <f t="shared" si="19"/>
        <v/>
      </c>
      <c r="P594" s="28"/>
      <c r="Q594" s="28"/>
      <c r="R594" s="28"/>
      <c r="S594" s="28"/>
      <c r="T594" s="28"/>
      <c r="U594" s="28"/>
      <c r="V594" s="28"/>
      <c r="X594" s="28"/>
      <c r="Y594" s="28"/>
    </row>
    <row r="595" spans="1:25" x14ac:dyDescent="0.2">
      <c r="A595" t="e">
        <f>IF(OR(F595=#REF!,G595=#REF!),ROUND(A594+1,0),A594+0.0001)</f>
        <v>#REF!</v>
      </c>
      <c r="B595" s="20" t="e">
        <f>IF(AND(E595&gt;=$B$2,E595&lt;=$B$3,OR(F595=#REF!,G595=#REF!)),ROUND(B594+1,0),B594+0.0001)</f>
        <v>#REF!</v>
      </c>
      <c r="C595" s="20" t="e">
        <f>IF(H595=#REF!,ROUND(C594+1,0),C594+0.0001)</f>
        <v>#REF!</v>
      </c>
      <c r="D595" s="21"/>
      <c r="E595" s="22"/>
      <c r="F595" s="23"/>
      <c r="G595" s="24"/>
      <c r="H595" s="51"/>
      <c r="I595" s="25"/>
      <c r="J595" s="31"/>
      <c r="K595" s="43" t="str">
        <f t="shared" si="18"/>
        <v/>
      </c>
      <c r="L595" s="45" t="str">
        <f>IF(F595="","",VLOOKUP(Journal!F595,Kontenplan!$E$9:$F$278,2))</f>
        <v/>
      </c>
      <c r="M595" s="44" t="str">
        <f>IF(G595="","",VLOOKUP(Journal!G595,Kontenplan!$E$9:$F$278,2))</f>
        <v/>
      </c>
      <c r="N595" s="28" t="str">
        <f>IF(AND(G595="",I595="",J595=""),"",IF(AND(I595&gt;0,OR(F595="",G595="")),"Bitte gültige Kontonummer/n eingeben",IF(OR(AND(F595&gt;0,F595&lt;1000),F595&gt;9999),"Sollkontonummer muss vierstellig sein",IF(VLOOKUP(F595,Kontenplan!$E$9:$E$277,1)&lt;&gt;F595,"Sollkonto existiert nicht",IF(D595=0,"Bitte Beleg-Nr. prüfen",IF(OR(AND(G595&gt;0,G595&lt;1000),G595&gt;9999),"Habenkontonummer muss vierstellig sein",IF(VLOOKUP(G595,Kontenplan!$E$9:$F$277,1)&lt;&gt;G595,"Habenkonto exisitert nicht","")))))))</f>
        <v/>
      </c>
      <c r="O595" s="28" t="str">
        <f t="shared" si="19"/>
        <v/>
      </c>
      <c r="P595" s="28"/>
      <c r="Q595" s="28"/>
      <c r="R595" s="28"/>
      <c r="S595" s="28"/>
      <c r="T595" s="28"/>
      <c r="U595" s="28"/>
      <c r="V595" s="28"/>
      <c r="X595" s="28"/>
      <c r="Y595" s="28"/>
    </row>
    <row r="596" spans="1:25" x14ac:dyDescent="0.2">
      <c r="A596" t="e">
        <f>IF(OR(F596=#REF!,G596=#REF!),ROUND(A595+1,0),A595+0.0001)</f>
        <v>#REF!</v>
      </c>
      <c r="B596" s="20" t="e">
        <f>IF(AND(E596&gt;=$B$2,E596&lt;=$B$3,OR(F596=#REF!,G596=#REF!)),ROUND(B595+1,0),B595+0.0001)</f>
        <v>#REF!</v>
      </c>
      <c r="C596" s="20" t="e">
        <f>IF(H596=#REF!,ROUND(C595+1,0),C595+0.0001)</f>
        <v>#REF!</v>
      </c>
      <c r="D596" s="21"/>
      <c r="E596" s="22"/>
      <c r="F596" s="23"/>
      <c r="G596" s="24"/>
      <c r="H596" s="51"/>
      <c r="I596" s="25"/>
      <c r="J596" s="31"/>
      <c r="K596" s="43" t="str">
        <f t="shared" si="18"/>
        <v/>
      </c>
      <c r="L596" s="45" t="str">
        <f>IF(F596="","",VLOOKUP(Journal!F596,Kontenplan!$E$9:$F$278,2))</f>
        <v/>
      </c>
      <c r="M596" s="44" t="str">
        <f>IF(G596="","",VLOOKUP(Journal!G596,Kontenplan!$E$9:$F$278,2))</f>
        <v/>
      </c>
      <c r="N596" s="28" t="str">
        <f>IF(AND(G596="",I596="",J596=""),"",IF(AND(I596&gt;0,OR(F596="",G596="")),"Bitte gültige Kontonummer/n eingeben",IF(OR(AND(F596&gt;0,F596&lt;1000),F596&gt;9999),"Sollkontonummer muss vierstellig sein",IF(VLOOKUP(F596,Kontenplan!$E$9:$E$277,1)&lt;&gt;F596,"Sollkonto existiert nicht",IF(D596=0,"Bitte Beleg-Nr. prüfen",IF(OR(AND(G596&gt;0,G596&lt;1000),G596&gt;9999),"Habenkontonummer muss vierstellig sein",IF(VLOOKUP(G596,Kontenplan!$E$9:$F$277,1)&lt;&gt;G596,"Habenkonto exisitert nicht","")))))))</f>
        <v/>
      </c>
      <c r="O596" s="28" t="str">
        <f t="shared" si="19"/>
        <v/>
      </c>
      <c r="P596" s="28"/>
      <c r="Q596" s="28"/>
      <c r="R596" s="28"/>
      <c r="S596" s="28"/>
      <c r="T596" s="28"/>
      <c r="U596" s="28"/>
      <c r="V596" s="28"/>
      <c r="X596" s="28"/>
      <c r="Y596" s="28"/>
    </row>
    <row r="597" spans="1:25" x14ac:dyDescent="0.2">
      <c r="A597" t="e">
        <f>IF(OR(F597=#REF!,G597=#REF!),ROUND(A596+1,0),A596+0.0001)</f>
        <v>#REF!</v>
      </c>
      <c r="B597" s="20" t="e">
        <f>IF(AND(E597&gt;=$B$2,E597&lt;=$B$3,OR(F597=#REF!,G597=#REF!)),ROUND(B596+1,0),B596+0.0001)</f>
        <v>#REF!</v>
      </c>
      <c r="C597" s="20" t="e">
        <f>IF(H597=#REF!,ROUND(C596+1,0),C596+0.0001)</f>
        <v>#REF!</v>
      </c>
      <c r="D597" s="21"/>
      <c r="E597" s="22"/>
      <c r="F597" s="23"/>
      <c r="G597" s="24"/>
      <c r="H597" s="51"/>
      <c r="I597" s="25"/>
      <c r="J597" s="31"/>
      <c r="K597" s="43" t="str">
        <f t="shared" si="18"/>
        <v/>
      </c>
      <c r="L597" s="45" t="str">
        <f>IF(F597="","",VLOOKUP(Journal!F597,Kontenplan!$E$9:$F$278,2))</f>
        <v/>
      </c>
      <c r="M597" s="44" t="str">
        <f>IF(G597="","",VLOOKUP(Journal!G597,Kontenplan!$E$9:$F$278,2))</f>
        <v/>
      </c>
      <c r="N597" s="28" t="str">
        <f>IF(AND(G597="",I597="",J597=""),"",IF(AND(I597&gt;0,OR(F597="",G597="")),"Bitte gültige Kontonummer/n eingeben",IF(OR(AND(F597&gt;0,F597&lt;1000),F597&gt;9999),"Sollkontonummer muss vierstellig sein",IF(VLOOKUP(F597,Kontenplan!$E$9:$E$277,1)&lt;&gt;F597,"Sollkonto existiert nicht",IF(D597=0,"Bitte Beleg-Nr. prüfen",IF(OR(AND(G597&gt;0,G597&lt;1000),G597&gt;9999),"Habenkontonummer muss vierstellig sein",IF(VLOOKUP(G597,Kontenplan!$E$9:$F$277,1)&lt;&gt;G597,"Habenkonto exisitert nicht","")))))))</f>
        <v/>
      </c>
      <c r="O597" s="28" t="str">
        <f t="shared" si="19"/>
        <v/>
      </c>
      <c r="P597" s="28"/>
      <c r="Q597" s="28"/>
      <c r="R597" s="28"/>
      <c r="S597" s="28"/>
      <c r="T597" s="28"/>
      <c r="U597" s="28"/>
      <c r="V597" s="28"/>
      <c r="X597" s="28"/>
      <c r="Y597" s="28"/>
    </row>
    <row r="598" spans="1:25" x14ac:dyDescent="0.2">
      <c r="A598" t="e">
        <f>IF(OR(F598=#REF!,G598=#REF!),ROUND(A597+1,0),A597+0.0001)</f>
        <v>#REF!</v>
      </c>
      <c r="B598" s="20" t="e">
        <f>IF(AND(E598&gt;=$B$2,E598&lt;=$B$3,OR(F598=#REF!,G598=#REF!)),ROUND(B597+1,0),B597+0.0001)</f>
        <v>#REF!</v>
      </c>
      <c r="C598" s="20" t="e">
        <f>IF(H598=#REF!,ROUND(C597+1,0),C597+0.0001)</f>
        <v>#REF!</v>
      </c>
      <c r="D598" s="21"/>
      <c r="E598" s="22"/>
      <c r="F598" s="23"/>
      <c r="G598" s="24"/>
      <c r="H598" s="51"/>
      <c r="I598" s="25"/>
      <c r="J598" s="31"/>
      <c r="K598" s="43" t="str">
        <f t="shared" si="18"/>
        <v/>
      </c>
      <c r="L598" s="45" t="str">
        <f>IF(F598="","",VLOOKUP(Journal!F598,Kontenplan!$E$9:$F$278,2))</f>
        <v/>
      </c>
      <c r="M598" s="44" t="str">
        <f>IF(G598="","",VLOOKUP(Journal!G598,Kontenplan!$E$9:$F$278,2))</f>
        <v/>
      </c>
      <c r="N598" s="28" t="str">
        <f>IF(AND(G598="",I598="",J598=""),"",IF(AND(I598&gt;0,OR(F598="",G598="")),"Bitte gültige Kontonummer/n eingeben",IF(OR(AND(F598&gt;0,F598&lt;1000),F598&gt;9999),"Sollkontonummer muss vierstellig sein",IF(VLOOKUP(F598,Kontenplan!$E$9:$E$277,1)&lt;&gt;F598,"Sollkonto existiert nicht",IF(D598=0,"Bitte Beleg-Nr. prüfen",IF(OR(AND(G598&gt;0,G598&lt;1000),G598&gt;9999),"Habenkontonummer muss vierstellig sein",IF(VLOOKUP(G598,Kontenplan!$E$9:$F$277,1)&lt;&gt;G598,"Habenkonto exisitert nicht","")))))))</f>
        <v/>
      </c>
      <c r="O598" s="28" t="str">
        <f t="shared" si="19"/>
        <v/>
      </c>
      <c r="P598" s="28"/>
      <c r="Q598" s="28"/>
      <c r="R598" s="28"/>
      <c r="S598" s="28"/>
      <c r="T598" s="28"/>
      <c r="U598" s="28"/>
      <c r="V598" s="28"/>
      <c r="X598" s="28"/>
      <c r="Y598" s="28"/>
    </row>
    <row r="599" spans="1:25" x14ac:dyDescent="0.2">
      <c r="A599" t="e">
        <f>IF(OR(F599=#REF!,G599=#REF!),ROUND(A598+1,0),A598+0.0001)</f>
        <v>#REF!</v>
      </c>
      <c r="B599" s="20" t="e">
        <f>IF(AND(E599&gt;=$B$2,E599&lt;=$B$3,OR(F599=#REF!,G599=#REF!)),ROUND(B598+1,0),B598+0.0001)</f>
        <v>#REF!</v>
      </c>
      <c r="C599" s="20" t="e">
        <f>IF(H599=#REF!,ROUND(C598+1,0),C598+0.0001)</f>
        <v>#REF!</v>
      </c>
      <c r="D599" s="21"/>
      <c r="E599" s="22"/>
      <c r="F599" s="23"/>
      <c r="G599" s="24"/>
      <c r="H599" s="51"/>
      <c r="I599" s="25"/>
      <c r="J599" s="31"/>
      <c r="K599" s="43" t="str">
        <f t="shared" si="18"/>
        <v/>
      </c>
      <c r="L599" s="45" t="str">
        <f>IF(F599="","",VLOOKUP(Journal!F599,Kontenplan!$E$9:$F$278,2))</f>
        <v/>
      </c>
      <c r="M599" s="44" t="str">
        <f>IF(G599="","",VLOOKUP(Journal!G599,Kontenplan!$E$9:$F$278,2))</f>
        <v/>
      </c>
      <c r="N599" s="28" t="str">
        <f>IF(AND(G599="",I599="",J599=""),"",IF(AND(I599&gt;0,OR(F599="",G599="")),"Bitte gültige Kontonummer/n eingeben",IF(OR(AND(F599&gt;0,F599&lt;1000),F599&gt;9999),"Sollkontonummer muss vierstellig sein",IF(VLOOKUP(F599,Kontenplan!$E$9:$E$277,1)&lt;&gt;F599,"Sollkonto existiert nicht",IF(D599=0,"Bitte Beleg-Nr. prüfen",IF(OR(AND(G599&gt;0,G599&lt;1000),G599&gt;9999),"Habenkontonummer muss vierstellig sein",IF(VLOOKUP(G599,Kontenplan!$E$9:$F$277,1)&lt;&gt;G599,"Habenkonto exisitert nicht","")))))))</f>
        <v/>
      </c>
      <c r="O599" s="28" t="str">
        <f t="shared" si="19"/>
        <v/>
      </c>
      <c r="P599" s="28"/>
      <c r="Q599" s="28"/>
      <c r="R599" s="28"/>
      <c r="S599" s="28"/>
      <c r="T599" s="28"/>
      <c r="U599" s="28"/>
      <c r="V599" s="28"/>
      <c r="X599" s="28"/>
      <c r="Y599" s="28"/>
    </row>
    <row r="600" spans="1:25" x14ac:dyDescent="0.2">
      <c r="A600" t="e">
        <f>IF(OR(F600=#REF!,G600=#REF!),ROUND(A599+1,0),A599+0.0001)</f>
        <v>#REF!</v>
      </c>
      <c r="B600" s="20" t="e">
        <f>IF(AND(E600&gt;=$B$2,E600&lt;=$B$3,OR(F600=#REF!,G600=#REF!)),ROUND(B599+1,0),B599+0.0001)</f>
        <v>#REF!</v>
      </c>
      <c r="C600" s="20" t="e">
        <f>IF(H600=#REF!,ROUND(C599+1,0),C599+0.0001)</f>
        <v>#REF!</v>
      </c>
      <c r="D600" s="21"/>
      <c r="E600" s="22"/>
      <c r="F600" s="23"/>
      <c r="G600" s="24"/>
      <c r="H600" s="51"/>
      <c r="I600" s="25"/>
      <c r="J600" s="31"/>
      <c r="K600" s="43" t="str">
        <f t="shared" si="18"/>
        <v/>
      </c>
      <c r="L600" s="45" t="str">
        <f>IF(F600="","",VLOOKUP(Journal!F600,Kontenplan!$E$9:$F$278,2))</f>
        <v/>
      </c>
      <c r="M600" s="44" t="str">
        <f>IF(G600="","",VLOOKUP(Journal!G600,Kontenplan!$E$9:$F$278,2))</f>
        <v/>
      </c>
      <c r="N600" s="28" t="str">
        <f>IF(AND(G600="",I600="",J600=""),"",IF(AND(I600&gt;0,OR(F600="",G600="")),"Bitte gültige Kontonummer/n eingeben",IF(OR(AND(F600&gt;0,F600&lt;1000),F600&gt;9999),"Sollkontonummer muss vierstellig sein",IF(VLOOKUP(F600,Kontenplan!$E$9:$E$277,1)&lt;&gt;F600,"Sollkonto existiert nicht",IF(D600=0,"Bitte Beleg-Nr. prüfen",IF(OR(AND(G600&gt;0,G600&lt;1000),G600&gt;9999),"Habenkontonummer muss vierstellig sein",IF(VLOOKUP(G600,Kontenplan!$E$9:$F$277,1)&lt;&gt;G600,"Habenkonto exisitert nicht","")))))))</f>
        <v/>
      </c>
      <c r="O600" s="28" t="str">
        <f t="shared" si="19"/>
        <v/>
      </c>
      <c r="P600" s="28"/>
      <c r="Q600" s="28"/>
      <c r="R600" s="28"/>
      <c r="S600" s="28"/>
      <c r="T600" s="28"/>
      <c r="U600" s="28"/>
      <c r="V600" s="28"/>
      <c r="X600" s="28"/>
      <c r="Y600" s="28"/>
    </row>
    <row r="601" spans="1:25" x14ac:dyDescent="0.2">
      <c r="A601" t="e">
        <f>IF(OR(F601=#REF!,G601=#REF!),ROUND(A600+1,0),A600+0.0001)</f>
        <v>#REF!</v>
      </c>
      <c r="B601" s="20" t="e">
        <f>IF(AND(E601&gt;=$B$2,E601&lt;=$B$3,OR(F601=#REF!,G601=#REF!)),ROUND(B600+1,0),B600+0.0001)</f>
        <v>#REF!</v>
      </c>
      <c r="C601" s="20" t="e">
        <f>IF(H601=#REF!,ROUND(C600+1,0),C600+0.0001)</f>
        <v>#REF!</v>
      </c>
      <c r="D601" s="21"/>
      <c r="E601" s="22"/>
      <c r="F601" s="23"/>
      <c r="G601" s="24"/>
      <c r="H601" s="51"/>
      <c r="I601" s="25"/>
      <c r="J601" s="31"/>
      <c r="K601" s="43" t="str">
        <f t="shared" si="18"/>
        <v/>
      </c>
      <c r="L601" s="45" t="str">
        <f>IF(F601="","",VLOOKUP(Journal!F601,Kontenplan!$E$9:$F$278,2))</f>
        <v/>
      </c>
      <c r="M601" s="44" t="str">
        <f>IF(G601="","",VLOOKUP(Journal!G601,Kontenplan!$E$9:$F$278,2))</f>
        <v/>
      </c>
      <c r="N601" s="28" t="str">
        <f>IF(AND(G601="",I601="",J601=""),"",IF(AND(I601&gt;0,OR(F601="",G601="")),"Bitte gültige Kontonummer/n eingeben",IF(OR(AND(F601&gt;0,F601&lt;1000),F601&gt;9999),"Sollkontonummer muss vierstellig sein",IF(VLOOKUP(F601,Kontenplan!$E$9:$E$277,1)&lt;&gt;F601,"Sollkonto existiert nicht",IF(D601=0,"Bitte Beleg-Nr. prüfen",IF(OR(AND(G601&gt;0,G601&lt;1000),G601&gt;9999),"Habenkontonummer muss vierstellig sein",IF(VLOOKUP(G601,Kontenplan!$E$9:$F$277,1)&lt;&gt;G601,"Habenkonto exisitert nicht","")))))))</f>
        <v/>
      </c>
      <c r="O601" s="28" t="str">
        <f t="shared" si="19"/>
        <v/>
      </c>
      <c r="P601" s="28"/>
      <c r="Q601" s="28"/>
      <c r="R601" s="28"/>
      <c r="S601" s="28"/>
      <c r="T601" s="28"/>
      <c r="U601" s="28"/>
      <c r="V601" s="28"/>
      <c r="X601" s="28"/>
      <c r="Y601" s="28"/>
    </row>
    <row r="602" spans="1:25" x14ac:dyDescent="0.2">
      <c r="A602" t="e">
        <f>IF(OR(F602=#REF!,G602=#REF!),ROUND(A601+1,0),A601+0.0001)</f>
        <v>#REF!</v>
      </c>
      <c r="B602" s="20" t="e">
        <f>IF(AND(E602&gt;=$B$2,E602&lt;=$B$3,OR(F602=#REF!,G602=#REF!)),ROUND(B601+1,0),B601+0.0001)</f>
        <v>#REF!</v>
      </c>
      <c r="C602" s="20" t="e">
        <f>IF(H602=#REF!,ROUND(C601+1,0),C601+0.0001)</f>
        <v>#REF!</v>
      </c>
      <c r="D602" s="21"/>
      <c r="E602" s="22"/>
      <c r="F602" s="23"/>
      <c r="G602" s="24"/>
      <c r="H602" s="51"/>
      <c r="I602" s="25"/>
      <c r="J602" s="31"/>
      <c r="K602" s="43" t="str">
        <f t="shared" si="18"/>
        <v/>
      </c>
      <c r="L602" s="45" t="str">
        <f>IF(F602="","",VLOOKUP(Journal!F602,Kontenplan!$E$9:$F$278,2))</f>
        <v/>
      </c>
      <c r="M602" s="44" t="str">
        <f>IF(G602="","",VLOOKUP(Journal!G602,Kontenplan!$E$9:$F$278,2))</f>
        <v/>
      </c>
      <c r="N602" s="28" t="str">
        <f>IF(AND(G602="",I602="",J602=""),"",IF(AND(I602&gt;0,OR(F602="",G602="")),"Bitte gültige Kontonummer/n eingeben",IF(OR(AND(F602&gt;0,F602&lt;1000),F602&gt;9999),"Sollkontonummer muss vierstellig sein",IF(VLOOKUP(F602,Kontenplan!$E$9:$E$277,1)&lt;&gt;F602,"Sollkonto existiert nicht",IF(D602=0,"Bitte Beleg-Nr. prüfen",IF(OR(AND(G602&gt;0,G602&lt;1000),G602&gt;9999),"Habenkontonummer muss vierstellig sein",IF(VLOOKUP(G602,Kontenplan!$E$9:$F$277,1)&lt;&gt;G602,"Habenkonto exisitert nicht","")))))))</f>
        <v/>
      </c>
      <c r="O602" s="28" t="str">
        <f t="shared" si="19"/>
        <v/>
      </c>
      <c r="P602" s="28"/>
      <c r="Q602" s="28"/>
      <c r="R602" s="28"/>
      <c r="S602" s="28"/>
      <c r="T602" s="28"/>
      <c r="U602" s="28"/>
      <c r="V602" s="28"/>
      <c r="X602" s="28"/>
      <c r="Y602" s="28"/>
    </row>
    <row r="603" spans="1:25" x14ac:dyDescent="0.2">
      <c r="A603" t="e">
        <f>IF(OR(F603=#REF!,G603=#REF!),ROUND(A602+1,0),A602+0.0001)</f>
        <v>#REF!</v>
      </c>
      <c r="B603" s="20" t="e">
        <f>IF(AND(E603&gt;=$B$2,E603&lt;=$B$3,OR(F603=#REF!,G603=#REF!)),ROUND(B602+1,0),B602+0.0001)</f>
        <v>#REF!</v>
      </c>
      <c r="C603" s="20" t="e">
        <f>IF(H603=#REF!,ROUND(C602+1,0),C602+0.0001)</f>
        <v>#REF!</v>
      </c>
      <c r="D603" s="21"/>
      <c r="E603" s="22"/>
      <c r="F603" s="23"/>
      <c r="G603" s="24"/>
      <c r="H603" s="51"/>
      <c r="I603" s="25"/>
      <c r="J603" s="31"/>
      <c r="K603" s="43" t="str">
        <f t="shared" si="18"/>
        <v/>
      </c>
      <c r="L603" s="45" t="str">
        <f>IF(F603="","",VLOOKUP(Journal!F603,Kontenplan!$E$9:$F$278,2))</f>
        <v/>
      </c>
      <c r="M603" s="44" t="str">
        <f>IF(G603="","",VLOOKUP(Journal!G603,Kontenplan!$E$9:$F$278,2))</f>
        <v/>
      </c>
      <c r="N603" s="28" t="str">
        <f>IF(AND(G603="",I603="",J603=""),"",IF(AND(I603&gt;0,OR(F603="",G603="")),"Bitte gültige Kontonummer/n eingeben",IF(OR(AND(F603&gt;0,F603&lt;1000),F603&gt;9999),"Sollkontonummer muss vierstellig sein",IF(VLOOKUP(F603,Kontenplan!$E$9:$E$277,1)&lt;&gt;F603,"Sollkonto existiert nicht",IF(D603=0,"Bitte Beleg-Nr. prüfen",IF(OR(AND(G603&gt;0,G603&lt;1000),G603&gt;9999),"Habenkontonummer muss vierstellig sein",IF(VLOOKUP(G603,Kontenplan!$E$9:$F$277,1)&lt;&gt;G603,"Habenkonto exisitert nicht","")))))))</f>
        <v/>
      </c>
      <c r="O603" s="28" t="str">
        <f t="shared" si="19"/>
        <v/>
      </c>
      <c r="P603" s="28"/>
      <c r="Q603" s="28"/>
      <c r="R603" s="28"/>
      <c r="S603" s="28"/>
      <c r="T603" s="28"/>
      <c r="U603" s="28"/>
      <c r="V603" s="28"/>
      <c r="X603" s="28"/>
      <c r="Y603" s="28"/>
    </row>
    <row r="604" spans="1:25" x14ac:dyDescent="0.2">
      <c r="A604" t="e">
        <f>IF(OR(F604=#REF!,G604=#REF!),ROUND(A603+1,0),A603+0.0001)</f>
        <v>#REF!</v>
      </c>
      <c r="B604" s="20" t="e">
        <f>IF(AND(E604&gt;=$B$2,E604&lt;=$B$3,OR(F604=#REF!,G604=#REF!)),ROUND(B603+1,0),B603+0.0001)</f>
        <v>#REF!</v>
      </c>
      <c r="C604" s="20" t="e">
        <f>IF(H604=#REF!,ROUND(C603+1,0),C603+0.0001)</f>
        <v>#REF!</v>
      </c>
      <c r="D604" s="21"/>
      <c r="E604" s="22"/>
      <c r="F604" s="23"/>
      <c r="G604" s="24"/>
      <c r="H604" s="51"/>
      <c r="I604" s="25"/>
      <c r="J604" s="31"/>
      <c r="K604" s="43" t="str">
        <f t="shared" si="18"/>
        <v/>
      </c>
      <c r="L604" s="45" t="str">
        <f>IF(F604="","",VLOOKUP(Journal!F604,Kontenplan!$E$9:$F$278,2))</f>
        <v/>
      </c>
      <c r="M604" s="44" t="str">
        <f>IF(G604="","",VLOOKUP(Journal!G604,Kontenplan!$E$9:$F$278,2))</f>
        <v/>
      </c>
      <c r="N604" s="28" t="str">
        <f>IF(AND(G604="",I604="",J604=""),"",IF(AND(I604&gt;0,OR(F604="",G604="")),"Bitte gültige Kontonummer/n eingeben",IF(OR(AND(F604&gt;0,F604&lt;1000),F604&gt;9999),"Sollkontonummer muss vierstellig sein",IF(VLOOKUP(F604,Kontenplan!$E$9:$E$277,1)&lt;&gt;F604,"Sollkonto existiert nicht",IF(D604=0,"Bitte Beleg-Nr. prüfen",IF(OR(AND(G604&gt;0,G604&lt;1000),G604&gt;9999),"Habenkontonummer muss vierstellig sein",IF(VLOOKUP(G604,Kontenplan!$E$9:$F$277,1)&lt;&gt;G604,"Habenkonto exisitert nicht","")))))))</f>
        <v/>
      </c>
      <c r="O604" s="28" t="str">
        <f t="shared" si="19"/>
        <v/>
      </c>
      <c r="P604" s="28"/>
      <c r="Q604" s="28"/>
      <c r="R604" s="28"/>
      <c r="S604" s="28"/>
      <c r="T604" s="28"/>
      <c r="U604" s="28"/>
      <c r="V604" s="28"/>
      <c r="X604" s="28"/>
      <c r="Y604" s="28"/>
    </row>
    <row r="605" spans="1:25" x14ac:dyDescent="0.2">
      <c r="A605" t="e">
        <f>IF(OR(F605=#REF!,G605=#REF!),ROUND(A604+1,0),A604+0.0001)</f>
        <v>#REF!</v>
      </c>
      <c r="B605" s="20" t="e">
        <f>IF(AND(E605&gt;=$B$2,E605&lt;=$B$3,OR(F605=#REF!,G605=#REF!)),ROUND(B604+1,0),B604+0.0001)</f>
        <v>#REF!</v>
      </c>
      <c r="C605" s="20" t="e">
        <f>IF(H605=#REF!,ROUND(C604+1,0),C604+0.0001)</f>
        <v>#REF!</v>
      </c>
      <c r="D605" s="21"/>
      <c r="E605" s="22"/>
      <c r="F605" s="23"/>
      <c r="G605" s="24"/>
      <c r="H605" s="51"/>
      <c r="I605" s="25"/>
      <c r="J605" s="31"/>
      <c r="K605" s="43" t="str">
        <f t="shared" ref="K605:K668" si="20">IF(N605&lt;&gt;"",N605,IF(O605&lt;&gt;"",O605,""))</f>
        <v/>
      </c>
      <c r="L605" s="45" t="str">
        <f>IF(F605="","",VLOOKUP(Journal!F605,Kontenplan!$E$9:$F$278,2))</f>
        <v/>
      </c>
      <c r="M605" s="44" t="str">
        <f>IF(G605="","",VLOOKUP(Journal!G605,Kontenplan!$E$9:$F$278,2))</f>
        <v/>
      </c>
      <c r="N605" s="28" t="str">
        <f>IF(AND(G605="",I605="",J605=""),"",IF(AND(I605&gt;0,OR(F605="",G605="")),"Bitte gültige Kontonummer/n eingeben",IF(OR(AND(F605&gt;0,F605&lt;1000),F605&gt;9999),"Sollkontonummer muss vierstellig sein",IF(VLOOKUP(F605,Kontenplan!$E$9:$E$277,1)&lt;&gt;F605,"Sollkonto existiert nicht",IF(D605=0,"Bitte Beleg-Nr. prüfen",IF(OR(AND(G605&gt;0,G605&lt;1000),G605&gt;9999),"Habenkontonummer muss vierstellig sein",IF(VLOOKUP(G605,Kontenplan!$E$9:$F$277,1)&lt;&gt;G605,"Habenkonto exisitert nicht","")))))))</f>
        <v/>
      </c>
      <c r="O605" s="28" t="str">
        <f t="shared" si="19"/>
        <v/>
      </c>
      <c r="P605" s="28"/>
      <c r="Q605" s="28"/>
      <c r="R605" s="28"/>
      <c r="S605" s="28"/>
      <c r="T605" s="28"/>
      <c r="U605" s="28"/>
      <c r="V605" s="28"/>
      <c r="X605" s="28"/>
      <c r="Y605" s="28"/>
    </row>
    <row r="606" spans="1:25" x14ac:dyDescent="0.2">
      <c r="A606" t="e">
        <f>IF(OR(F606=#REF!,G606=#REF!),ROUND(A605+1,0),A605+0.0001)</f>
        <v>#REF!</v>
      </c>
      <c r="B606" s="20" t="e">
        <f>IF(AND(E606&gt;=$B$2,E606&lt;=$B$3,OR(F606=#REF!,G606=#REF!)),ROUND(B605+1,0),B605+0.0001)</f>
        <v>#REF!</v>
      </c>
      <c r="C606" s="20" t="e">
        <f>IF(H606=#REF!,ROUND(C605+1,0),C605+0.0001)</f>
        <v>#REF!</v>
      </c>
      <c r="D606" s="21"/>
      <c r="E606" s="22"/>
      <c r="F606" s="23"/>
      <c r="G606" s="24"/>
      <c r="H606" s="51"/>
      <c r="I606" s="25"/>
      <c r="J606" s="31"/>
      <c r="K606" s="43" t="str">
        <f t="shared" si="20"/>
        <v/>
      </c>
      <c r="L606" s="45" t="str">
        <f>IF(F606="","",VLOOKUP(Journal!F606,Kontenplan!$E$9:$F$278,2))</f>
        <v/>
      </c>
      <c r="M606" s="44" t="str">
        <f>IF(G606="","",VLOOKUP(Journal!G606,Kontenplan!$E$9:$F$278,2))</f>
        <v/>
      </c>
      <c r="N606" s="28" t="str">
        <f>IF(AND(G606="",I606="",J606=""),"",IF(AND(I606&gt;0,OR(F606="",G606="")),"Bitte gültige Kontonummer/n eingeben",IF(OR(AND(F606&gt;0,F606&lt;1000),F606&gt;9999),"Sollkontonummer muss vierstellig sein",IF(VLOOKUP(F606,Kontenplan!$E$9:$E$277,1)&lt;&gt;F606,"Sollkonto existiert nicht",IF(D606=0,"Bitte Beleg-Nr. prüfen",IF(OR(AND(G606&gt;0,G606&lt;1000),G606&gt;9999),"Habenkontonummer muss vierstellig sein",IF(VLOOKUP(G606,Kontenplan!$E$9:$F$277,1)&lt;&gt;G606,"Habenkonto exisitert nicht","")))))))</f>
        <v/>
      </c>
      <c r="O606" s="28" t="str">
        <f t="shared" si="19"/>
        <v/>
      </c>
      <c r="P606" s="28"/>
      <c r="Q606" s="28"/>
      <c r="R606" s="28"/>
      <c r="S606" s="28"/>
      <c r="T606" s="28"/>
      <c r="U606" s="28"/>
      <c r="V606" s="28"/>
      <c r="X606" s="28"/>
      <c r="Y606" s="28"/>
    </row>
    <row r="607" spans="1:25" x14ac:dyDescent="0.2">
      <c r="A607" t="e">
        <f>IF(OR(F607=#REF!,G607=#REF!),ROUND(A606+1,0),A606+0.0001)</f>
        <v>#REF!</v>
      </c>
      <c r="B607" s="20" t="e">
        <f>IF(AND(E607&gt;=$B$2,E607&lt;=$B$3,OR(F607=#REF!,G607=#REF!)),ROUND(B606+1,0),B606+0.0001)</f>
        <v>#REF!</v>
      </c>
      <c r="C607" s="20" t="e">
        <f>IF(H607=#REF!,ROUND(C606+1,0),C606+0.0001)</f>
        <v>#REF!</v>
      </c>
      <c r="D607" s="21"/>
      <c r="E607" s="22"/>
      <c r="F607" s="23"/>
      <c r="G607" s="24"/>
      <c r="H607" s="51"/>
      <c r="I607" s="25"/>
      <c r="J607" s="31"/>
      <c r="K607" s="43" t="str">
        <f t="shared" si="20"/>
        <v/>
      </c>
      <c r="L607" s="45" t="str">
        <f>IF(F607="","",VLOOKUP(Journal!F607,Kontenplan!$E$9:$F$278,2))</f>
        <v/>
      </c>
      <c r="M607" s="44" t="str">
        <f>IF(G607="","",VLOOKUP(Journal!G607,Kontenplan!$E$9:$F$278,2))</f>
        <v/>
      </c>
      <c r="N607" s="28" t="str">
        <f>IF(AND(G607="",I607="",J607=""),"",IF(AND(I607&gt;0,OR(F607="",G607="")),"Bitte gültige Kontonummer/n eingeben",IF(OR(AND(F607&gt;0,F607&lt;1000),F607&gt;9999),"Sollkontonummer muss vierstellig sein",IF(VLOOKUP(F607,Kontenplan!$E$9:$E$277,1)&lt;&gt;F607,"Sollkonto existiert nicht",IF(D607=0,"Bitte Beleg-Nr. prüfen",IF(OR(AND(G607&gt;0,G607&lt;1000),G607&gt;9999),"Habenkontonummer muss vierstellig sein",IF(VLOOKUP(G607,Kontenplan!$E$9:$F$277,1)&lt;&gt;G607,"Habenkonto exisitert nicht","")))))))</f>
        <v/>
      </c>
      <c r="O607" s="28" t="str">
        <f t="shared" si="19"/>
        <v/>
      </c>
      <c r="P607" s="28"/>
      <c r="Q607" s="28"/>
      <c r="R607" s="28"/>
      <c r="S607" s="28"/>
      <c r="T607" s="28"/>
      <c r="U607" s="28"/>
      <c r="V607" s="28"/>
      <c r="X607" s="28"/>
      <c r="Y607" s="28"/>
    </row>
    <row r="608" spans="1:25" x14ac:dyDescent="0.2">
      <c r="A608" t="e">
        <f>IF(OR(F608=#REF!,G608=#REF!),ROUND(A607+1,0),A607+0.0001)</f>
        <v>#REF!</v>
      </c>
      <c r="B608" s="20" t="e">
        <f>IF(AND(E608&gt;=$B$2,E608&lt;=$B$3,OR(F608=#REF!,G608=#REF!)),ROUND(B607+1,0),B607+0.0001)</f>
        <v>#REF!</v>
      </c>
      <c r="C608" s="20" t="e">
        <f>IF(H608=#REF!,ROUND(C607+1,0),C607+0.0001)</f>
        <v>#REF!</v>
      </c>
      <c r="D608" s="21"/>
      <c r="E608" s="22"/>
      <c r="F608" s="23"/>
      <c r="G608" s="24"/>
      <c r="H608" s="51"/>
      <c r="I608" s="25"/>
      <c r="J608" s="31"/>
      <c r="K608" s="43" t="str">
        <f t="shared" si="20"/>
        <v/>
      </c>
      <c r="L608" s="45" t="str">
        <f>IF(F608="","",VLOOKUP(Journal!F608,Kontenplan!$E$9:$F$278,2))</f>
        <v/>
      </c>
      <c r="M608" s="44" t="str">
        <f>IF(G608="","",VLOOKUP(Journal!G608,Kontenplan!$E$9:$F$278,2))</f>
        <v/>
      </c>
      <c r="N608" s="28" t="str">
        <f>IF(AND(G608="",I608="",J608=""),"",IF(AND(I608&gt;0,OR(F608="",G608="")),"Bitte gültige Kontonummer/n eingeben",IF(OR(AND(F608&gt;0,F608&lt;1000),F608&gt;9999),"Sollkontonummer muss vierstellig sein",IF(VLOOKUP(F608,Kontenplan!$E$9:$E$277,1)&lt;&gt;F608,"Sollkonto existiert nicht",IF(D608=0,"Bitte Beleg-Nr. prüfen",IF(OR(AND(G608&gt;0,G608&lt;1000),G608&gt;9999),"Habenkontonummer muss vierstellig sein",IF(VLOOKUP(G608,Kontenplan!$E$9:$F$277,1)&lt;&gt;G608,"Habenkonto exisitert nicht","")))))))</f>
        <v/>
      </c>
      <c r="O608" s="28" t="str">
        <f t="shared" si="19"/>
        <v/>
      </c>
      <c r="P608" s="28"/>
      <c r="Q608" s="28"/>
      <c r="R608" s="28"/>
      <c r="S608" s="28"/>
      <c r="T608" s="28"/>
      <c r="U608" s="28"/>
      <c r="V608" s="28"/>
      <c r="X608" s="28"/>
      <c r="Y608" s="28"/>
    </row>
    <row r="609" spans="1:25" x14ac:dyDescent="0.2">
      <c r="A609" t="e">
        <f>IF(OR(F609=#REF!,G609=#REF!),ROUND(A608+1,0),A608+0.0001)</f>
        <v>#REF!</v>
      </c>
      <c r="B609" s="20" t="e">
        <f>IF(AND(E609&gt;=$B$2,E609&lt;=$B$3,OR(F609=#REF!,G609=#REF!)),ROUND(B608+1,0),B608+0.0001)</f>
        <v>#REF!</v>
      </c>
      <c r="C609" s="20" t="e">
        <f>IF(H609=#REF!,ROUND(C608+1,0),C608+0.0001)</f>
        <v>#REF!</v>
      </c>
      <c r="D609" s="21"/>
      <c r="E609" s="22"/>
      <c r="F609" s="23"/>
      <c r="G609" s="24"/>
      <c r="H609" s="51"/>
      <c r="I609" s="25"/>
      <c r="J609" s="31"/>
      <c r="K609" s="43" t="str">
        <f t="shared" si="20"/>
        <v/>
      </c>
      <c r="L609" s="45" t="str">
        <f>IF(F609="","",VLOOKUP(Journal!F609,Kontenplan!$E$9:$F$278,2))</f>
        <v/>
      </c>
      <c r="M609" s="44" t="str">
        <f>IF(G609="","",VLOOKUP(Journal!G609,Kontenplan!$E$9:$F$278,2))</f>
        <v/>
      </c>
      <c r="N609" s="28" t="str">
        <f>IF(AND(G609="",I609="",J609=""),"",IF(AND(I609&gt;0,OR(F609="",G609="")),"Bitte gültige Kontonummer/n eingeben",IF(OR(AND(F609&gt;0,F609&lt;1000),F609&gt;9999),"Sollkontonummer muss vierstellig sein",IF(VLOOKUP(F609,Kontenplan!$E$9:$E$277,1)&lt;&gt;F609,"Sollkonto existiert nicht",IF(D609=0,"Bitte Beleg-Nr. prüfen",IF(OR(AND(G609&gt;0,G609&lt;1000),G609&gt;9999),"Habenkontonummer muss vierstellig sein",IF(VLOOKUP(G609,Kontenplan!$E$9:$F$277,1)&lt;&gt;G609,"Habenkonto exisitert nicht","")))))))</f>
        <v/>
      </c>
      <c r="O609" s="28" t="str">
        <f t="shared" si="19"/>
        <v/>
      </c>
      <c r="P609" s="28"/>
      <c r="Q609" s="28"/>
      <c r="R609" s="28"/>
      <c r="S609" s="28"/>
      <c r="T609" s="28"/>
      <c r="U609" s="28"/>
      <c r="V609" s="28"/>
      <c r="X609" s="28"/>
      <c r="Y609" s="28"/>
    </row>
    <row r="610" spans="1:25" x14ac:dyDescent="0.2">
      <c r="A610" t="e">
        <f>IF(OR(F610=#REF!,G610=#REF!),ROUND(A609+1,0),A609+0.0001)</f>
        <v>#REF!</v>
      </c>
      <c r="B610" s="20" t="e">
        <f>IF(AND(E610&gt;=$B$2,E610&lt;=$B$3,OR(F610=#REF!,G610=#REF!)),ROUND(B609+1,0),B609+0.0001)</f>
        <v>#REF!</v>
      </c>
      <c r="C610" s="20" t="e">
        <f>IF(H610=#REF!,ROUND(C609+1,0),C609+0.0001)</f>
        <v>#REF!</v>
      </c>
      <c r="D610" s="21"/>
      <c r="E610" s="22"/>
      <c r="F610" s="23"/>
      <c r="G610" s="24"/>
      <c r="H610" s="51"/>
      <c r="I610" s="25"/>
      <c r="J610" s="31"/>
      <c r="K610" s="43" t="str">
        <f t="shared" si="20"/>
        <v/>
      </c>
      <c r="L610" s="45" t="str">
        <f>IF(F610="","",VLOOKUP(Journal!F610,Kontenplan!$E$9:$F$278,2))</f>
        <v/>
      </c>
      <c r="M610" s="44" t="str">
        <f>IF(G610="","",VLOOKUP(Journal!G610,Kontenplan!$E$9:$F$278,2))</f>
        <v/>
      </c>
      <c r="N610" s="28" t="str">
        <f>IF(AND(G610="",I610="",J610=""),"",IF(AND(I610&gt;0,OR(F610="",G610="")),"Bitte gültige Kontonummer/n eingeben",IF(OR(AND(F610&gt;0,F610&lt;1000),F610&gt;9999),"Sollkontonummer muss vierstellig sein",IF(VLOOKUP(F610,Kontenplan!$E$9:$E$277,1)&lt;&gt;F610,"Sollkonto existiert nicht",IF(D610=0,"Bitte Beleg-Nr. prüfen",IF(OR(AND(G610&gt;0,G610&lt;1000),G610&gt;9999),"Habenkontonummer muss vierstellig sein",IF(VLOOKUP(G610,Kontenplan!$E$9:$F$277,1)&lt;&gt;G610,"Habenkonto exisitert nicht","")))))))</f>
        <v/>
      </c>
      <c r="O610" s="28" t="str">
        <f t="shared" si="19"/>
        <v/>
      </c>
      <c r="P610" s="28"/>
      <c r="Q610" s="28"/>
      <c r="R610" s="28"/>
      <c r="S610" s="28"/>
      <c r="T610" s="28"/>
      <c r="U610" s="28"/>
      <c r="V610" s="28"/>
      <c r="X610" s="28"/>
      <c r="Y610" s="28"/>
    </row>
    <row r="611" spans="1:25" x14ac:dyDescent="0.2">
      <c r="A611" t="e">
        <f>IF(OR(F611=#REF!,G611=#REF!),ROUND(A610+1,0),A610+0.0001)</f>
        <v>#REF!</v>
      </c>
      <c r="B611" s="20" t="e">
        <f>IF(AND(E611&gt;=$B$2,E611&lt;=$B$3,OR(F611=#REF!,G611=#REF!)),ROUND(B610+1,0),B610+0.0001)</f>
        <v>#REF!</v>
      </c>
      <c r="C611" s="20" t="e">
        <f>IF(H611=#REF!,ROUND(C610+1,0),C610+0.0001)</f>
        <v>#REF!</v>
      </c>
      <c r="D611" s="21"/>
      <c r="E611" s="22"/>
      <c r="F611" s="23"/>
      <c r="G611" s="24"/>
      <c r="H611" s="51"/>
      <c r="I611" s="25"/>
      <c r="J611" s="31"/>
      <c r="K611" s="43" t="str">
        <f t="shared" si="20"/>
        <v/>
      </c>
      <c r="L611" s="45" t="str">
        <f>IF(F611="","",VLOOKUP(Journal!F611,Kontenplan!$E$9:$F$278,2))</f>
        <v/>
      </c>
      <c r="M611" s="44" t="str">
        <f>IF(G611="","",VLOOKUP(Journal!G611,Kontenplan!$E$9:$F$278,2))</f>
        <v/>
      </c>
      <c r="N611" s="28" t="str">
        <f>IF(AND(G611="",I611="",J611=""),"",IF(AND(I611&gt;0,OR(F611="",G611="")),"Bitte gültige Kontonummer/n eingeben",IF(OR(AND(F611&gt;0,F611&lt;1000),F611&gt;9999),"Sollkontonummer muss vierstellig sein",IF(VLOOKUP(F611,Kontenplan!$E$9:$E$277,1)&lt;&gt;F611,"Sollkonto existiert nicht",IF(D611=0,"Bitte Beleg-Nr. prüfen",IF(OR(AND(G611&gt;0,G611&lt;1000),G611&gt;9999),"Habenkontonummer muss vierstellig sein",IF(VLOOKUP(G611,Kontenplan!$E$9:$F$277,1)&lt;&gt;G611,"Habenkonto exisitert nicht","")))))))</f>
        <v/>
      </c>
      <c r="O611" s="28" t="str">
        <f t="shared" si="19"/>
        <v/>
      </c>
      <c r="P611" s="28"/>
      <c r="Q611" s="28"/>
      <c r="R611" s="28"/>
      <c r="S611" s="28"/>
      <c r="T611" s="28"/>
      <c r="U611" s="28"/>
      <c r="V611" s="28"/>
      <c r="X611" s="28"/>
      <c r="Y611" s="28"/>
    </row>
    <row r="612" spans="1:25" x14ac:dyDescent="0.2">
      <c r="A612" t="e">
        <f>IF(OR(F612=#REF!,G612=#REF!),ROUND(A611+1,0),A611+0.0001)</f>
        <v>#REF!</v>
      </c>
      <c r="B612" s="20" t="e">
        <f>IF(AND(E612&gt;=$B$2,E612&lt;=$B$3,OR(F612=#REF!,G612=#REF!)),ROUND(B611+1,0),B611+0.0001)</f>
        <v>#REF!</v>
      </c>
      <c r="C612" s="20" t="e">
        <f>IF(H612=#REF!,ROUND(C611+1,0),C611+0.0001)</f>
        <v>#REF!</v>
      </c>
      <c r="D612" s="21"/>
      <c r="E612" s="22"/>
      <c r="F612" s="23"/>
      <c r="G612" s="24"/>
      <c r="H612" s="51"/>
      <c r="I612" s="25"/>
      <c r="J612" s="31"/>
      <c r="K612" s="43" t="str">
        <f t="shared" si="20"/>
        <v/>
      </c>
      <c r="L612" s="45" t="str">
        <f>IF(F612="","",VLOOKUP(Journal!F612,Kontenplan!$E$9:$F$278,2))</f>
        <v/>
      </c>
      <c r="M612" s="44" t="str">
        <f>IF(G612="","",VLOOKUP(Journal!G612,Kontenplan!$E$9:$F$278,2))</f>
        <v/>
      </c>
      <c r="N612" s="28" t="str">
        <f>IF(AND(G612="",I612="",J612=""),"",IF(AND(I612&gt;0,OR(F612="",G612="")),"Bitte gültige Kontonummer/n eingeben",IF(OR(AND(F612&gt;0,F612&lt;1000),F612&gt;9999),"Sollkontonummer muss vierstellig sein",IF(VLOOKUP(F612,Kontenplan!$E$9:$E$277,1)&lt;&gt;F612,"Sollkonto existiert nicht",IF(D612=0,"Bitte Beleg-Nr. prüfen",IF(OR(AND(G612&gt;0,G612&lt;1000),G612&gt;9999),"Habenkontonummer muss vierstellig sein",IF(VLOOKUP(G612,Kontenplan!$E$9:$F$277,1)&lt;&gt;G612,"Habenkonto exisitert nicht","")))))))</f>
        <v/>
      </c>
      <c r="O612" s="28" t="str">
        <f t="shared" si="19"/>
        <v/>
      </c>
      <c r="P612" s="28"/>
      <c r="Q612" s="28"/>
      <c r="R612" s="28"/>
      <c r="S612" s="28"/>
      <c r="T612" s="28"/>
      <c r="U612" s="28"/>
      <c r="V612" s="28"/>
      <c r="X612" s="28"/>
      <c r="Y612" s="28"/>
    </row>
    <row r="613" spans="1:25" x14ac:dyDescent="0.2">
      <c r="A613" t="e">
        <f>IF(OR(F613=#REF!,G613=#REF!),ROUND(A612+1,0),A612+0.0001)</f>
        <v>#REF!</v>
      </c>
      <c r="B613" s="20" t="e">
        <f>IF(AND(E613&gt;=$B$2,E613&lt;=$B$3,OR(F613=#REF!,G613=#REF!)),ROUND(B612+1,0),B612+0.0001)</f>
        <v>#REF!</v>
      </c>
      <c r="C613" s="20" t="e">
        <f>IF(H613=#REF!,ROUND(C612+1,0),C612+0.0001)</f>
        <v>#REF!</v>
      </c>
      <c r="D613" s="21"/>
      <c r="E613" s="22"/>
      <c r="F613" s="23"/>
      <c r="G613" s="24"/>
      <c r="H613" s="51"/>
      <c r="I613" s="25"/>
      <c r="J613" s="31"/>
      <c r="K613" s="43" t="str">
        <f t="shared" si="20"/>
        <v/>
      </c>
      <c r="L613" s="45" t="str">
        <f>IF(F613="","",VLOOKUP(Journal!F613,Kontenplan!$E$9:$F$278,2))</f>
        <v/>
      </c>
      <c r="M613" s="44" t="str">
        <f>IF(G613="","",VLOOKUP(Journal!G613,Kontenplan!$E$9:$F$278,2))</f>
        <v/>
      </c>
      <c r="N613" s="28" t="str">
        <f>IF(AND(G613="",I613="",J613=""),"",IF(AND(I613&gt;0,OR(F613="",G613="")),"Bitte gültige Kontonummer/n eingeben",IF(OR(AND(F613&gt;0,F613&lt;1000),F613&gt;9999),"Sollkontonummer muss vierstellig sein",IF(VLOOKUP(F613,Kontenplan!$E$9:$E$277,1)&lt;&gt;F613,"Sollkonto existiert nicht",IF(D613=0,"Bitte Beleg-Nr. prüfen",IF(OR(AND(G613&gt;0,G613&lt;1000),G613&gt;9999),"Habenkontonummer muss vierstellig sein",IF(VLOOKUP(G613,Kontenplan!$E$9:$F$277,1)&lt;&gt;G613,"Habenkonto exisitert nicht","")))))))</f>
        <v/>
      </c>
      <c r="O613" s="28" t="str">
        <f t="shared" si="19"/>
        <v/>
      </c>
      <c r="P613" s="28"/>
      <c r="Q613" s="28"/>
      <c r="R613" s="28"/>
      <c r="S613" s="28"/>
      <c r="T613" s="28"/>
      <c r="U613" s="28"/>
      <c r="V613" s="28"/>
      <c r="X613" s="28"/>
      <c r="Y613" s="28"/>
    </row>
    <row r="614" spans="1:25" x14ac:dyDescent="0.2">
      <c r="A614" t="e">
        <f>IF(OR(F614=#REF!,G614=#REF!),ROUND(A613+1,0),A613+0.0001)</f>
        <v>#REF!</v>
      </c>
      <c r="B614" s="20" t="e">
        <f>IF(AND(E614&gt;=$B$2,E614&lt;=$B$3,OR(F614=#REF!,G614=#REF!)),ROUND(B613+1,0),B613+0.0001)</f>
        <v>#REF!</v>
      </c>
      <c r="C614" s="20" t="e">
        <f>IF(H614=#REF!,ROUND(C613+1,0),C613+0.0001)</f>
        <v>#REF!</v>
      </c>
      <c r="D614" s="21"/>
      <c r="E614" s="22"/>
      <c r="F614" s="23"/>
      <c r="G614" s="24"/>
      <c r="H614" s="51"/>
      <c r="I614" s="25"/>
      <c r="J614" s="31"/>
      <c r="K614" s="43" t="str">
        <f t="shared" si="20"/>
        <v/>
      </c>
      <c r="L614" s="45" t="str">
        <f>IF(F614="","",VLOOKUP(Journal!F614,Kontenplan!$E$9:$F$278,2))</f>
        <v/>
      </c>
      <c r="M614" s="44" t="str">
        <f>IF(G614="","",VLOOKUP(Journal!G614,Kontenplan!$E$9:$F$278,2))</f>
        <v/>
      </c>
      <c r="N614" s="28" t="str">
        <f>IF(AND(G614="",I614="",J614=""),"",IF(AND(I614&gt;0,OR(F614="",G614="")),"Bitte gültige Kontonummer/n eingeben",IF(OR(AND(F614&gt;0,F614&lt;1000),F614&gt;9999),"Sollkontonummer muss vierstellig sein",IF(VLOOKUP(F614,Kontenplan!$E$9:$E$277,1)&lt;&gt;F614,"Sollkonto existiert nicht",IF(D614=0,"Bitte Beleg-Nr. prüfen",IF(OR(AND(G614&gt;0,G614&lt;1000),G614&gt;9999),"Habenkontonummer muss vierstellig sein",IF(VLOOKUP(G614,Kontenplan!$E$9:$F$277,1)&lt;&gt;G614,"Habenkonto exisitert nicht","")))))))</f>
        <v/>
      </c>
      <c r="O614" s="28" t="str">
        <f t="shared" si="19"/>
        <v/>
      </c>
      <c r="P614" s="28"/>
      <c r="Q614" s="28"/>
      <c r="R614" s="28"/>
      <c r="S614" s="28"/>
      <c r="T614" s="28"/>
      <c r="U614" s="28"/>
      <c r="V614" s="28"/>
      <c r="X614" s="28"/>
      <c r="Y614" s="28"/>
    </row>
    <row r="615" spans="1:25" x14ac:dyDescent="0.2">
      <c r="A615" t="e">
        <f>IF(OR(F615=#REF!,G615=#REF!),ROUND(A614+1,0),A614+0.0001)</f>
        <v>#REF!</v>
      </c>
      <c r="B615" s="20" t="e">
        <f>IF(AND(E615&gt;=$B$2,E615&lt;=$B$3,OR(F615=#REF!,G615=#REF!)),ROUND(B614+1,0),B614+0.0001)</f>
        <v>#REF!</v>
      </c>
      <c r="C615" s="20" t="e">
        <f>IF(H615=#REF!,ROUND(C614+1,0),C614+0.0001)</f>
        <v>#REF!</v>
      </c>
      <c r="D615" s="21"/>
      <c r="E615" s="22"/>
      <c r="F615" s="23"/>
      <c r="G615" s="24"/>
      <c r="H615" s="51"/>
      <c r="I615" s="25"/>
      <c r="J615" s="31"/>
      <c r="K615" s="43" t="str">
        <f t="shared" si="20"/>
        <v/>
      </c>
      <c r="L615" s="45" t="str">
        <f>IF(F615="","",VLOOKUP(Journal!F615,Kontenplan!$E$9:$F$278,2))</f>
        <v/>
      </c>
      <c r="M615" s="44" t="str">
        <f>IF(G615="","",VLOOKUP(Journal!G615,Kontenplan!$E$9:$F$278,2))</f>
        <v/>
      </c>
      <c r="N615" s="28" t="str">
        <f>IF(AND(G615="",I615="",J615=""),"",IF(AND(I615&gt;0,OR(F615="",G615="")),"Bitte gültige Kontonummer/n eingeben",IF(OR(AND(F615&gt;0,F615&lt;1000),F615&gt;9999),"Sollkontonummer muss vierstellig sein",IF(VLOOKUP(F615,Kontenplan!$E$9:$E$277,1)&lt;&gt;F615,"Sollkonto existiert nicht",IF(D615=0,"Bitte Beleg-Nr. prüfen",IF(OR(AND(G615&gt;0,G615&lt;1000),G615&gt;9999),"Habenkontonummer muss vierstellig sein",IF(VLOOKUP(G615,Kontenplan!$E$9:$F$277,1)&lt;&gt;G615,"Habenkonto exisitert nicht","")))))))</f>
        <v/>
      </c>
      <c r="O615" s="28" t="str">
        <f t="shared" si="19"/>
        <v/>
      </c>
      <c r="P615" s="28"/>
      <c r="Q615" s="28"/>
      <c r="R615" s="28"/>
      <c r="S615" s="28"/>
      <c r="T615" s="28"/>
      <c r="U615" s="28"/>
      <c r="V615" s="28"/>
      <c r="X615" s="28"/>
      <c r="Y615" s="28"/>
    </row>
    <row r="616" spans="1:25" x14ac:dyDescent="0.2">
      <c r="A616" t="e">
        <f>IF(OR(F616=#REF!,G616=#REF!),ROUND(A615+1,0),A615+0.0001)</f>
        <v>#REF!</v>
      </c>
      <c r="B616" s="20" t="e">
        <f>IF(AND(E616&gt;=$B$2,E616&lt;=$B$3,OR(F616=#REF!,G616=#REF!)),ROUND(B615+1,0),B615+0.0001)</f>
        <v>#REF!</v>
      </c>
      <c r="C616" s="20" t="e">
        <f>IF(H616=#REF!,ROUND(C615+1,0),C615+0.0001)</f>
        <v>#REF!</v>
      </c>
      <c r="D616" s="21"/>
      <c r="E616" s="22"/>
      <c r="F616" s="23"/>
      <c r="G616" s="24"/>
      <c r="H616" s="51"/>
      <c r="I616" s="25"/>
      <c r="J616" s="31"/>
      <c r="K616" s="43" t="str">
        <f t="shared" si="20"/>
        <v/>
      </c>
      <c r="L616" s="45" t="str">
        <f>IF(F616="","",VLOOKUP(Journal!F616,Kontenplan!$E$9:$F$278,2))</f>
        <v/>
      </c>
      <c r="M616" s="44" t="str">
        <f>IF(G616="","",VLOOKUP(Journal!G616,Kontenplan!$E$9:$F$278,2))</f>
        <v/>
      </c>
      <c r="N616" s="28" t="str">
        <f>IF(AND(G616="",I616="",J616=""),"",IF(AND(I616&gt;0,OR(F616="",G616="")),"Bitte gültige Kontonummer/n eingeben",IF(OR(AND(F616&gt;0,F616&lt;1000),F616&gt;9999),"Sollkontonummer muss vierstellig sein",IF(VLOOKUP(F616,Kontenplan!$E$9:$E$277,1)&lt;&gt;F616,"Sollkonto existiert nicht",IF(D616=0,"Bitte Beleg-Nr. prüfen",IF(OR(AND(G616&gt;0,G616&lt;1000),G616&gt;9999),"Habenkontonummer muss vierstellig sein",IF(VLOOKUP(G616,Kontenplan!$E$9:$F$277,1)&lt;&gt;G616,"Habenkonto exisitert nicht","")))))))</f>
        <v/>
      </c>
      <c r="O616" s="28" t="str">
        <f t="shared" si="19"/>
        <v/>
      </c>
      <c r="P616" s="28"/>
      <c r="Q616" s="28"/>
      <c r="R616" s="28"/>
      <c r="S616" s="28"/>
      <c r="T616" s="28"/>
      <c r="U616" s="28"/>
      <c r="V616" s="28"/>
      <c r="X616" s="28"/>
      <c r="Y616" s="28"/>
    </row>
    <row r="617" spans="1:25" x14ac:dyDescent="0.2">
      <c r="A617" t="e">
        <f>IF(OR(F617=#REF!,G617=#REF!),ROUND(A616+1,0),A616+0.0001)</f>
        <v>#REF!</v>
      </c>
      <c r="B617" s="20" t="e">
        <f>IF(AND(E617&gt;=$B$2,E617&lt;=$B$3,OR(F617=#REF!,G617=#REF!)),ROUND(B616+1,0),B616+0.0001)</f>
        <v>#REF!</v>
      </c>
      <c r="C617" s="20" t="e">
        <f>IF(H617=#REF!,ROUND(C616+1,0),C616+0.0001)</f>
        <v>#REF!</v>
      </c>
      <c r="D617" s="21"/>
      <c r="E617" s="22"/>
      <c r="F617" s="23"/>
      <c r="G617" s="24"/>
      <c r="H617" s="51"/>
      <c r="I617" s="25"/>
      <c r="J617" s="31"/>
      <c r="K617" s="43" t="str">
        <f t="shared" si="20"/>
        <v/>
      </c>
      <c r="L617" s="45" t="str">
        <f>IF(F617="","",VLOOKUP(Journal!F617,Kontenplan!$E$9:$F$278,2))</f>
        <v/>
      </c>
      <c r="M617" s="44" t="str">
        <f>IF(G617="","",VLOOKUP(Journal!G617,Kontenplan!$E$9:$F$278,2))</f>
        <v/>
      </c>
      <c r="N617" s="28" t="str">
        <f>IF(AND(G617="",I617="",J617=""),"",IF(AND(I617&gt;0,OR(F617="",G617="")),"Bitte gültige Kontonummer/n eingeben",IF(OR(AND(F617&gt;0,F617&lt;1000),F617&gt;9999),"Sollkontonummer muss vierstellig sein",IF(VLOOKUP(F617,Kontenplan!$E$9:$E$277,1)&lt;&gt;F617,"Sollkonto existiert nicht",IF(D617=0,"Bitte Beleg-Nr. prüfen",IF(OR(AND(G617&gt;0,G617&lt;1000),G617&gt;9999),"Habenkontonummer muss vierstellig sein",IF(VLOOKUP(G617,Kontenplan!$E$9:$F$277,1)&lt;&gt;G617,"Habenkonto exisitert nicht","")))))))</f>
        <v/>
      </c>
      <c r="O617" s="28" t="str">
        <f t="shared" si="19"/>
        <v/>
      </c>
      <c r="P617" s="28"/>
      <c r="Q617" s="28"/>
      <c r="R617" s="28"/>
      <c r="S617" s="28"/>
      <c r="T617" s="28"/>
      <c r="U617" s="28"/>
      <c r="V617" s="28"/>
      <c r="X617" s="28"/>
      <c r="Y617" s="28"/>
    </row>
    <row r="618" spans="1:25" x14ac:dyDescent="0.2">
      <c r="A618" t="e">
        <f>IF(OR(F618=#REF!,G618=#REF!),ROUND(A617+1,0),A617+0.0001)</f>
        <v>#REF!</v>
      </c>
      <c r="B618" s="20" t="e">
        <f>IF(AND(E618&gt;=$B$2,E618&lt;=$B$3,OR(F618=#REF!,G618=#REF!)),ROUND(B617+1,0),B617+0.0001)</f>
        <v>#REF!</v>
      </c>
      <c r="C618" s="20" t="e">
        <f>IF(H618=#REF!,ROUND(C617+1,0),C617+0.0001)</f>
        <v>#REF!</v>
      </c>
      <c r="D618" s="21"/>
      <c r="E618" s="22"/>
      <c r="F618" s="23"/>
      <c r="G618" s="24"/>
      <c r="H618" s="51"/>
      <c r="I618" s="25"/>
      <c r="J618" s="31"/>
      <c r="K618" s="43" t="str">
        <f t="shared" si="20"/>
        <v/>
      </c>
      <c r="L618" s="45" t="str">
        <f>IF(F618="","",VLOOKUP(Journal!F618,Kontenplan!$E$9:$F$278,2))</f>
        <v/>
      </c>
      <c r="M618" s="44" t="str">
        <f>IF(G618="","",VLOOKUP(Journal!G618,Kontenplan!$E$9:$F$278,2))</f>
        <v/>
      </c>
      <c r="N618" s="28" t="str">
        <f>IF(AND(G618="",I618="",J618=""),"",IF(AND(I618&gt;0,OR(F618="",G618="")),"Bitte gültige Kontonummer/n eingeben",IF(OR(AND(F618&gt;0,F618&lt;1000),F618&gt;9999),"Sollkontonummer muss vierstellig sein",IF(VLOOKUP(F618,Kontenplan!$E$9:$E$277,1)&lt;&gt;F618,"Sollkonto existiert nicht",IF(D618=0,"Bitte Beleg-Nr. prüfen",IF(OR(AND(G618&gt;0,G618&lt;1000),G618&gt;9999),"Habenkontonummer muss vierstellig sein",IF(VLOOKUP(G618,Kontenplan!$E$9:$F$277,1)&lt;&gt;G618,"Habenkonto exisitert nicht","")))))))</f>
        <v/>
      </c>
      <c r="O618" s="28" t="str">
        <f t="shared" si="19"/>
        <v/>
      </c>
      <c r="P618" s="28"/>
      <c r="Q618" s="28"/>
      <c r="R618" s="28"/>
      <c r="S618" s="28"/>
      <c r="T618" s="28"/>
      <c r="U618" s="28"/>
      <c r="V618" s="28"/>
      <c r="X618" s="28"/>
      <c r="Y618" s="28"/>
    </row>
    <row r="619" spans="1:25" x14ac:dyDescent="0.2">
      <c r="A619" t="e">
        <f>IF(OR(F619=#REF!,G619=#REF!),ROUND(A618+1,0),A618+0.0001)</f>
        <v>#REF!</v>
      </c>
      <c r="B619" s="20" t="e">
        <f>IF(AND(E619&gt;=$B$2,E619&lt;=$B$3,OR(F619=#REF!,G619=#REF!)),ROUND(B618+1,0),B618+0.0001)</f>
        <v>#REF!</v>
      </c>
      <c r="C619" s="20" t="e">
        <f>IF(H619=#REF!,ROUND(C618+1,0),C618+0.0001)</f>
        <v>#REF!</v>
      </c>
      <c r="D619" s="21"/>
      <c r="E619" s="22"/>
      <c r="F619" s="23"/>
      <c r="G619" s="24"/>
      <c r="H619" s="51"/>
      <c r="I619" s="25"/>
      <c r="J619" s="31"/>
      <c r="K619" s="43" t="str">
        <f t="shared" si="20"/>
        <v/>
      </c>
      <c r="L619" s="45" t="str">
        <f>IF(F619="","",VLOOKUP(Journal!F619,Kontenplan!$E$9:$F$278,2))</f>
        <v/>
      </c>
      <c r="M619" s="44" t="str">
        <f>IF(G619="","",VLOOKUP(Journal!G619,Kontenplan!$E$9:$F$278,2))</f>
        <v/>
      </c>
      <c r="N619" s="28" t="str">
        <f>IF(AND(G619="",I619="",J619=""),"",IF(AND(I619&gt;0,OR(F619="",G619="")),"Bitte gültige Kontonummer/n eingeben",IF(OR(AND(F619&gt;0,F619&lt;1000),F619&gt;9999),"Sollkontonummer muss vierstellig sein",IF(VLOOKUP(F619,Kontenplan!$E$9:$E$277,1)&lt;&gt;F619,"Sollkonto existiert nicht",IF(D619=0,"Bitte Beleg-Nr. prüfen",IF(OR(AND(G619&gt;0,G619&lt;1000),G619&gt;9999),"Habenkontonummer muss vierstellig sein",IF(VLOOKUP(G619,Kontenplan!$E$9:$F$277,1)&lt;&gt;G619,"Habenkonto exisitert nicht","")))))))</f>
        <v/>
      </c>
      <c r="O619" s="28" t="str">
        <f t="shared" si="19"/>
        <v/>
      </c>
      <c r="P619" s="28"/>
      <c r="Q619" s="28"/>
      <c r="R619" s="28"/>
      <c r="S619" s="28"/>
      <c r="T619" s="28"/>
      <c r="U619" s="28"/>
      <c r="V619" s="28"/>
      <c r="X619" s="28"/>
      <c r="Y619" s="28"/>
    </row>
    <row r="620" spans="1:25" x14ac:dyDescent="0.2">
      <c r="A620" t="e">
        <f>IF(OR(F620=#REF!,G620=#REF!),ROUND(A619+1,0),A619+0.0001)</f>
        <v>#REF!</v>
      </c>
      <c r="B620" s="20" t="e">
        <f>IF(AND(E620&gt;=$B$2,E620&lt;=$B$3,OR(F620=#REF!,G620=#REF!)),ROUND(B619+1,0),B619+0.0001)</f>
        <v>#REF!</v>
      </c>
      <c r="C620" s="20" t="e">
        <f>IF(H620=#REF!,ROUND(C619+1,0),C619+0.0001)</f>
        <v>#REF!</v>
      </c>
      <c r="D620" s="21"/>
      <c r="E620" s="22"/>
      <c r="F620" s="23"/>
      <c r="G620" s="24"/>
      <c r="H620" s="51"/>
      <c r="I620" s="25"/>
      <c r="J620" s="31"/>
      <c r="K620" s="43" t="str">
        <f t="shared" si="20"/>
        <v/>
      </c>
      <c r="L620" s="45" t="str">
        <f>IF(F620="","",VLOOKUP(Journal!F620,Kontenplan!$E$9:$F$278,2))</f>
        <v/>
      </c>
      <c r="M620" s="44" t="str">
        <f>IF(G620="","",VLOOKUP(Journal!G620,Kontenplan!$E$9:$F$278,2))</f>
        <v/>
      </c>
      <c r="N620" s="28" t="str">
        <f>IF(AND(G620="",I620="",J620=""),"",IF(AND(I620&gt;0,OR(F620="",G620="")),"Bitte gültige Kontonummer/n eingeben",IF(OR(AND(F620&gt;0,F620&lt;1000),F620&gt;9999),"Sollkontonummer muss vierstellig sein",IF(VLOOKUP(F620,Kontenplan!$E$9:$E$277,1)&lt;&gt;F620,"Sollkonto existiert nicht",IF(D620=0,"Bitte Beleg-Nr. prüfen",IF(OR(AND(G620&gt;0,G620&lt;1000),G620&gt;9999),"Habenkontonummer muss vierstellig sein",IF(VLOOKUP(G620,Kontenplan!$E$9:$F$277,1)&lt;&gt;G620,"Habenkonto exisitert nicht","")))))))</f>
        <v/>
      </c>
      <c r="O620" s="28" t="str">
        <f t="shared" si="19"/>
        <v/>
      </c>
      <c r="P620" s="28"/>
      <c r="Q620" s="28"/>
      <c r="R620" s="28"/>
      <c r="S620" s="28"/>
      <c r="T620" s="28"/>
      <c r="U620" s="28"/>
      <c r="V620" s="28"/>
      <c r="X620" s="28"/>
      <c r="Y620" s="28"/>
    </row>
    <row r="621" spans="1:25" x14ac:dyDescent="0.2">
      <c r="A621" t="e">
        <f>IF(OR(F621=#REF!,G621=#REF!),ROUND(A620+1,0),A620+0.0001)</f>
        <v>#REF!</v>
      </c>
      <c r="B621" s="20" t="e">
        <f>IF(AND(E621&gt;=$B$2,E621&lt;=$B$3,OR(F621=#REF!,G621=#REF!)),ROUND(B620+1,0),B620+0.0001)</f>
        <v>#REF!</v>
      </c>
      <c r="C621" s="20" t="e">
        <f>IF(H621=#REF!,ROUND(C620+1,0),C620+0.0001)</f>
        <v>#REF!</v>
      </c>
      <c r="D621" s="21"/>
      <c r="E621" s="22"/>
      <c r="F621" s="23"/>
      <c r="G621" s="24"/>
      <c r="H621" s="51"/>
      <c r="I621" s="25"/>
      <c r="J621" s="31"/>
      <c r="K621" s="43" t="str">
        <f t="shared" si="20"/>
        <v/>
      </c>
      <c r="L621" s="45" t="str">
        <f>IF(F621="","",VLOOKUP(Journal!F621,Kontenplan!$E$9:$F$278,2))</f>
        <v/>
      </c>
      <c r="M621" s="44" t="str">
        <f>IF(G621="","",VLOOKUP(Journal!G621,Kontenplan!$E$9:$F$278,2))</f>
        <v/>
      </c>
      <c r="N621" s="28" t="str">
        <f>IF(AND(G621="",I621="",J621=""),"",IF(AND(I621&gt;0,OR(F621="",G621="")),"Bitte gültige Kontonummer/n eingeben",IF(OR(AND(F621&gt;0,F621&lt;1000),F621&gt;9999),"Sollkontonummer muss vierstellig sein",IF(VLOOKUP(F621,Kontenplan!$E$9:$E$277,1)&lt;&gt;F621,"Sollkonto existiert nicht",IF(D621=0,"Bitte Beleg-Nr. prüfen",IF(OR(AND(G621&gt;0,G621&lt;1000),G621&gt;9999),"Habenkontonummer muss vierstellig sein",IF(VLOOKUP(G621,Kontenplan!$E$9:$F$277,1)&lt;&gt;G621,"Habenkonto exisitert nicht","")))))))</f>
        <v/>
      </c>
      <c r="O621" s="28" t="str">
        <f t="shared" si="19"/>
        <v/>
      </c>
      <c r="P621" s="28"/>
      <c r="Q621" s="28"/>
      <c r="R621" s="28"/>
      <c r="S621" s="28"/>
      <c r="T621" s="28"/>
      <c r="U621" s="28"/>
      <c r="V621" s="28"/>
      <c r="X621" s="28"/>
      <c r="Y621" s="28"/>
    </row>
    <row r="622" spans="1:25" x14ac:dyDescent="0.2">
      <c r="A622" t="e">
        <f>IF(OR(F622=#REF!,G622=#REF!),ROUND(A621+1,0),A621+0.0001)</f>
        <v>#REF!</v>
      </c>
      <c r="B622" s="20" t="e">
        <f>IF(AND(E622&gt;=$B$2,E622&lt;=$B$3,OR(F622=#REF!,G622=#REF!)),ROUND(B621+1,0),B621+0.0001)</f>
        <v>#REF!</v>
      </c>
      <c r="C622" s="20" t="e">
        <f>IF(H622=#REF!,ROUND(C621+1,0),C621+0.0001)</f>
        <v>#REF!</v>
      </c>
      <c r="D622" s="21"/>
      <c r="E622" s="22"/>
      <c r="F622" s="23"/>
      <c r="G622" s="24"/>
      <c r="H622" s="51"/>
      <c r="I622" s="25"/>
      <c r="J622" s="31"/>
      <c r="K622" s="43" t="str">
        <f t="shared" si="20"/>
        <v/>
      </c>
      <c r="L622" s="45" t="str">
        <f>IF(F622="","",VLOOKUP(Journal!F622,Kontenplan!$E$9:$F$278,2))</f>
        <v/>
      </c>
      <c r="M622" s="44" t="str">
        <f>IF(G622="","",VLOOKUP(Journal!G622,Kontenplan!$E$9:$F$278,2))</f>
        <v/>
      </c>
      <c r="N622" s="28" t="str">
        <f>IF(AND(G622="",I622="",J622=""),"",IF(AND(I622&gt;0,OR(F622="",G622="")),"Bitte gültige Kontonummer/n eingeben",IF(OR(AND(F622&gt;0,F622&lt;1000),F622&gt;9999),"Sollkontonummer muss vierstellig sein",IF(VLOOKUP(F622,Kontenplan!$E$9:$E$277,1)&lt;&gt;F622,"Sollkonto existiert nicht",IF(D622=0,"Bitte Beleg-Nr. prüfen",IF(OR(AND(G622&gt;0,G622&lt;1000),G622&gt;9999),"Habenkontonummer muss vierstellig sein",IF(VLOOKUP(G622,Kontenplan!$E$9:$F$277,1)&lt;&gt;G622,"Habenkonto exisitert nicht","")))))))</f>
        <v/>
      </c>
      <c r="O622" s="28" t="str">
        <f t="shared" si="19"/>
        <v/>
      </c>
      <c r="P622" s="28"/>
      <c r="Q622" s="28"/>
      <c r="R622" s="28"/>
      <c r="S622" s="28"/>
      <c r="T622" s="28"/>
      <c r="U622" s="28"/>
      <c r="V622" s="28"/>
      <c r="X622" s="28"/>
      <c r="Y622" s="28"/>
    </row>
    <row r="623" spans="1:25" x14ac:dyDescent="0.2">
      <c r="A623" t="e">
        <f>IF(OR(F623=#REF!,G623=#REF!),ROUND(A622+1,0),A622+0.0001)</f>
        <v>#REF!</v>
      </c>
      <c r="B623" s="20" t="e">
        <f>IF(AND(E623&gt;=$B$2,E623&lt;=$B$3,OR(F623=#REF!,G623=#REF!)),ROUND(B622+1,0),B622+0.0001)</f>
        <v>#REF!</v>
      </c>
      <c r="C623" s="20" t="e">
        <f>IF(H623=#REF!,ROUND(C622+1,0),C622+0.0001)</f>
        <v>#REF!</v>
      </c>
      <c r="D623" s="21"/>
      <c r="E623" s="22"/>
      <c r="F623" s="23"/>
      <c r="G623" s="24"/>
      <c r="H623" s="51"/>
      <c r="I623" s="25"/>
      <c r="J623" s="31"/>
      <c r="K623" s="43" t="str">
        <f t="shared" si="20"/>
        <v/>
      </c>
      <c r="L623" s="45" t="str">
        <f>IF(F623="","",VLOOKUP(Journal!F623,Kontenplan!$E$9:$F$278,2))</f>
        <v/>
      </c>
      <c r="M623" s="44" t="str">
        <f>IF(G623="","",VLOOKUP(Journal!G623,Kontenplan!$E$9:$F$278,2))</f>
        <v/>
      </c>
      <c r="N623" s="28" t="str">
        <f>IF(AND(G623="",I623="",J623=""),"",IF(AND(I623&gt;0,OR(F623="",G623="")),"Bitte gültige Kontonummer/n eingeben",IF(OR(AND(F623&gt;0,F623&lt;1000),F623&gt;9999),"Sollkontonummer muss vierstellig sein",IF(VLOOKUP(F623,Kontenplan!$E$9:$E$277,1)&lt;&gt;F623,"Sollkonto existiert nicht",IF(D623=0,"Bitte Beleg-Nr. prüfen",IF(OR(AND(G623&gt;0,G623&lt;1000),G623&gt;9999),"Habenkontonummer muss vierstellig sein",IF(VLOOKUP(G623,Kontenplan!$E$9:$F$277,1)&lt;&gt;G623,"Habenkonto exisitert nicht","")))))))</f>
        <v/>
      </c>
      <c r="O623" s="28" t="str">
        <f t="shared" si="19"/>
        <v/>
      </c>
      <c r="P623" s="28"/>
      <c r="Q623" s="28"/>
      <c r="R623" s="28"/>
      <c r="S623" s="28"/>
      <c r="T623" s="28"/>
      <c r="U623" s="28"/>
      <c r="V623" s="28"/>
      <c r="X623" s="28"/>
      <c r="Y623" s="28"/>
    </row>
    <row r="624" spans="1:25" x14ac:dyDescent="0.2">
      <c r="A624" t="e">
        <f>IF(OR(F624=#REF!,G624=#REF!),ROUND(A623+1,0),A623+0.0001)</f>
        <v>#REF!</v>
      </c>
      <c r="B624" s="20" t="e">
        <f>IF(AND(E624&gt;=$B$2,E624&lt;=$B$3,OR(F624=#REF!,G624=#REF!)),ROUND(B623+1,0),B623+0.0001)</f>
        <v>#REF!</v>
      </c>
      <c r="C624" s="20" t="e">
        <f>IF(H624=#REF!,ROUND(C623+1,0),C623+0.0001)</f>
        <v>#REF!</v>
      </c>
      <c r="D624" s="21"/>
      <c r="E624" s="22"/>
      <c r="F624" s="23"/>
      <c r="G624" s="24"/>
      <c r="H624" s="51"/>
      <c r="I624" s="25"/>
      <c r="J624" s="31"/>
      <c r="K624" s="43" t="str">
        <f t="shared" si="20"/>
        <v/>
      </c>
      <c r="L624" s="45" t="str">
        <f>IF(F624="","",VLOOKUP(Journal!F624,Kontenplan!$E$9:$F$278,2))</f>
        <v/>
      </c>
      <c r="M624" s="44" t="str">
        <f>IF(G624="","",VLOOKUP(Journal!G624,Kontenplan!$E$9:$F$278,2))</f>
        <v/>
      </c>
      <c r="N624" s="28" t="str">
        <f>IF(AND(G624="",I624="",J624=""),"",IF(AND(I624&gt;0,OR(F624="",G624="")),"Bitte gültige Kontonummer/n eingeben",IF(OR(AND(F624&gt;0,F624&lt;1000),F624&gt;9999),"Sollkontonummer muss vierstellig sein",IF(VLOOKUP(F624,Kontenplan!$E$9:$E$277,1)&lt;&gt;F624,"Sollkonto existiert nicht",IF(D624=0,"Bitte Beleg-Nr. prüfen",IF(OR(AND(G624&gt;0,G624&lt;1000),G624&gt;9999),"Habenkontonummer muss vierstellig sein",IF(VLOOKUP(G624,Kontenplan!$E$9:$F$277,1)&lt;&gt;G624,"Habenkonto exisitert nicht","")))))))</f>
        <v/>
      </c>
      <c r="O624" s="28" t="str">
        <f t="shared" si="19"/>
        <v/>
      </c>
      <c r="P624" s="28"/>
      <c r="Q624" s="28"/>
      <c r="R624" s="28"/>
      <c r="S624" s="28"/>
      <c r="T624" s="28"/>
      <c r="U624" s="28"/>
      <c r="V624" s="28"/>
      <c r="X624" s="28"/>
      <c r="Y624" s="28"/>
    </row>
    <row r="625" spans="1:25" x14ac:dyDescent="0.2">
      <c r="A625" t="e">
        <f>IF(OR(F625=#REF!,G625=#REF!),ROUND(A624+1,0),A624+0.0001)</f>
        <v>#REF!</v>
      </c>
      <c r="B625" s="20" t="e">
        <f>IF(AND(E625&gt;=$B$2,E625&lt;=$B$3,OR(F625=#REF!,G625=#REF!)),ROUND(B624+1,0),B624+0.0001)</f>
        <v>#REF!</v>
      </c>
      <c r="C625" s="20" t="e">
        <f>IF(H625=#REF!,ROUND(C624+1,0),C624+0.0001)</f>
        <v>#REF!</v>
      </c>
      <c r="D625" s="21"/>
      <c r="E625" s="22"/>
      <c r="F625" s="23"/>
      <c r="G625" s="24"/>
      <c r="H625" s="51"/>
      <c r="I625" s="25"/>
      <c r="J625" s="31"/>
      <c r="K625" s="43" t="str">
        <f t="shared" si="20"/>
        <v/>
      </c>
      <c r="L625" s="45" t="str">
        <f>IF(F625="","",VLOOKUP(Journal!F625,Kontenplan!$E$9:$F$278,2))</f>
        <v/>
      </c>
      <c r="M625" s="44" t="str">
        <f>IF(G625="","",VLOOKUP(Journal!G625,Kontenplan!$E$9:$F$278,2))</f>
        <v/>
      </c>
      <c r="N625" s="28" t="str">
        <f>IF(AND(G625="",I625="",J625=""),"",IF(AND(I625&gt;0,OR(F625="",G625="")),"Bitte gültige Kontonummer/n eingeben",IF(OR(AND(F625&gt;0,F625&lt;1000),F625&gt;9999),"Sollkontonummer muss vierstellig sein",IF(VLOOKUP(F625,Kontenplan!$E$9:$E$277,1)&lt;&gt;F625,"Sollkonto existiert nicht",IF(D625=0,"Bitte Beleg-Nr. prüfen",IF(OR(AND(G625&gt;0,G625&lt;1000),G625&gt;9999),"Habenkontonummer muss vierstellig sein",IF(VLOOKUP(G625,Kontenplan!$E$9:$F$277,1)&lt;&gt;G625,"Habenkonto exisitert nicht","")))))))</f>
        <v/>
      </c>
      <c r="O625" s="28" t="str">
        <f t="shared" si="19"/>
        <v/>
      </c>
      <c r="P625" s="28"/>
      <c r="Q625" s="28"/>
      <c r="R625" s="28"/>
      <c r="S625" s="28"/>
      <c r="T625" s="28"/>
      <c r="U625" s="28"/>
      <c r="V625" s="28"/>
      <c r="X625" s="28"/>
      <c r="Y625" s="28"/>
    </row>
    <row r="626" spans="1:25" x14ac:dyDescent="0.2">
      <c r="A626" t="e">
        <f>IF(OR(F626=#REF!,G626=#REF!),ROUND(A625+1,0),A625+0.0001)</f>
        <v>#REF!</v>
      </c>
      <c r="B626" s="20" t="e">
        <f>IF(AND(E626&gt;=$B$2,E626&lt;=$B$3,OR(F626=#REF!,G626=#REF!)),ROUND(B625+1,0),B625+0.0001)</f>
        <v>#REF!</v>
      </c>
      <c r="C626" s="20" t="e">
        <f>IF(H626=#REF!,ROUND(C625+1,0),C625+0.0001)</f>
        <v>#REF!</v>
      </c>
      <c r="D626" s="21"/>
      <c r="E626" s="22"/>
      <c r="F626" s="23"/>
      <c r="G626" s="24"/>
      <c r="H626" s="51"/>
      <c r="I626" s="25"/>
      <c r="J626" s="31"/>
      <c r="K626" s="43" t="str">
        <f t="shared" si="20"/>
        <v/>
      </c>
      <c r="L626" s="45" t="str">
        <f>IF(F626="","",VLOOKUP(Journal!F626,Kontenplan!$E$9:$F$278,2))</f>
        <v/>
      </c>
      <c r="M626" s="44" t="str">
        <f>IF(G626="","",VLOOKUP(Journal!G626,Kontenplan!$E$9:$F$278,2))</f>
        <v/>
      </c>
      <c r="N626" s="28" t="str">
        <f>IF(AND(G626="",I626="",J626=""),"",IF(AND(I626&gt;0,OR(F626="",G626="")),"Bitte gültige Kontonummer/n eingeben",IF(OR(AND(F626&gt;0,F626&lt;1000),F626&gt;9999),"Sollkontonummer muss vierstellig sein",IF(VLOOKUP(F626,Kontenplan!$E$9:$E$277,1)&lt;&gt;F626,"Sollkonto existiert nicht",IF(D626=0,"Bitte Beleg-Nr. prüfen",IF(OR(AND(G626&gt;0,G626&lt;1000),G626&gt;9999),"Habenkontonummer muss vierstellig sein",IF(VLOOKUP(G626,Kontenplan!$E$9:$F$277,1)&lt;&gt;G626,"Habenkonto exisitert nicht","")))))))</f>
        <v/>
      </c>
      <c r="O626" s="28" t="str">
        <f t="shared" si="19"/>
        <v/>
      </c>
      <c r="P626" s="28"/>
      <c r="Q626" s="28"/>
      <c r="R626" s="28"/>
      <c r="S626" s="28"/>
      <c r="T626" s="28"/>
      <c r="U626" s="28"/>
      <c r="V626" s="28"/>
      <c r="X626" s="28"/>
      <c r="Y626" s="28"/>
    </row>
    <row r="627" spans="1:25" x14ac:dyDescent="0.2">
      <c r="A627" t="e">
        <f>IF(OR(F627=#REF!,G627=#REF!),ROUND(A626+1,0),A626+0.0001)</f>
        <v>#REF!</v>
      </c>
      <c r="B627" s="20" t="e">
        <f>IF(AND(E627&gt;=$B$2,E627&lt;=$B$3,OR(F627=#REF!,G627=#REF!)),ROUND(B626+1,0),B626+0.0001)</f>
        <v>#REF!</v>
      </c>
      <c r="C627" s="20" t="e">
        <f>IF(H627=#REF!,ROUND(C626+1,0),C626+0.0001)</f>
        <v>#REF!</v>
      </c>
      <c r="D627" s="21"/>
      <c r="E627" s="22"/>
      <c r="F627" s="23"/>
      <c r="G627" s="24"/>
      <c r="H627" s="51"/>
      <c r="I627" s="25"/>
      <c r="J627" s="31"/>
      <c r="K627" s="43" t="str">
        <f t="shared" si="20"/>
        <v/>
      </c>
      <c r="L627" s="45" t="str">
        <f>IF(F627="","",VLOOKUP(Journal!F627,Kontenplan!$E$9:$F$278,2))</f>
        <v/>
      </c>
      <c r="M627" s="44" t="str">
        <f>IF(G627="","",VLOOKUP(Journal!G627,Kontenplan!$E$9:$F$278,2))</f>
        <v/>
      </c>
      <c r="N627" s="28" t="str">
        <f>IF(AND(G627="",I627="",J627=""),"",IF(AND(I627&gt;0,OR(F627="",G627="")),"Bitte gültige Kontonummer/n eingeben",IF(OR(AND(F627&gt;0,F627&lt;1000),F627&gt;9999),"Sollkontonummer muss vierstellig sein",IF(VLOOKUP(F627,Kontenplan!$E$9:$E$277,1)&lt;&gt;F627,"Sollkonto existiert nicht",IF(D627=0,"Bitte Beleg-Nr. prüfen",IF(OR(AND(G627&gt;0,G627&lt;1000),G627&gt;9999),"Habenkontonummer muss vierstellig sein",IF(VLOOKUP(G627,Kontenplan!$E$9:$F$277,1)&lt;&gt;G627,"Habenkonto exisitert nicht","")))))))</f>
        <v/>
      </c>
      <c r="O627" s="28" t="str">
        <f t="shared" si="19"/>
        <v/>
      </c>
      <c r="P627" s="28"/>
      <c r="Q627" s="28"/>
      <c r="R627" s="28"/>
      <c r="S627" s="28"/>
      <c r="T627" s="28"/>
      <c r="U627" s="28"/>
      <c r="V627" s="28"/>
      <c r="X627" s="28"/>
      <c r="Y627" s="28"/>
    </row>
    <row r="628" spans="1:25" x14ac:dyDescent="0.2">
      <c r="A628" t="e">
        <f>IF(OR(F628=#REF!,G628=#REF!),ROUND(A627+1,0),A627+0.0001)</f>
        <v>#REF!</v>
      </c>
      <c r="B628" s="20" t="e">
        <f>IF(AND(E628&gt;=$B$2,E628&lt;=$B$3,OR(F628=#REF!,G628=#REF!)),ROUND(B627+1,0),B627+0.0001)</f>
        <v>#REF!</v>
      </c>
      <c r="C628" s="20" t="e">
        <f>IF(H628=#REF!,ROUND(C627+1,0),C627+0.0001)</f>
        <v>#REF!</v>
      </c>
      <c r="D628" s="21"/>
      <c r="E628" s="22"/>
      <c r="F628" s="23"/>
      <c r="G628" s="24"/>
      <c r="H628" s="51"/>
      <c r="I628" s="25"/>
      <c r="J628" s="31"/>
      <c r="K628" s="43" t="str">
        <f t="shared" si="20"/>
        <v/>
      </c>
      <c r="L628" s="45" t="str">
        <f>IF(F628="","",VLOOKUP(Journal!F628,Kontenplan!$E$9:$F$278,2))</f>
        <v/>
      </c>
      <c r="M628" s="44" t="str">
        <f>IF(G628="","",VLOOKUP(Journal!G628,Kontenplan!$E$9:$F$278,2))</f>
        <v/>
      </c>
      <c r="N628" s="28" t="str">
        <f>IF(AND(G628="",I628="",J628=""),"",IF(AND(I628&gt;0,OR(F628="",G628="")),"Bitte gültige Kontonummer/n eingeben",IF(OR(AND(F628&gt;0,F628&lt;1000),F628&gt;9999),"Sollkontonummer muss vierstellig sein",IF(VLOOKUP(F628,Kontenplan!$E$9:$E$277,1)&lt;&gt;F628,"Sollkonto existiert nicht",IF(D628=0,"Bitte Beleg-Nr. prüfen",IF(OR(AND(G628&gt;0,G628&lt;1000),G628&gt;9999),"Habenkontonummer muss vierstellig sein",IF(VLOOKUP(G628,Kontenplan!$E$9:$F$277,1)&lt;&gt;G628,"Habenkonto exisitert nicht","")))))))</f>
        <v/>
      </c>
      <c r="O628" s="28" t="str">
        <f t="shared" si="19"/>
        <v/>
      </c>
      <c r="P628" s="28"/>
      <c r="Q628" s="28"/>
      <c r="R628" s="28"/>
      <c r="S628" s="28"/>
      <c r="T628" s="28"/>
      <c r="U628" s="28"/>
      <c r="V628" s="28"/>
      <c r="X628" s="28"/>
      <c r="Y628" s="28"/>
    </row>
    <row r="629" spans="1:25" x14ac:dyDescent="0.2">
      <c r="A629" t="e">
        <f>IF(OR(F629=#REF!,G629=#REF!),ROUND(A628+1,0),A628+0.0001)</f>
        <v>#REF!</v>
      </c>
      <c r="B629" s="20" t="e">
        <f>IF(AND(E629&gt;=$B$2,E629&lt;=$B$3,OR(F629=#REF!,G629=#REF!)),ROUND(B628+1,0),B628+0.0001)</f>
        <v>#REF!</v>
      </c>
      <c r="C629" s="20" t="e">
        <f>IF(H629=#REF!,ROUND(C628+1,0),C628+0.0001)</f>
        <v>#REF!</v>
      </c>
      <c r="D629" s="21"/>
      <c r="E629" s="22"/>
      <c r="F629" s="23"/>
      <c r="G629" s="24"/>
      <c r="H629" s="51"/>
      <c r="I629" s="25"/>
      <c r="J629" s="31"/>
      <c r="K629" s="43" t="str">
        <f t="shared" si="20"/>
        <v/>
      </c>
      <c r="L629" s="45" t="str">
        <f>IF(F629="","",VLOOKUP(Journal!F629,Kontenplan!$E$9:$F$278,2))</f>
        <v/>
      </c>
      <c r="M629" s="44" t="str">
        <f>IF(G629="","",VLOOKUP(Journal!G629,Kontenplan!$E$9:$F$278,2))</f>
        <v/>
      </c>
      <c r="N629" s="28" t="str">
        <f>IF(AND(G629="",I629="",J629=""),"",IF(AND(I629&gt;0,OR(F629="",G629="")),"Bitte gültige Kontonummer/n eingeben",IF(OR(AND(F629&gt;0,F629&lt;1000),F629&gt;9999),"Sollkontonummer muss vierstellig sein",IF(VLOOKUP(F629,Kontenplan!$E$9:$E$277,1)&lt;&gt;F629,"Sollkonto existiert nicht",IF(D629=0,"Bitte Beleg-Nr. prüfen",IF(OR(AND(G629&gt;0,G629&lt;1000),G629&gt;9999),"Habenkontonummer muss vierstellig sein",IF(VLOOKUP(G629,Kontenplan!$E$9:$F$277,1)&lt;&gt;G629,"Habenkonto exisitert nicht","")))))))</f>
        <v/>
      </c>
      <c r="O629" s="28" t="str">
        <f t="shared" si="19"/>
        <v/>
      </c>
      <c r="P629" s="28"/>
      <c r="Q629" s="28"/>
      <c r="R629" s="28"/>
      <c r="S629" s="28"/>
      <c r="T629" s="28"/>
      <c r="U629" s="28"/>
      <c r="V629" s="28"/>
      <c r="X629" s="28"/>
      <c r="Y629" s="28"/>
    </row>
    <row r="630" spans="1:25" x14ac:dyDescent="0.2">
      <c r="A630" t="e">
        <f>IF(OR(F630=#REF!,G630=#REF!),ROUND(A629+1,0),A629+0.0001)</f>
        <v>#REF!</v>
      </c>
      <c r="B630" s="20" t="e">
        <f>IF(AND(E630&gt;=$B$2,E630&lt;=$B$3,OR(F630=#REF!,G630=#REF!)),ROUND(B629+1,0),B629+0.0001)</f>
        <v>#REF!</v>
      </c>
      <c r="C630" s="20" t="e">
        <f>IF(H630=#REF!,ROUND(C629+1,0),C629+0.0001)</f>
        <v>#REF!</v>
      </c>
      <c r="D630" s="21"/>
      <c r="E630" s="22"/>
      <c r="F630" s="23"/>
      <c r="G630" s="24"/>
      <c r="H630" s="51"/>
      <c r="I630" s="25"/>
      <c r="J630" s="31"/>
      <c r="K630" s="43" t="str">
        <f t="shared" si="20"/>
        <v/>
      </c>
      <c r="L630" s="45" t="str">
        <f>IF(F630="","",VLOOKUP(Journal!F630,Kontenplan!$E$9:$F$278,2))</f>
        <v/>
      </c>
      <c r="M630" s="44" t="str">
        <f>IF(G630="","",VLOOKUP(Journal!G630,Kontenplan!$E$9:$F$278,2))</f>
        <v/>
      </c>
      <c r="N630" s="28" t="str">
        <f>IF(AND(G630="",I630="",J630=""),"",IF(AND(I630&gt;0,OR(F630="",G630="")),"Bitte gültige Kontonummer/n eingeben",IF(OR(AND(F630&gt;0,F630&lt;1000),F630&gt;9999),"Sollkontonummer muss vierstellig sein",IF(VLOOKUP(F630,Kontenplan!$E$9:$E$277,1)&lt;&gt;F630,"Sollkonto existiert nicht",IF(D630=0,"Bitte Beleg-Nr. prüfen",IF(OR(AND(G630&gt;0,G630&lt;1000),G630&gt;9999),"Habenkontonummer muss vierstellig sein",IF(VLOOKUP(G630,Kontenplan!$E$9:$F$277,1)&lt;&gt;G630,"Habenkonto exisitert nicht","")))))))</f>
        <v/>
      </c>
      <c r="O630" s="28" t="str">
        <f t="shared" si="19"/>
        <v/>
      </c>
      <c r="P630" s="28"/>
      <c r="Q630" s="28"/>
      <c r="R630" s="28"/>
      <c r="S630" s="28"/>
      <c r="T630" s="28"/>
      <c r="U630" s="28"/>
      <c r="V630" s="28"/>
      <c r="X630" s="28"/>
      <c r="Y630" s="28"/>
    </row>
    <row r="631" spans="1:25" x14ac:dyDescent="0.2">
      <c r="A631" t="e">
        <f>IF(OR(F631=#REF!,G631=#REF!),ROUND(A630+1,0),A630+0.0001)</f>
        <v>#REF!</v>
      </c>
      <c r="B631" s="20" t="e">
        <f>IF(AND(E631&gt;=$B$2,E631&lt;=$B$3,OR(F631=#REF!,G631=#REF!)),ROUND(B630+1,0),B630+0.0001)</f>
        <v>#REF!</v>
      </c>
      <c r="C631" s="20" t="e">
        <f>IF(H631=#REF!,ROUND(C630+1,0),C630+0.0001)</f>
        <v>#REF!</v>
      </c>
      <c r="D631" s="21"/>
      <c r="E631" s="22"/>
      <c r="F631" s="23"/>
      <c r="G631" s="24"/>
      <c r="H631" s="51"/>
      <c r="I631" s="25"/>
      <c r="J631" s="31"/>
      <c r="K631" s="43" t="str">
        <f t="shared" si="20"/>
        <v/>
      </c>
      <c r="L631" s="45" t="str">
        <f>IF(F631="","",VLOOKUP(Journal!F631,Kontenplan!$E$9:$F$278,2))</f>
        <v/>
      </c>
      <c r="M631" s="44" t="str">
        <f>IF(G631="","",VLOOKUP(Journal!G631,Kontenplan!$E$9:$F$278,2))</f>
        <v/>
      </c>
      <c r="N631" s="28" t="str">
        <f>IF(AND(G631="",I631="",J631=""),"",IF(AND(I631&gt;0,OR(F631="",G631="")),"Bitte gültige Kontonummer/n eingeben",IF(OR(AND(F631&gt;0,F631&lt;1000),F631&gt;9999),"Sollkontonummer muss vierstellig sein",IF(VLOOKUP(F631,Kontenplan!$E$9:$E$277,1)&lt;&gt;F631,"Sollkonto existiert nicht",IF(D631=0,"Bitte Beleg-Nr. prüfen",IF(OR(AND(G631&gt;0,G631&lt;1000),G631&gt;9999),"Habenkontonummer muss vierstellig sein",IF(VLOOKUP(G631,Kontenplan!$E$9:$F$277,1)&lt;&gt;G631,"Habenkonto exisitert nicht","")))))))</f>
        <v/>
      </c>
      <c r="O631" s="28" t="str">
        <f t="shared" si="19"/>
        <v/>
      </c>
      <c r="P631" s="28"/>
      <c r="Q631" s="28"/>
      <c r="R631" s="28"/>
      <c r="S631" s="28"/>
      <c r="T631" s="28"/>
      <c r="U631" s="28"/>
      <c r="V631" s="28"/>
      <c r="X631" s="28"/>
      <c r="Y631" s="28"/>
    </row>
    <row r="632" spans="1:25" x14ac:dyDescent="0.2">
      <c r="A632" t="e">
        <f>IF(OR(F632=#REF!,G632=#REF!),ROUND(A631+1,0),A631+0.0001)</f>
        <v>#REF!</v>
      </c>
      <c r="B632" s="20" t="e">
        <f>IF(AND(E632&gt;=$B$2,E632&lt;=$B$3,OR(F632=#REF!,G632=#REF!)),ROUND(B631+1,0),B631+0.0001)</f>
        <v>#REF!</v>
      </c>
      <c r="C632" s="20" t="e">
        <f>IF(H632=#REF!,ROUND(C631+1,0),C631+0.0001)</f>
        <v>#REF!</v>
      </c>
      <c r="D632" s="21"/>
      <c r="E632" s="22"/>
      <c r="F632" s="23"/>
      <c r="G632" s="24"/>
      <c r="H632" s="51"/>
      <c r="I632" s="25"/>
      <c r="J632" s="31"/>
      <c r="K632" s="43" t="str">
        <f t="shared" si="20"/>
        <v/>
      </c>
      <c r="L632" s="45" t="str">
        <f>IF(F632="","",VLOOKUP(Journal!F632,Kontenplan!$E$9:$F$278,2))</f>
        <v/>
      </c>
      <c r="M632" s="44" t="str">
        <f>IF(G632="","",VLOOKUP(Journal!G632,Kontenplan!$E$9:$F$278,2))</f>
        <v/>
      </c>
      <c r="N632" s="28" t="str">
        <f>IF(AND(G632="",I632="",J632=""),"",IF(AND(I632&gt;0,OR(F632="",G632="")),"Bitte gültige Kontonummer/n eingeben",IF(OR(AND(F632&gt;0,F632&lt;1000),F632&gt;9999),"Sollkontonummer muss vierstellig sein",IF(VLOOKUP(F632,Kontenplan!$E$9:$E$277,1)&lt;&gt;F632,"Sollkonto existiert nicht",IF(D632=0,"Bitte Beleg-Nr. prüfen",IF(OR(AND(G632&gt;0,G632&lt;1000),G632&gt;9999),"Habenkontonummer muss vierstellig sein",IF(VLOOKUP(G632,Kontenplan!$E$9:$F$277,1)&lt;&gt;G632,"Habenkonto exisitert nicht","")))))))</f>
        <v/>
      </c>
      <c r="O632" s="28" t="str">
        <f t="shared" si="19"/>
        <v/>
      </c>
      <c r="P632" s="28"/>
      <c r="Q632" s="28"/>
      <c r="R632" s="28"/>
      <c r="S632" s="28"/>
      <c r="T632" s="28"/>
      <c r="U632" s="28"/>
      <c r="V632" s="28"/>
      <c r="X632" s="28"/>
      <c r="Y632" s="28"/>
    </row>
    <row r="633" spans="1:25" x14ac:dyDescent="0.2">
      <c r="A633" t="e">
        <f>IF(OR(F633=#REF!,G633=#REF!),ROUND(A632+1,0),A632+0.0001)</f>
        <v>#REF!</v>
      </c>
      <c r="B633" s="20" t="e">
        <f>IF(AND(E633&gt;=$B$2,E633&lt;=$B$3,OR(F633=#REF!,G633=#REF!)),ROUND(B632+1,0),B632+0.0001)</f>
        <v>#REF!</v>
      </c>
      <c r="C633" s="20" t="e">
        <f>IF(H633=#REF!,ROUND(C632+1,0),C632+0.0001)</f>
        <v>#REF!</v>
      </c>
      <c r="D633" s="21"/>
      <c r="E633" s="22"/>
      <c r="F633" s="23"/>
      <c r="G633" s="24"/>
      <c r="H633" s="51"/>
      <c r="I633" s="25"/>
      <c r="J633" s="31"/>
      <c r="K633" s="43" t="str">
        <f t="shared" si="20"/>
        <v/>
      </c>
      <c r="L633" s="45" t="str">
        <f>IF(F633="","",VLOOKUP(Journal!F633,Kontenplan!$E$9:$F$278,2))</f>
        <v/>
      </c>
      <c r="M633" s="44" t="str">
        <f>IF(G633="","",VLOOKUP(Journal!G633,Kontenplan!$E$9:$F$278,2))</f>
        <v/>
      </c>
      <c r="N633" s="28" t="str">
        <f>IF(AND(G633="",I633="",J633=""),"",IF(AND(I633&gt;0,OR(F633="",G633="")),"Bitte gültige Kontonummer/n eingeben",IF(OR(AND(F633&gt;0,F633&lt;1000),F633&gt;9999),"Sollkontonummer muss vierstellig sein",IF(VLOOKUP(F633,Kontenplan!$E$9:$E$277,1)&lt;&gt;F633,"Sollkonto existiert nicht",IF(D633=0,"Bitte Beleg-Nr. prüfen",IF(OR(AND(G633&gt;0,G633&lt;1000),G633&gt;9999),"Habenkontonummer muss vierstellig sein",IF(VLOOKUP(G633,Kontenplan!$E$9:$F$277,1)&lt;&gt;G633,"Habenkonto exisitert nicht","")))))))</f>
        <v/>
      </c>
      <c r="O633" s="28" t="str">
        <f t="shared" si="19"/>
        <v/>
      </c>
      <c r="P633" s="28"/>
      <c r="Q633" s="28"/>
      <c r="R633" s="28"/>
      <c r="S633" s="28"/>
      <c r="T633" s="28"/>
      <c r="U633" s="28"/>
      <c r="V633" s="28"/>
      <c r="X633" s="28"/>
      <c r="Y633" s="28"/>
    </row>
    <row r="634" spans="1:25" x14ac:dyDescent="0.2">
      <c r="A634" t="e">
        <f>IF(OR(F634=#REF!,G634=#REF!),ROUND(A633+1,0),A633+0.0001)</f>
        <v>#REF!</v>
      </c>
      <c r="B634" s="20" t="e">
        <f>IF(AND(E634&gt;=$B$2,E634&lt;=$B$3,OR(F634=#REF!,G634=#REF!)),ROUND(B633+1,0),B633+0.0001)</f>
        <v>#REF!</v>
      </c>
      <c r="C634" s="20" t="e">
        <f>IF(H634=#REF!,ROUND(C633+1,0),C633+0.0001)</f>
        <v>#REF!</v>
      </c>
      <c r="D634" s="21"/>
      <c r="E634" s="22"/>
      <c r="F634" s="23"/>
      <c r="G634" s="24"/>
      <c r="H634" s="51"/>
      <c r="I634" s="25"/>
      <c r="J634" s="31"/>
      <c r="K634" s="43" t="str">
        <f t="shared" si="20"/>
        <v/>
      </c>
      <c r="L634" s="45" t="str">
        <f>IF(F634="","",VLOOKUP(Journal!F634,Kontenplan!$E$9:$F$278,2))</f>
        <v/>
      </c>
      <c r="M634" s="44" t="str">
        <f>IF(G634="","",VLOOKUP(Journal!G634,Kontenplan!$E$9:$F$278,2))</f>
        <v/>
      </c>
      <c r="N634" s="28" t="str">
        <f>IF(AND(G634="",I634="",J634=""),"",IF(AND(I634&gt;0,OR(F634="",G634="")),"Bitte gültige Kontonummer/n eingeben",IF(OR(AND(F634&gt;0,F634&lt;1000),F634&gt;9999),"Sollkontonummer muss vierstellig sein",IF(VLOOKUP(F634,Kontenplan!$E$9:$E$277,1)&lt;&gt;F634,"Sollkonto existiert nicht",IF(D634=0,"Bitte Beleg-Nr. prüfen",IF(OR(AND(G634&gt;0,G634&lt;1000),G634&gt;9999),"Habenkontonummer muss vierstellig sein",IF(VLOOKUP(G634,Kontenplan!$E$9:$F$277,1)&lt;&gt;G634,"Habenkonto exisitert nicht","")))))))</f>
        <v/>
      </c>
      <c r="O634" s="28" t="str">
        <f t="shared" si="19"/>
        <v/>
      </c>
      <c r="P634" s="28"/>
      <c r="Q634" s="28"/>
      <c r="R634" s="28"/>
      <c r="S634" s="28"/>
      <c r="T634" s="28"/>
      <c r="U634" s="28"/>
      <c r="V634" s="28"/>
      <c r="X634" s="28"/>
      <c r="Y634" s="28"/>
    </row>
    <row r="635" spans="1:25" x14ac:dyDescent="0.2">
      <c r="A635" t="e">
        <f>IF(OR(F635=#REF!,G635=#REF!),ROUND(A634+1,0),A634+0.0001)</f>
        <v>#REF!</v>
      </c>
      <c r="B635" s="20" t="e">
        <f>IF(AND(E635&gt;=$B$2,E635&lt;=$B$3,OR(F635=#REF!,G635=#REF!)),ROUND(B634+1,0),B634+0.0001)</f>
        <v>#REF!</v>
      </c>
      <c r="C635" s="20" t="e">
        <f>IF(H635=#REF!,ROUND(C634+1,0),C634+0.0001)</f>
        <v>#REF!</v>
      </c>
      <c r="D635" s="21"/>
      <c r="E635" s="22"/>
      <c r="F635" s="23"/>
      <c r="G635" s="24"/>
      <c r="H635" s="51"/>
      <c r="I635" s="25"/>
      <c r="J635" s="31"/>
      <c r="K635" s="43" t="str">
        <f t="shared" si="20"/>
        <v/>
      </c>
      <c r="L635" s="45" t="str">
        <f>IF(F635="","",VLOOKUP(Journal!F635,Kontenplan!$E$9:$F$278,2))</f>
        <v/>
      </c>
      <c r="M635" s="44" t="str">
        <f>IF(G635="","",VLOOKUP(Journal!G635,Kontenplan!$E$9:$F$278,2))</f>
        <v/>
      </c>
      <c r="N635" s="28" t="str">
        <f>IF(AND(G635="",I635="",J635=""),"",IF(AND(I635&gt;0,OR(F635="",G635="")),"Bitte gültige Kontonummer/n eingeben",IF(OR(AND(F635&gt;0,F635&lt;1000),F635&gt;9999),"Sollkontonummer muss vierstellig sein",IF(VLOOKUP(F635,Kontenplan!$E$9:$E$277,1)&lt;&gt;F635,"Sollkonto existiert nicht",IF(D635=0,"Bitte Beleg-Nr. prüfen",IF(OR(AND(G635&gt;0,G635&lt;1000),G635&gt;9999),"Habenkontonummer muss vierstellig sein",IF(VLOOKUP(G635,Kontenplan!$E$9:$F$277,1)&lt;&gt;G635,"Habenkonto exisitert nicht","")))))))</f>
        <v/>
      </c>
      <c r="O635" s="28" t="str">
        <f t="shared" si="19"/>
        <v/>
      </c>
      <c r="P635" s="28"/>
      <c r="Q635" s="28"/>
      <c r="R635" s="28"/>
      <c r="S635" s="28"/>
      <c r="T635" s="28"/>
      <c r="U635" s="28"/>
      <c r="V635" s="28"/>
      <c r="X635" s="28"/>
      <c r="Y635" s="28"/>
    </row>
    <row r="636" spans="1:25" x14ac:dyDescent="0.2">
      <c r="A636" t="e">
        <f>IF(OR(F636=#REF!,G636=#REF!),ROUND(A635+1,0),A635+0.0001)</f>
        <v>#REF!</v>
      </c>
      <c r="B636" s="20" t="e">
        <f>IF(AND(E636&gt;=$B$2,E636&lt;=$B$3,OR(F636=#REF!,G636=#REF!)),ROUND(B635+1,0),B635+0.0001)</f>
        <v>#REF!</v>
      </c>
      <c r="C636" s="20" t="e">
        <f>IF(H636=#REF!,ROUND(C635+1,0),C635+0.0001)</f>
        <v>#REF!</v>
      </c>
      <c r="D636" s="21"/>
      <c r="E636" s="22"/>
      <c r="F636" s="23"/>
      <c r="G636" s="24"/>
      <c r="H636" s="51"/>
      <c r="I636" s="25"/>
      <c r="J636" s="31"/>
      <c r="K636" s="43" t="str">
        <f t="shared" si="20"/>
        <v/>
      </c>
      <c r="L636" s="45" t="str">
        <f>IF(F636="","",VLOOKUP(Journal!F636,Kontenplan!$E$9:$F$278,2))</f>
        <v/>
      </c>
      <c r="M636" s="44" t="str">
        <f>IF(G636="","",VLOOKUP(Journal!G636,Kontenplan!$E$9:$F$278,2))</f>
        <v/>
      </c>
      <c r="N636" s="28" t="str">
        <f>IF(AND(G636="",I636="",J636=""),"",IF(AND(I636&gt;0,OR(F636="",G636="")),"Bitte gültige Kontonummer/n eingeben",IF(OR(AND(F636&gt;0,F636&lt;1000),F636&gt;9999),"Sollkontonummer muss vierstellig sein",IF(VLOOKUP(F636,Kontenplan!$E$9:$E$277,1)&lt;&gt;F636,"Sollkonto existiert nicht",IF(D636=0,"Bitte Beleg-Nr. prüfen",IF(OR(AND(G636&gt;0,G636&lt;1000),G636&gt;9999),"Habenkontonummer muss vierstellig sein",IF(VLOOKUP(G636,Kontenplan!$E$9:$F$277,1)&lt;&gt;G636,"Habenkonto exisitert nicht","")))))))</f>
        <v/>
      </c>
      <c r="O636" s="28" t="str">
        <f t="shared" si="19"/>
        <v/>
      </c>
      <c r="P636" s="28"/>
      <c r="Q636" s="28"/>
      <c r="R636" s="28"/>
      <c r="S636" s="28"/>
      <c r="T636" s="28"/>
      <c r="U636" s="28"/>
      <c r="V636" s="28"/>
      <c r="X636" s="28"/>
      <c r="Y636" s="28"/>
    </row>
    <row r="637" spans="1:25" x14ac:dyDescent="0.2">
      <c r="A637" t="e">
        <f>IF(OR(F637=#REF!,G637=#REF!),ROUND(A636+1,0),A636+0.0001)</f>
        <v>#REF!</v>
      </c>
      <c r="B637" s="20" t="e">
        <f>IF(AND(E637&gt;=$B$2,E637&lt;=$B$3,OR(F637=#REF!,G637=#REF!)),ROUND(B636+1,0),B636+0.0001)</f>
        <v>#REF!</v>
      </c>
      <c r="C637" s="20" t="e">
        <f>IF(H637=#REF!,ROUND(C636+1,0),C636+0.0001)</f>
        <v>#REF!</v>
      </c>
      <c r="D637" s="21"/>
      <c r="E637" s="22"/>
      <c r="F637" s="23"/>
      <c r="G637" s="24"/>
      <c r="H637" s="51"/>
      <c r="I637" s="25"/>
      <c r="J637" s="31"/>
      <c r="K637" s="43" t="str">
        <f t="shared" si="20"/>
        <v/>
      </c>
      <c r="L637" s="45" t="str">
        <f>IF(F637="","",VLOOKUP(Journal!F637,Kontenplan!$E$9:$F$278,2))</f>
        <v/>
      </c>
      <c r="M637" s="44" t="str">
        <f>IF(G637="","",VLOOKUP(Journal!G637,Kontenplan!$E$9:$F$278,2))</f>
        <v/>
      </c>
      <c r="N637" s="28" t="str">
        <f>IF(AND(G637="",I637="",J637=""),"",IF(AND(I637&gt;0,OR(F637="",G637="")),"Bitte gültige Kontonummer/n eingeben",IF(OR(AND(F637&gt;0,F637&lt;1000),F637&gt;9999),"Sollkontonummer muss vierstellig sein",IF(VLOOKUP(F637,Kontenplan!$E$9:$E$277,1)&lt;&gt;F637,"Sollkonto existiert nicht",IF(D637=0,"Bitte Beleg-Nr. prüfen",IF(OR(AND(G637&gt;0,G637&lt;1000),G637&gt;9999),"Habenkontonummer muss vierstellig sein",IF(VLOOKUP(G637,Kontenplan!$E$9:$F$277,1)&lt;&gt;G637,"Habenkonto exisitert nicht","")))))))</f>
        <v/>
      </c>
      <c r="O637" s="28" t="str">
        <f t="shared" si="19"/>
        <v/>
      </c>
      <c r="P637" s="28"/>
      <c r="Q637" s="28"/>
      <c r="R637" s="28"/>
      <c r="S637" s="28"/>
      <c r="T637" s="28"/>
      <c r="U637" s="28"/>
      <c r="V637" s="28"/>
      <c r="X637" s="28"/>
      <c r="Y637" s="28"/>
    </row>
    <row r="638" spans="1:25" x14ac:dyDescent="0.2">
      <c r="A638" t="e">
        <f>IF(OR(F638=#REF!,G638=#REF!),ROUND(A637+1,0),A637+0.0001)</f>
        <v>#REF!</v>
      </c>
      <c r="B638" s="20" t="e">
        <f>IF(AND(E638&gt;=$B$2,E638&lt;=$B$3,OR(F638=#REF!,G638=#REF!)),ROUND(B637+1,0),B637+0.0001)</f>
        <v>#REF!</v>
      </c>
      <c r="C638" s="20" t="e">
        <f>IF(H638=#REF!,ROUND(C637+1,0),C637+0.0001)</f>
        <v>#REF!</v>
      </c>
      <c r="D638" s="21"/>
      <c r="E638" s="22"/>
      <c r="F638" s="23"/>
      <c r="G638" s="24"/>
      <c r="H638" s="51"/>
      <c r="I638" s="25"/>
      <c r="J638" s="31"/>
      <c r="K638" s="43" t="str">
        <f t="shared" si="20"/>
        <v/>
      </c>
      <c r="L638" s="45" t="str">
        <f>IF(F638="","",VLOOKUP(Journal!F638,Kontenplan!$E$9:$F$278,2))</f>
        <v/>
      </c>
      <c r="M638" s="44" t="str">
        <f>IF(G638="","",VLOOKUP(Journal!G638,Kontenplan!$E$9:$F$278,2))</f>
        <v/>
      </c>
      <c r="N638" s="28" t="str">
        <f>IF(AND(G638="",I638="",J638=""),"",IF(AND(I638&gt;0,OR(F638="",G638="")),"Bitte gültige Kontonummer/n eingeben",IF(OR(AND(F638&gt;0,F638&lt;1000),F638&gt;9999),"Sollkontonummer muss vierstellig sein",IF(VLOOKUP(F638,Kontenplan!$E$9:$E$277,1)&lt;&gt;F638,"Sollkonto existiert nicht",IF(D638=0,"Bitte Beleg-Nr. prüfen",IF(OR(AND(G638&gt;0,G638&lt;1000),G638&gt;9999),"Habenkontonummer muss vierstellig sein",IF(VLOOKUP(G638,Kontenplan!$E$9:$F$277,1)&lt;&gt;G638,"Habenkonto exisitert nicht","")))))))</f>
        <v/>
      </c>
      <c r="O638" s="28" t="str">
        <f t="shared" si="19"/>
        <v/>
      </c>
      <c r="P638" s="28"/>
      <c r="Q638" s="28"/>
      <c r="R638" s="28"/>
      <c r="S638" s="28"/>
      <c r="T638" s="28"/>
      <c r="U638" s="28"/>
      <c r="V638" s="28"/>
      <c r="X638" s="28"/>
      <c r="Y638" s="28"/>
    </row>
    <row r="639" spans="1:25" x14ac:dyDescent="0.2">
      <c r="A639" t="e">
        <f>IF(OR(F639=#REF!,G639=#REF!),ROUND(A638+1,0),A638+0.0001)</f>
        <v>#REF!</v>
      </c>
      <c r="B639" s="20" t="e">
        <f>IF(AND(E639&gt;=$B$2,E639&lt;=$B$3,OR(F639=#REF!,G639=#REF!)),ROUND(B638+1,0),B638+0.0001)</f>
        <v>#REF!</v>
      </c>
      <c r="C639" s="20" t="e">
        <f>IF(H639=#REF!,ROUND(C638+1,0),C638+0.0001)</f>
        <v>#REF!</v>
      </c>
      <c r="D639" s="21"/>
      <c r="E639" s="22"/>
      <c r="F639" s="23"/>
      <c r="G639" s="24"/>
      <c r="H639" s="51"/>
      <c r="I639" s="25"/>
      <c r="J639" s="31"/>
      <c r="K639" s="43" t="str">
        <f t="shared" si="20"/>
        <v/>
      </c>
      <c r="L639" s="45" t="str">
        <f>IF(F639="","",VLOOKUP(Journal!F639,Kontenplan!$E$9:$F$278,2))</f>
        <v/>
      </c>
      <c r="M639" s="44" t="str">
        <f>IF(G639="","",VLOOKUP(Journal!G639,Kontenplan!$E$9:$F$278,2))</f>
        <v/>
      </c>
      <c r="N639" s="28" t="str">
        <f>IF(AND(G639="",I639="",J639=""),"",IF(AND(I639&gt;0,OR(F639="",G639="")),"Bitte gültige Kontonummer/n eingeben",IF(OR(AND(F639&gt;0,F639&lt;1000),F639&gt;9999),"Sollkontonummer muss vierstellig sein",IF(VLOOKUP(F639,Kontenplan!$E$9:$E$277,1)&lt;&gt;F639,"Sollkonto existiert nicht",IF(D639=0,"Bitte Beleg-Nr. prüfen",IF(OR(AND(G639&gt;0,G639&lt;1000),G639&gt;9999),"Habenkontonummer muss vierstellig sein",IF(VLOOKUP(G639,Kontenplan!$E$9:$F$277,1)&lt;&gt;G639,"Habenkonto exisitert nicht","")))))))</f>
        <v/>
      </c>
      <c r="O639" s="28" t="str">
        <f t="shared" si="19"/>
        <v/>
      </c>
      <c r="P639" s="28"/>
      <c r="Q639" s="28"/>
      <c r="R639" s="28"/>
      <c r="S639" s="28"/>
      <c r="T639" s="28"/>
      <c r="U639" s="28"/>
      <c r="V639" s="28"/>
      <c r="X639" s="28"/>
      <c r="Y639" s="28"/>
    </row>
    <row r="640" spans="1:25" x14ac:dyDescent="0.2">
      <c r="A640" t="e">
        <f>IF(OR(F640=#REF!,G640=#REF!),ROUND(A639+1,0),A639+0.0001)</f>
        <v>#REF!</v>
      </c>
      <c r="B640" s="20" t="e">
        <f>IF(AND(E640&gt;=$B$2,E640&lt;=$B$3,OR(F640=#REF!,G640=#REF!)),ROUND(B639+1,0),B639+0.0001)</f>
        <v>#REF!</v>
      </c>
      <c r="C640" s="20" t="e">
        <f>IF(H640=#REF!,ROUND(C639+1,0),C639+0.0001)</f>
        <v>#REF!</v>
      </c>
      <c r="D640" s="21"/>
      <c r="E640" s="22"/>
      <c r="F640" s="23"/>
      <c r="G640" s="24"/>
      <c r="H640" s="51"/>
      <c r="I640" s="25"/>
      <c r="J640" s="31"/>
      <c r="K640" s="43" t="str">
        <f t="shared" si="20"/>
        <v/>
      </c>
      <c r="L640" s="45" t="str">
        <f>IF(F640="","",VLOOKUP(Journal!F640,Kontenplan!$E$9:$F$278,2))</f>
        <v/>
      </c>
      <c r="M640" s="44" t="str">
        <f>IF(G640="","",VLOOKUP(Journal!G640,Kontenplan!$E$9:$F$278,2))</f>
        <v/>
      </c>
      <c r="N640" s="28" t="str">
        <f>IF(AND(G640="",I640="",J640=""),"",IF(AND(I640&gt;0,OR(F640="",G640="")),"Bitte gültige Kontonummer/n eingeben",IF(OR(AND(F640&gt;0,F640&lt;1000),F640&gt;9999),"Sollkontonummer muss vierstellig sein",IF(VLOOKUP(F640,Kontenplan!$E$9:$E$277,1)&lt;&gt;F640,"Sollkonto existiert nicht",IF(D640=0,"Bitte Beleg-Nr. prüfen",IF(OR(AND(G640&gt;0,G640&lt;1000),G640&gt;9999),"Habenkontonummer muss vierstellig sein",IF(VLOOKUP(G640,Kontenplan!$E$9:$F$277,1)&lt;&gt;G640,"Habenkonto exisitert nicht","")))))))</f>
        <v/>
      </c>
      <c r="O640" s="28" t="str">
        <f t="shared" si="19"/>
        <v/>
      </c>
      <c r="P640" s="28"/>
      <c r="Q640" s="28"/>
      <c r="R640" s="28"/>
      <c r="S640" s="28"/>
      <c r="T640" s="28"/>
      <c r="U640" s="28"/>
      <c r="V640" s="28"/>
      <c r="X640" s="28"/>
      <c r="Y640" s="28"/>
    </row>
    <row r="641" spans="1:25" x14ac:dyDescent="0.2">
      <c r="A641" t="e">
        <f>IF(OR(F641=#REF!,G641=#REF!),ROUND(A640+1,0),A640+0.0001)</f>
        <v>#REF!</v>
      </c>
      <c r="B641" s="20" t="e">
        <f>IF(AND(E641&gt;=$B$2,E641&lt;=$B$3,OR(F641=#REF!,G641=#REF!)),ROUND(B640+1,0),B640+0.0001)</f>
        <v>#REF!</v>
      </c>
      <c r="C641" s="20" t="e">
        <f>IF(H641=#REF!,ROUND(C640+1,0),C640+0.0001)</f>
        <v>#REF!</v>
      </c>
      <c r="D641" s="21"/>
      <c r="E641" s="22"/>
      <c r="F641" s="23"/>
      <c r="G641" s="24"/>
      <c r="H641" s="51"/>
      <c r="I641" s="25"/>
      <c r="J641" s="31"/>
      <c r="K641" s="43" t="str">
        <f t="shared" si="20"/>
        <v/>
      </c>
      <c r="L641" s="45" t="str">
        <f>IF(F641="","",VLOOKUP(Journal!F641,Kontenplan!$E$9:$F$278,2))</f>
        <v/>
      </c>
      <c r="M641" s="44" t="str">
        <f>IF(G641="","",VLOOKUP(Journal!G641,Kontenplan!$E$9:$F$278,2))</f>
        <v/>
      </c>
      <c r="N641" s="28" t="str">
        <f>IF(AND(G641="",I641="",J641=""),"",IF(AND(I641&gt;0,OR(F641="",G641="")),"Bitte gültige Kontonummer/n eingeben",IF(OR(AND(F641&gt;0,F641&lt;1000),F641&gt;9999),"Sollkontonummer muss vierstellig sein",IF(VLOOKUP(F641,Kontenplan!$E$9:$E$277,1)&lt;&gt;F641,"Sollkonto existiert nicht",IF(D641=0,"Bitte Beleg-Nr. prüfen",IF(OR(AND(G641&gt;0,G641&lt;1000),G641&gt;9999),"Habenkontonummer muss vierstellig sein",IF(VLOOKUP(G641,Kontenplan!$E$9:$F$277,1)&lt;&gt;G641,"Habenkonto exisitert nicht","")))))))</f>
        <v/>
      </c>
      <c r="O641" s="28" t="str">
        <f t="shared" si="19"/>
        <v/>
      </c>
      <c r="P641" s="28"/>
      <c r="Q641" s="28"/>
      <c r="R641" s="28"/>
      <c r="S641" s="28"/>
      <c r="T641" s="28"/>
      <c r="U641" s="28"/>
      <c r="V641" s="28"/>
      <c r="X641" s="28"/>
      <c r="Y641" s="28"/>
    </row>
    <row r="642" spans="1:25" x14ac:dyDescent="0.2">
      <c r="A642" t="e">
        <f>IF(OR(F642=#REF!,G642=#REF!),ROUND(A641+1,0),A641+0.0001)</f>
        <v>#REF!</v>
      </c>
      <c r="B642" s="20" t="e">
        <f>IF(AND(E642&gt;=$B$2,E642&lt;=$B$3,OR(F642=#REF!,G642=#REF!)),ROUND(B641+1,0),B641+0.0001)</f>
        <v>#REF!</v>
      </c>
      <c r="C642" s="20" t="e">
        <f>IF(H642=#REF!,ROUND(C641+1,0),C641+0.0001)</f>
        <v>#REF!</v>
      </c>
      <c r="D642" s="21"/>
      <c r="E642" s="22"/>
      <c r="F642" s="23"/>
      <c r="G642" s="24"/>
      <c r="H642" s="51"/>
      <c r="I642" s="25"/>
      <c r="J642" s="31"/>
      <c r="K642" s="43" t="str">
        <f t="shared" si="20"/>
        <v/>
      </c>
      <c r="L642" s="45" t="str">
        <f>IF(F642="","",VLOOKUP(Journal!F642,Kontenplan!$E$9:$F$278,2))</f>
        <v/>
      </c>
      <c r="M642" s="44" t="str">
        <f>IF(G642="","",VLOOKUP(Journal!G642,Kontenplan!$E$9:$F$278,2))</f>
        <v/>
      </c>
      <c r="N642" s="28" t="str">
        <f>IF(AND(G642="",I642="",J642=""),"",IF(AND(I642&gt;0,OR(F642="",G642="")),"Bitte gültige Kontonummer/n eingeben",IF(OR(AND(F642&gt;0,F642&lt;1000),F642&gt;9999),"Sollkontonummer muss vierstellig sein",IF(VLOOKUP(F642,Kontenplan!$E$9:$E$277,1)&lt;&gt;F642,"Sollkonto existiert nicht",IF(D642=0,"Bitte Beleg-Nr. prüfen",IF(OR(AND(G642&gt;0,G642&lt;1000),G642&gt;9999),"Habenkontonummer muss vierstellig sein",IF(VLOOKUP(G642,Kontenplan!$E$9:$F$277,1)&lt;&gt;G642,"Habenkonto exisitert nicht","")))))))</f>
        <v/>
      </c>
      <c r="O642" s="28" t="str">
        <f t="shared" si="19"/>
        <v/>
      </c>
      <c r="P642" s="28"/>
      <c r="Q642" s="28"/>
      <c r="R642" s="28"/>
      <c r="S642" s="28"/>
      <c r="T642" s="28"/>
      <c r="U642" s="28"/>
      <c r="V642" s="28"/>
      <c r="X642" s="28"/>
      <c r="Y642" s="28"/>
    </row>
    <row r="643" spans="1:25" x14ac:dyDescent="0.2">
      <c r="A643" t="e">
        <f>IF(OR(F643=#REF!,G643=#REF!),ROUND(A642+1,0),A642+0.0001)</f>
        <v>#REF!</v>
      </c>
      <c r="B643" s="20" t="e">
        <f>IF(AND(E643&gt;=$B$2,E643&lt;=$B$3,OR(F643=#REF!,G643=#REF!)),ROUND(B642+1,0),B642+0.0001)</f>
        <v>#REF!</v>
      </c>
      <c r="C643" s="20" t="e">
        <f>IF(H643=#REF!,ROUND(C642+1,0),C642+0.0001)</f>
        <v>#REF!</v>
      </c>
      <c r="D643" s="21"/>
      <c r="E643" s="22"/>
      <c r="F643" s="23"/>
      <c r="G643" s="24"/>
      <c r="H643" s="51"/>
      <c r="I643" s="25"/>
      <c r="J643" s="31"/>
      <c r="K643" s="43" t="str">
        <f t="shared" si="20"/>
        <v/>
      </c>
      <c r="L643" s="45" t="str">
        <f>IF(F643="","",VLOOKUP(Journal!F643,Kontenplan!$E$9:$F$278,2))</f>
        <v/>
      </c>
      <c r="M643" s="44" t="str">
        <f>IF(G643="","",VLOOKUP(Journal!G643,Kontenplan!$E$9:$F$278,2))</f>
        <v/>
      </c>
      <c r="N643" s="28" t="str">
        <f>IF(AND(G643="",I643="",J643=""),"",IF(AND(I643&gt;0,OR(F643="",G643="")),"Bitte gültige Kontonummer/n eingeben",IF(OR(AND(F643&gt;0,F643&lt;1000),F643&gt;9999),"Sollkontonummer muss vierstellig sein",IF(VLOOKUP(F643,Kontenplan!$E$9:$E$277,1)&lt;&gt;F643,"Sollkonto existiert nicht",IF(D643=0,"Bitte Beleg-Nr. prüfen",IF(OR(AND(G643&gt;0,G643&lt;1000),G643&gt;9999),"Habenkontonummer muss vierstellig sein",IF(VLOOKUP(G643,Kontenplan!$E$9:$F$277,1)&lt;&gt;G643,"Habenkonto exisitert nicht","")))))))</f>
        <v/>
      </c>
      <c r="O643" s="28" t="str">
        <f t="shared" si="19"/>
        <v/>
      </c>
      <c r="P643" s="28"/>
      <c r="Q643" s="28"/>
      <c r="R643" s="28"/>
      <c r="S643" s="28"/>
      <c r="T643" s="28"/>
      <c r="U643" s="28"/>
      <c r="V643" s="28"/>
      <c r="X643" s="28"/>
      <c r="Y643" s="28"/>
    </row>
    <row r="644" spans="1:25" x14ac:dyDescent="0.2">
      <c r="A644" t="e">
        <f>IF(OR(F644=#REF!,G644=#REF!),ROUND(A643+1,0),A643+0.0001)</f>
        <v>#REF!</v>
      </c>
      <c r="B644" s="20" t="e">
        <f>IF(AND(E644&gt;=$B$2,E644&lt;=$B$3,OR(F644=#REF!,G644=#REF!)),ROUND(B643+1,0),B643+0.0001)</f>
        <v>#REF!</v>
      </c>
      <c r="C644" s="20" t="e">
        <f>IF(H644=#REF!,ROUND(C643+1,0),C643+0.0001)</f>
        <v>#REF!</v>
      </c>
      <c r="D644" s="21"/>
      <c r="E644" s="22"/>
      <c r="F644" s="23"/>
      <c r="G644" s="24"/>
      <c r="H644" s="51"/>
      <c r="I644" s="25"/>
      <c r="J644" s="31"/>
      <c r="K644" s="43" t="str">
        <f t="shared" si="20"/>
        <v/>
      </c>
      <c r="L644" s="45" t="str">
        <f>IF(F644="","",VLOOKUP(Journal!F644,Kontenplan!$E$9:$F$278,2))</f>
        <v/>
      </c>
      <c r="M644" s="44" t="str">
        <f>IF(G644="","",VLOOKUP(Journal!G644,Kontenplan!$E$9:$F$278,2))</f>
        <v/>
      </c>
      <c r="N644" s="28" t="str">
        <f>IF(AND(G644="",I644="",J644=""),"",IF(AND(I644&gt;0,OR(F644="",G644="")),"Bitte gültige Kontonummer/n eingeben",IF(OR(AND(F644&gt;0,F644&lt;1000),F644&gt;9999),"Sollkontonummer muss vierstellig sein",IF(VLOOKUP(F644,Kontenplan!$E$9:$E$277,1)&lt;&gt;F644,"Sollkonto existiert nicht",IF(D644=0,"Bitte Beleg-Nr. prüfen",IF(OR(AND(G644&gt;0,G644&lt;1000),G644&gt;9999),"Habenkontonummer muss vierstellig sein",IF(VLOOKUP(G644,Kontenplan!$E$9:$F$277,1)&lt;&gt;G644,"Habenkonto exisitert nicht","")))))))</f>
        <v/>
      </c>
      <c r="O644" s="28" t="str">
        <f t="shared" si="19"/>
        <v/>
      </c>
      <c r="P644" s="28"/>
      <c r="Q644" s="28"/>
      <c r="R644" s="28"/>
      <c r="S644" s="28"/>
      <c r="T644" s="28"/>
      <c r="U644" s="28"/>
      <c r="V644" s="28"/>
      <c r="X644" s="28"/>
      <c r="Y644" s="28"/>
    </row>
    <row r="645" spans="1:25" x14ac:dyDescent="0.2">
      <c r="A645" t="e">
        <f>IF(OR(F645=#REF!,G645=#REF!),ROUND(A644+1,0),A644+0.0001)</f>
        <v>#REF!</v>
      </c>
      <c r="B645" s="20" t="e">
        <f>IF(AND(E645&gt;=$B$2,E645&lt;=$B$3,OR(F645=#REF!,G645=#REF!)),ROUND(B644+1,0),B644+0.0001)</f>
        <v>#REF!</v>
      </c>
      <c r="C645" s="20" t="e">
        <f>IF(H645=#REF!,ROUND(C644+1,0),C644+0.0001)</f>
        <v>#REF!</v>
      </c>
      <c r="D645" s="21"/>
      <c r="E645" s="22"/>
      <c r="F645" s="23"/>
      <c r="G645" s="24"/>
      <c r="H645" s="51"/>
      <c r="I645" s="25"/>
      <c r="J645" s="31"/>
      <c r="K645" s="43" t="str">
        <f t="shared" si="20"/>
        <v/>
      </c>
      <c r="L645" s="45" t="str">
        <f>IF(F645="","",VLOOKUP(Journal!F645,Kontenplan!$E$9:$F$278,2))</f>
        <v/>
      </c>
      <c r="M645" s="44" t="str">
        <f>IF(G645="","",VLOOKUP(Journal!G645,Kontenplan!$E$9:$F$278,2))</f>
        <v/>
      </c>
      <c r="N645" s="28" t="str">
        <f>IF(AND(G645="",I645="",J645=""),"",IF(AND(I645&gt;0,OR(F645="",G645="")),"Bitte gültige Kontonummer/n eingeben",IF(OR(AND(F645&gt;0,F645&lt;1000),F645&gt;9999),"Sollkontonummer muss vierstellig sein",IF(VLOOKUP(F645,Kontenplan!$E$9:$E$277,1)&lt;&gt;F645,"Sollkonto existiert nicht",IF(D645=0,"Bitte Beleg-Nr. prüfen",IF(OR(AND(G645&gt;0,G645&lt;1000),G645&gt;9999),"Habenkontonummer muss vierstellig sein",IF(VLOOKUP(G645,Kontenplan!$E$9:$F$277,1)&lt;&gt;G645,"Habenkonto exisitert nicht","")))))))</f>
        <v/>
      </c>
      <c r="O645" s="28" t="str">
        <f t="shared" si="19"/>
        <v/>
      </c>
      <c r="P645" s="28"/>
      <c r="Q645" s="28"/>
      <c r="R645" s="28"/>
      <c r="S645" s="28"/>
      <c r="T645" s="28"/>
      <c r="U645" s="28"/>
      <c r="V645" s="28"/>
      <c r="X645" s="28"/>
      <c r="Y645" s="28"/>
    </row>
    <row r="646" spans="1:25" x14ac:dyDescent="0.2">
      <c r="A646" t="e">
        <f>IF(OR(F646=#REF!,G646=#REF!),ROUND(A645+1,0),A645+0.0001)</f>
        <v>#REF!</v>
      </c>
      <c r="B646" s="20" t="e">
        <f>IF(AND(E646&gt;=$B$2,E646&lt;=$B$3,OR(F646=#REF!,G646=#REF!)),ROUND(B645+1,0),B645+0.0001)</f>
        <v>#REF!</v>
      </c>
      <c r="C646" s="20" t="e">
        <f>IF(H646=#REF!,ROUND(C645+1,0),C645+0.0001)</f>
        <v>#REF!</v>
      </c>
      <c r="D646" s="21"/>
      <c r="E646" s="22"/>
      <c r="F646" s="23"/>
      <c r="G646" s="24"/>
      <c r="H646" s="51"/>
      <c r="I646" s="25"/>
      <c r="J646" s="31"/>
      <c r="K646" s="43" t="str">
        <f t="shared" si="20"/>
        <v/>
      </c>
      <c r="L646" s="45" t="str">
        <f>IF(F646="","",VLOOKUP(Journal!F646,Kontenplan!$E$9:$F$278,2))</f>
        <v/>
      </c>
      <c r="M646" s="44" t="str">
        <f>IF(G646="","",VLOOKUP(Journal!G646,Kontenplan!$E$9:$F$278,2))</f>
        <v/>
      </c>
      <c r="N646" s="28" t="str">
        <f>IF(AND(G646="",I646="",J646=""),"",IF(AND(I646&gt;0,OR(F646="",G646="")),"Bitte gültige Kontonummer/n eingeben",IF(OR(AND(F646&gt;0,F646&lt;1000),F646&gt;9999),"Sollkontonummer muss vierstellig sein",IF(VLOOKUP(F646,Kontenplan!$E$9:$E$277,1)&lt;&gt;F646,"Sollkonto existiert nicht",IF(D646=0,"Bitte Beleg-Nr. prüfen",IF(OR(AND(G646&gt;0,G646&lt;1000),G646&gt;9999),"Habenkontonummer muss vierstellig sein",IF(VLOOKUP(G646,Kontenplan!$E$9:$F$277,1)&lt;&gt;G646,"Habenkonto exisitert nicht","")))))))</f>
        <v/>
      </c>
      <c r="O646" s="28" t="str">
        <f t="shared" si="19"/>
        <v/>
      </c>
      <c r="P646" s="28"/>
      <c r="Q646" s="28"/>
      <c r="R646" s="28"/>
      <c r="S646" s="28"/>
      <c r="T646" s="28"/>
      <c r="U646" s="28"/>
      <c r="V646" s="28"/>
      <c r="X646" s="28"/>
      <c r="Y646" s="28"/>
    </row>
    <row r="647" spans="1:25" x14ac:dyDescent="0.2">
      <c r="A647" t="e">
        <f>IF(OR(F647=#REF!,G647=#REF!),ROUND(A646+1,0),A646+0.0001)</f>
        <v>#REF!</v>
      </c>
      <c r="B647" s="20" t="e">
        <f>IF(AND(E647&gt;=$B$2,E647&lt;=$B$3,OR(F647=#REF!,G647=#REF!)),ROUND(B646+1,0),B646+0.0001)</f>
        <v>#REF!</v>
      </c>
      <c r="C647" s="20" t="e">
        <f>IF(H647=#REF!,ROUND(C646+1,0),C646+0.0001)</f>
        <v>#REF!</v>
      </c>
      <c r="D647" s="21"/>
      <c r="E647" s="22"/>
      <c r="F647" s="23"/>
      <c r="G647" s="24"/>
      <c r="H647" s="51"/>
      <c r="I647" s="25"/>
      <c r="J647" s="31"/>
      <c r="K647" s="43" t="str">
        <f t="shared" si="20"/>
        <v/>
      </c>
      <c r="L647" s="45" t="str">
        <f>IF(F647="","",VLOOKUP(Journal!F647,Kontenplan!$E$9:$F$278,2))</f>
        <v/>
      </c>
      <c r="M647" s="44" t="str">
        <f>IF(G647="","",VLOOKUP(Journal!G647,Kontenplan!$E$9:$F$278,2))</f>
        <v/>
      </c>
      <c r="N647" s="28" t="str">
        <f>IF(AND(G647="",I647="",J647=""),"",IF(AND(I647&gt;0,OR(F647="",G647="")),"Bitte gültige Kontonummer/n eingeben",IF(OR(AND(F647&gt;0,F647&lt;1000),F647&gt;9999),"Sollkontonummer muss vierstellig sein",IF(VLOOKUP(F647,Kontenplan!$E$9:$E$277,1)&lt;&gt;F647,"Sollkonto existiert nicht",IF(D647=0,"Bitte Beleg-Nr. prüfen",IF(OR(AND(G647&gt;0,G647&lt;1000),G647&gt;9999),"Habenkontonummer muss vierstellig sein",IF(VLOOKUP(G647,Kontenplan!$E$9:$F$277,1)&lt;&gt;G647,"Habenkonto exisitert nicht","")))))))</f>
        <v/>
      </c>
      <c r="O647" s="28" t="str">
        <f t="shared" si="19"/>
        <v/>
      </c>
      <c r="P647" s="28"/>
      <c r="Q647" s="28"/>
      <c r="R647" s="28"/>
      <c r="S647" s="28"/>
      <c r="T647" s="28"/>
      <c r="U647" s="28"/>
      <c r="V647" s="28"/>
      <c r="X647" s="28"/>
      <c r="Y647" s="28"/>
    </row>
    <row r="648" spans="1:25" x14ac:dyDescent="0.2">
      <c r="A648" t="e">
        <f>IF(OR(F648=#REF!,G648=#REF!),ROUND(A647+1,0),A647+0.0001)</f>
        <v>#REF!</v>
      </c>
      <c r="B648" s="20" t="e">
        <f>IF(AND(E648&gt;=$B$2,E648&lt;=$B$3,OR(F648=#REF!,G648=#REF!)),ROUND(B647+1,0),B647+0.0001)</f>
        <v>#REF!</v>
      </c>
      <c r="C648" s="20" t="e">
        <f>IF(H648=#REF!,ROUND(C647+1,0),C647+0.0001)</f>
        <v>#REF!</v>
      </c>
      <c r="D648" s="21"/>
      <c r="E648" s="22"/>
      <c r="F648" s="23"/>
      <c r="G648" s="24"/>
      <c r="H648" s="51"/>
      <c r="I648" s="25"/>
      <c r="J648" s="31"/>
      <c r="K648" s="43" t="str">
        <f t="shared" si="20"/>
        <v/>
      </c>
      <c r="L648" s="45" t="str">
        <f>IF(F648="","",VLOOKUP(Journal!F648,Kontenplan!$E$9:$F$278,2))</f>
        <v/>
      </c>
      <c r="M648" s="44" t="str">
        <f>IF(G648="","",VLOOKUP(Journal!G648,Kontenplan!$E$9:$F$278,2))</f>
        <v/>
      </c>
      <c r="N648" s="28" t="str">
        <f>IF(AND(G648="",I648="",J648=""),"",IF(AND(I648&gt;0,OR(F648="",G648="")),"Bitte gültige Kontonummer/n eingeben",IF(OR(AND(F648&gt;0,F648&lt;1000),F648&gt;9999),"Sollkontonummer muss vierstellig sein",IF(VLOOKUP(F648,Kontenplan!$E$9:$E$277,1)&lt;&gt;F648,"Sollkonto existiert nicht",IF(D648=0,"Bitte Beleg-Nr. prüfen",IF(OR(AND(G648&gt;0,G648&lt;1000),G648&gt;9999),"Habenkontonummer muss vierstellig sein",IF(VLOOKUP(G648,Kontenplan!$E$9:$F$277,1)&lt;&gt;G648,"Habenkonto exisitert nicht","")))))))</f>
        <v/>
      </c>
      <c r="O648" s="28" t="str">
        <f t="shared" ref="O648:O711" si="21">IF(AND(F648&lt;&gt;"",F648=G648),"Soll- und Habenkontonummern sind identisch",IF(AND(D649&lt;&gt;"",G648&gt;0,F648&gt;0,OR(I648="",I648&lt;=0)),"Bitte Betrag prüfen",IF(AND(J648="",D649&gt;0),"Kein Text ist ok, aber nicht empfehlenswert",IF(OR(AND(E648="",G648&gt;0),AND(E648&lt;MAX(E641:E647)-20,G648&gt;0)),"Datum möglicherweise falsch",""))))</f>
        <v/>
      </c>
      <c r="P648" s="28"/>
      <c r="Q648" s="28"/>
      <c r="R648" s="28"/>
      <c r="S648" s="28"/>
      <c r="T648" s="28"/>
      <c r="U648" s="28"/>
      <c r="V648" s="28"/>
      <c r="X648" s="28"/>
      <c r="Y648" s="28"/>
    </row>
    <row r="649" spans="1:25" x14ac:dyDescent="0.2">
      <c r="A649" t="e">
        <f>IF(OR(F649=#REF!,G649=#REF!),ROUND(A648+1,0),A648+0.0001)</f>
        <v>#REF!</v>
      </c>
      <c r="B649" s="20" t="e">
        <f>IF(AND(E649&gt;=$B$2,E649&lt;=$B$3,OR(F649=#REF!,G649=#REF!)),ROUND(B648+1,0),B648+0.0001)</f>
        <v>#REF!</v>
      </c>
      <c r="C649" s="20" t="e">
        <f>IF(H649=#REF!,ROUND(C648+1,0),C648+0.0001)</f>
        <v>#REF!</v>
      </c>
      <c r="D649" s="21"/>
      <c r="E649" s="22"/>
      <c r="F649" s="23"/>
      <c r="G649" s="24"/>
      <c r="H649" s="51"/>
      <c r="I649" s="25"/>
      <c r="J649" s="31"/>
      <c r="K649" s="43" t="str">
        <f t="shared" si="20"/>
        <v/>
      </c>
      <c r="L649" s="45" t="str">
        <f>IF(F649="","",VLOOKUP(Journal!F649,Kontenplan!$E$9:$F$278,2))</f>
        <v/>
      </c>
      <c r="M649" s="44" t="str">
        <f>IF(G649="","",VLOOKUP(Journal!G649,Kontenplan!$E$9:$F$278,2))</f>
        <v/>
      </c>
      <c r="N649" s="28" t="str">
        <f>IF(AND(G649="",I649="",J649=""),"",IF(AND(I649&gt;0,OR(F649="",G649="")),"Bitte gültige Kontonummer/n eingeben",IF(OR(AND(F649&gt;0,F649&lt;1000),F649&gt;9999),"Sollkontonummer muss vierstellig sein",IF(VLOOKUP(F649,Kontenplan!$E$9:$E$277,1)&lt;&gt;F649,"Sollkonto existiert nicht",IF(D649=0,"Bitte Beleg-Nr. prüfen",IF(OR(AND(G649&gt;0,G649&lt;1000),G649&gt;9999),"Habenkontonummer muss vierstellig sein",IF(VLOOKUP(G649,Kontenplan!$E$9:$F$277,1)&lt;&gt;G649,"Habenkonto exisitert nicht","")))))))</f>
        <v/>
      </c>
      <c r="O649" s="28" t="str">
        <f t="shared" si="21"/>
        <v/>
      </c>
      <c r="P649" s="28"/>
      <c r="Q649" s="28"/>
      <c r="R649" s="28"/>
      <c r="S649" s="28"/>
      <c r="T649" s="28"/>
      <c r="U649" s="28"/>
      <c r="V649" s="28"/>
      <c r="X649" s="28"/>
      <c r="Y649" s="28"/>
    </row>
    <row r="650" spans="1:25" x14ac:dyDescent="0.2">
      <c r="A650" t="e">
        <f>IF(OR(F650=#REF!,G650=#REF!),ROUND(A649+1,0),A649+0.0001)</f>
        <v>#REF!</v>
      </c>
      <c r="B650" s="20" t="e">
        <f>IF(AND(E650&gt;=$B$2,E650&lt;=$B$3,OR(F650=#REF!,G650=#REF!)),ROUND(B649+1,0),B649+0.0001)</f>
        <v>#REF!</v>
      </c>
      <c r="C650" s="20" t="e">
        <f>IF(H650=#REF!,ROUND(C649+1,0),C649+0.0001)</f>
        <v>#REF!</v>
      </c>
      <c r="D650" s="21"/>
      <c r="E650" s="22"/>
      <c r="F650" s="23"/>
      <c r="G650" s="24"/>
      <c r="H650" s="51"/>
      <c r="I650" s="25"/>
      <c r="J650" s="31"/>
      <c r="K650" s="43" t="str">
        <f t="shared" si="20"/>
        <v/>
      </c>
      <c r="L650" s="45" t="str">
        <f>IF(F650="","",VLOOKUP(Journal!F650,Kontenplan!$E$9:$F$278,2))</f>
        <v/>
      </c>
      <c r="M650" s="44" t="str">
        <f>IF(G650="","",VLOOKUP(Journal!G650,Kontenplan!$E$9:$F$278,2))</f>
        <v/>
      </c>
      <c r="N650" s="28" t="str">
        <f>IF(AND(G650="",I650="",J650=""),"",IF(AND(I650&gt;0,OR(F650="",G650="")),"Bitte gültige Kontonummer/n eingeben",IF(OR(AND(F650&gt;0,F650&lt;1000),F650&gt;9999),"Sollkontonummer muss vierstellig sein",IF(VLOOKUP(F650,Kontenplan!$E$9:$E$277,1)&lt;&gt;F650,"Sollkonto existiert nicht",IF(D650=0,"Bitte Beleg-Nr. prüfen",IF(OR(AND(G650&gt;0,G650&lt;1000),G650&gt;9999),"Habenkontonummer muss vierstellig sein",IF(VLOOKUP(G650,Kontenplan!$E$9:$F$277,1)&lt;&gt;G650,"Habenkonto exisitert nicht","")))))))</f>
        <v/>
      </c>
      <c r="O650" s="28" t="str">
        <f t="shared" si="21"/>
        <v/>
      </c>
      <c r="P650" s="28"/>
      <c r="Q650" s="28"/>
      <c r="R650" s="28"/>
      <c r="S650" s="28"/>
      <c r="T650" s="28"/>
      <c r="U650" s="28"/>
      <c r="V650" s="28"/>
      <c r="X650" s="28"/>
      <c r="Y650" s="28"/>
    </row>
    <row r="651" spans="1:25" x14ac:dyDescent="0.2">
      <c r="A651" t="e">
        <f>IF(OR(F651=#REF!,G651=#REF!),ROUND(A650+1,0),A650+0.0001)</f>
        <v>#REF!</v>
      </c>
      <c r="B651" s="20" t="e">
        <f>IF(AND(E651&gt;=$B$2,E651&lt;=$B$3,OR(F651=#REF!,G651=#REF!)),ROUND(B650+1,0),B650+0.0001)</f>
        <v>#REF!</v>
      </c>
      <c r="C651" s="20" t="e">
        <f>IF(H651=#REF!,ROUND(C650+1,0),C650+0.0001)</f>
        <v>#REF!</v>
      </c>
      <c r="D651" s="21"/>
      <c r="E651" s="22"/>
      <c r="F651" s="23"/>
      <c r="G651" s="24"/>
      <c r="H651" s="51"/>
      <c r="I651" s="25"/>
      <c r="J651" s="31"/>
      <c r="K651" s="43" t="str">
        <f t="shared" si="20"/>
        <v/>
      </c>
      <c r="L651" s="45" t="str">
        <f>IF(F651="","",VLOOKUP(Journal!F651,Kontenplan!$E$9:$F$278,2))</f>
        <v/>
      </c>
      <c r="M651" s="44" t="str">
        <f>IF(G651="","",VLOOKUP(Journal!G651,Kontenplan!$E$9:$F$278,2))</f>
        <v/>
      </c>
      <c r="N651" s="28" t="str">
        <f>IF(AND(G651="",I651="",J651=""),"",IF(AND(I651&gt;0,OR(F651="",G651="")),"Bitte gültige Kontonummer/n eingeben",IF(OR(AND(F651&gt;0,F651&lt;1000),F651&gt;9999),"Sollkontonummer muss vierstellig sein",IF(VLOOKUP(F651,Kontenplan!$E$9:$E$277,1)&lt;&gt;F651,"Sollkonto existiert nicht",IF(D651=0,"Bitte Beleg-Nr. prüfen",IF(OR(AND(G651&gt;0,G651&lt;1000),G651&gt;9999),"Habenkontonummer muss vierstellig sein",IF(VLOOKUP(G651,Kontenplan!$E$9:$F$277,1)&lt;&gt;G651,"Habenkonto exisitert nicht","")))))))</f>
        <v/>
      </c>
      <c r="O651" s="28" t="str">
        <f t="shared" si="21"/>
        <v/>
      </c>
      <c r="P651" s="28"/>
      <c r="Q651" s="28"/>
      <c r="R651" s="28"/>
      <c r="S651" s="28"/>
      <c r="T651" s="28"/>
      <c r="U651" s="28"/>
      <c r="V651" s="28"/>
      <c r="X651" s="28"/>
      <c r="Y651" s="28"/>
    </row>
    <row r="652" spans="1:25" x14ac:dyDescent="0.2">
      <c r="A652" t="e">
        <f>IF(OR(F652=#REF!,G652=#REF!),ROUND(A651+1,0),A651+0.0001)</f>
        <v>#REF!</v>
      </c>
      <c r="B652" s="20" t="e">
        <f>IF(AND(E652&gt;=$B$2,E652&lt;=$B$3,OR(F652=#REF!,G652=#REF!)),ROUND(B651+1,0),B651+0.0001)</f>
        <v>#REF!</v>
      </c>
      <c r="C652" s="20" t="e">
        <f>IF(H652=#REF!,ROUND(C651+1,0),C651+0.0001)</f>
        <v>#REF!</v>
      </c>
      <c r="D652" s="21"/>
      <c r="E652" s="22"/>
      <c r="F652" s="23"/>
      <c r="G652" s="24"/>
      <c r="H652" s="51"/>
      <c r="I652" s="25"/>
      <c r="J652" s="31"/>
      <c r="K652" s="43" t="str">
        <f t="shared" si="20"/>
        <v/>
      </c>
      <c r="L652" s="45" t="str">
        <f>IF(F652="","",VLOOKUP(Journal!F652,Kontenplan!$E$9:$F$278,2))</f>
        <v/>
      </c>
      <c r="M652" s="44" t="str">
        <f>IF(G652="","",VLOOKUP(Journal!G652,Kontenplan!$E$9:$F$278,2))</f>
        <v/>
      </c>
      <c r="N652" s="28" t="str">
        <f>IF(AND(G652="",I652="",J652=""),"",IF(AND(I652&gt;0,OR(F652="",G652="")),"Bitte gültige Kontonummer/n eingeben",IF(OR(AND(F652&gt;0,F652&lt;1000),F652&gt;9999),"Sollkontonummer muss vierstellig sein",IF(VLOOKUP(F652,Kontenplan!$E$9:$E$277,1)&lt;&gt;F652,"Sollkonto existiert nicht",IF(D652=0,"Bitte Beleg-Nr. prüfen",IF(OR(AND(G652&gt;0,G652&lt;1000),G652&gt;9999),"Habenkontonummer muss vierstellig sein",IF(VLOOKUP(G652,Kontenplan!$E$9:$F$277,1)&lt;&gt;G652,"Habenkonto exisitert nicht","")))))))</f>
        <v/>
      </c>
      <c r="O652" s="28" t="str">
        <f t="shared" si="21"/>
        <v/>
      </c>
      <c r="P652" s="28"/>
      <c r="Q652" s="28"/>
      <c r="R652" s="28"/>
      <c r="S652" s="28"/>
      <c r="T652" s="28"/>
      <c r="U652" s="28"/>
      <c r="V652" s="28"/>
      <c r="X652" s="28"/>
      <c r="Y652" s="28"/>
    </row>
    <row r="653" spans="1:25" x14ac:dyDescent="0.2">
      <c r="A653" t="e">
        <f>IF(OR(F653=#REF!,G653=#REF!),ROUND(A652+1,0),A652+0.0001)</f>
        <v>#REF!</v>
      </c>
      <c r="B653" s="20" t="e">
        <f>IF(AND(E653&gt;=$B$2,E653&lt;=$B$3,OR(F653=#REF!,G653=#REF!)),ROUND(B652+1,0),B652+0.0001)</f>
        <v>#REF!</v>
      </c>
      <c r="C653" s="20" t="e">
        <f>IF(H653=#REF!,ROUND(C652+1,0),C652+0.0001)</f>
        <v>#REF!</v>
      </c>
      <c r="D653" s="21"/>
      <c r="E653" s="22"/>
      <c r="F653" s="23"/>
      <c r="G653" s="24"/>
      <c r="H653" s="51"/>
      <c r="I653" s="25"/>
      <c r="J653" s="31"/>
      <c r="K653" s="43" t="str">
        <f t="shared" si="20"/>
        <v/>
      </c>
      <c r="L653" s="45" t="str">
        <f>IF(F653="","",VLOOKUP(Journal!F653,Kontenplan!$E$9:$F$278,2))</f>
        <v/>
      </c>
      <c r="M653" s="44" t="str">
        <f>IF(G653="","",VLOOKUP(Journal!G653,Kontenplan!$E$9:$F$278,2))</f>
        <v/>
      </c>
      <c r="N653" s="28" t="str">
        <f>IF(AND(G653="",I653="",J653=""),"",IF(AND(I653&gt;0,OR(F653="",G653="")),"Bitte gültige Kontonummer/n eingeben",IF(OR(AND(F653&gt;0,F653&lt;1000),F653&gt;9999),"Sollkontonummer muss vierstellig sein",IF(VLOOKUP(F653,Kontenplan!$E$9:$E$277,1)&lt;&gt;F653,"Sollkonto existiert nicht",IF(D653=0,"Bitte Beleg-Nr. prüfen",IF(OR(AND(G653&gt;0,G653&lt;1000),G653&gt;9999),"Habenkontonummer muss vierstellig sein",IF(VLOOKUP(G653,Kontenplan!$E$9:$F$277,1)&lt;&gt;G653,"Habenkonto exisitert nicht","")))))))</f>
        <v/>
      </c>
      <c r="O653" s="28" t="str">
        <f t="shared" si="21"/>
        <v/>
      </c>
      <c r="P653" s="28"/>
      <c r="Q653" s="28"/>
      <c r="R653" s="28"/>
      <c r="S653" s="28"/>
      <c r="T653" s="28"/>
      <c r="U653" s="28"/>
      <c r="V653" s="28"/>
      <c r="X653" s="28"/>
      <c r="Y653" s="28"/>
    </row>
    <row r="654" spans="1:25" x14ac:dyDescent="0.2">
      <c r="A654" t="e">
        <f>IF(OR(F654=#REF!,G654=#REF!),ROUND(A653+1,0),A653+0.0001)</f>
        <v>#REF!</v>
      </c>
      <c r="B654" s="20" t="e">
        <f>IF(AND(E654&gt;=$B$2,E654&lt;=$B$3,OR(F654=#REF!,G654=#REF!)),ROUND(B653+1,0),B653+0.0001)</f>
        <v>#REF!</v>
      </c>
      <c r="C654" s="20" t="e">
        <f>IF(H654=#REF!,ROUND(C653+1,0),C653+0.0001)</f>
        <v>#REF!</v>
      </c>
      <c r="D654" s="21"/>
      <c r="E654" s="22"/>
      <c r="F654" s="23"/>
      <c r="G654" s="24"/>
      <c r="H654" s="51"/>
      <c r="I654" s="25"/>
      <c r="J654" s="31"/>
      <c r="K654" s="43" t="str">
        <f t="shared" si="20"/>
        <v/>
      </c>
      <c r="L654" s="45" t="str">
        <f>IF(F654="","",VLOOKUP(Journal!F654,Kontenplan!$E$9:$F$278,2))</f>
        <v/>
      </c>
      <c r="M654" s="44" t="str">
        <f>IF(G654="","",VLOOKUP(Journal!G654,Kontenplan!$E$9:$F$278,2))</f>
        <v/>
      </c>
      <c r="N654" s="28" t="str">
        <f>IF(AND(G654="",I654="",J654=""),"",IF(AND(I654&gt;0,OR(F654="",G654="")),"Bitte gültige Kontonummer/n eingeben",IF(OR(AND(F654&gt;0,F654&lt;1000),F654&gt;9999),"Sollkontonummer muss vierstellig sein",IF(VLOOKUP(F654,Kontenplan!$E$9:$E$277,1)&lt;&gt;F654,"Sollkonto existiert nicht",IF(D654=0,"Bitte Beleg-Nr. prüfen",IF(OR(AND(G654&gt;0,G654&lt;1000),G654&gt;9999),"Habenkontonummer muss vierstellig sein",IF(VLOOKUP(G654,Kontenplan!$E$9:$F$277,1)&lt;&gt;G654,"Habenkonto exisitert nicht","")))))))</f>
        <v/>
      </c>
      <c r="O654" s="28" t="str">
        <f t="shared" si="21"/>
        <v/>
      </c>
      <c r="P654" s="28"/>
      <c r="Q654" s="28"/>
      <c r="R654" s="28"/>
      <c r="S654" s="28"/>
      <c r="T654" s="28"/>
      <c r="U654" s="28"/>
      <c r="V654" s="28"/>
      <c r="X654" s="28"/>
      <c r="Y654" s="28"/>
    </row>
    <row r="655" spans="1:25" x14ac:dyDescent="0.2">
      <c r="A655" t="e">
        <f>IF(OR(F655=#REF!,G655=#REF!),ROUND(A654+1,0),A654+0.0001)</f>
        <v>#REF!</v>
      </c>
      <c r="B655" s="20" t="e">
        <f>IF(AND(E655&gt;=$B$2,E655&lt;=$B$3,OR(F655=#REF!,G655=#REF!)),ROUND(B654+1,0),B654+0.0001)</f>
        <v>#REF!</v>
      </c>
      <c r="C655" s="20" t="e">
        <f>IF(H655=#REF!,ROUND(C654+1,0),C654+0.0001)</f>
        <v>#REF!</v>
      </c>
      <c r="D655" s="21"/>
      <c r="E655" s="22"/>
      <c r="F655" s="23"/>
      <c r="G655" s="24"/>
      <c r="H655" s="51"/>
      <c r="I655" s="25"/>
      <c r="J655" s="31"/>
      <c r="K655" s="43" t="str">
        <f t="shared" si="20"/>
        <v/>
      </c>
      <c r="L655" s="45" t="str">
        <f>IF(F655="","",VLOOKUP(Journal!F655,Kontenplan!$E$9:$F$278,2))</f>
        <v/>
      </c>
      <c r="M655" s="44" t="str">
        <f>IF(G655="","",VLOOKUP(Journal!G655,Kontenplan!$E$9:$F$278,2))</f>
        <v/>
      </c>
      <c r="N655" s="28" t="str">
        <f>IF(AND(G655="",I655="",J655=""),"",IF(AND(I655&gt;0,OR(F655="",G655="")),"Bitte gültige Kontonummer/n eingeben",IF(OR(AND(F655&gt;0,F655&lt;1000),F655&gt;9999),"Sollkontonummer muss vierstellig sein",IF(VLOOKUP(F655,Kontenplan!$E$9:$E$277,1)&lt;&gt;F655,"Sollkonto existiert nicht",IF(D655=0,"Bitte Beleg-Nr. prüfen",IF(OR(AND(G655&gt;0,G655&lt;1000),G655&gt;9999),"Habenkontonummer muss vierstellig sein",IF(VLOOKUP(G655,Kontenplan!$E$9:$F$277,1)&lt;&gt;G655,"Habenkonto exisitert nicht","")))))))</f>
        <v/>
      </c>
      <c r="O655" s="28" t="str">
        <f t="shared" si="21"/>
        <v/>
      </c>
      <c r="P655" s="28"/>
      <c r="Q655" s="28"/>
      <c r="R655" s="28"/>
      <c r="S655" s="28"/>
      <c r="T655" s="28"/>
      <c r="U655" s="28"/>
      <c r="V655" s="28"/>
      <c r="X655" s="28"/>
      <c r="Y655" s="28"/>
    </row>
    <row r="656" spans="1:25" x14ac:dyDescent="0.2">
      <c r="A656" t="e">
        <f>IF(OR(F656=#REF!,G656=#REF!),ROUND(A655+1,0),A655+0.0001)</f>
        <v>#REF!</v>
      </c>
      <c r="B656" s="20" t="e">
        <f>IF(AND(E656&gt;=$B$2,E656&lt;=$B$3,OR(F656=#REF!,G656=#REF!)),ROUND(B655+1,0),B655+0.0001)</f>
        <v>#REF!</v>
      </c>
      <c r="C656" s="20" t="e">
        <f>IF(H656=#REF!,ROUND(C655+1,0),C655+0.0001)</f>
        <v>#REF!</v>
      </c>
      <c r="D656" s="21"/>
      <c r="E656" s="22"/>
      <c r="F656" s="23"/>
      <c r="G656" s="24"/>
      <c r="H656" s="51"/>
      <c r="I656" s="25"/>
      <c r="J656" s="31"/>
      <c r="K656" s="43" t="str">
        <f t="shared" si="20"/>
        <v/>
      </c>
      <c r="L656" s="45" t="str">
        <f>IF(F656="","",VLOOKUP(Journal!F656,Kontenplan!$E$9:$F$278,2))</f>
        <v/>
      </c>
      <c r="M656" s="44" t="str">
        <f>IF(G656="","",VLOOKUP(Journal!G656,Kontenplan!$E$9:$F$278,2))</f>
        <v/>
      </c>
      <c r="N656" s="28" t="str">
        <f>IF(AND(G656="",I656="",J656=""),"",IF(AND(I656&gt;0,OR(F656="",G656="")),"Bitte gültige Kontonummer/n eingeben",IF(OR(AND(F656&gt;0,F656&lt;1000),F656&gt;9999),"Sollkontonummer muss vierstellig sein",IF(VLOOKUP(F656,Kontenplan!$E$9:$E$277,1)&lt;&gt;F656,"Sollkonto existiert nicht",IF(D656=0,"Bitte Beleg-Nr. prüfen",IF(OR(AND(G656&gt;0,G656&lt;1000),G656&gt;9999),"Habenkontonummer muss vierstellig sein",IF(VLOOKUP(G656,Kontenplan!$E$9:$F$277,1)&lt;&gt;G656,"Habenkonto exisitert nicht","")))))))</f>
        <v/>
      </c>
      <c r="O656" s="28" t="str">
        <f t="shared" si="21"/>
        <v/>
      </c>
      <c r="P656" s="28"/>
      <c r="Q656" s="28"/>
      <c r="R656" s="28"/>
      <c r="S656" s="28"/>
      <c r="T656" s="28"/>
      <c r="U656" s="28"/>
      <c r="V656" s="28"/>
      <c r="X656" s="28"/>
      <c r="Y656" s="28"/>
    </row>
    <row r="657" spans="1:25" x14ac:dyDescent="0.2">
      <c r="A657" t="e">
        <f>IF(OR(F657=#REF!,G657=#REF!),ROUND(A656+1,0),A656+0.0001)</f>
        <v>#REF!</v>
      </c>
      <c r="B657" s="20" t="e">
        <f>IF(AND(E657&gt;=$B$2,E657&lt;=$B$3,OR(F657=#REF!,G657=#REF!)),ROUND(B656+1,0),B656+0.0001)</f>
        <v>#REF!</v>
      </c>
      <c r="C657" s="20" t="e">
        <f>IF(H657=#REF!,ROUND(C656+1,0),C656+0.0001)</f>
        <v>#REF!</v>
      </c>
      <c r="D657" s="21"/>
      <c r="E657" s="22"/>
      <c r="F657" s="23"/>
      <c r="G657" s="24"/>
      <c r="H657" s="51"/>
      <c r="I657" s="25"/>
      <c r="J657" s="31"/>
      <c r="K657" s="43" t="str">
        <f t="shared" si="20"/>
        <v/>
      </c>
      <c r="L657" s="45" t="str">
        <f>IF(F657="","",VLOOKUP(Journal!F657,Kontenplan!$E$9:$F$278,2))</f>
        <v/>
      </c>
      <c r="M657" s="44" t="str">
        <f>IF(G657="","",VLOOKUP(Journal!G657,Kontenplan!$E$9:$F$278,2))</f>
        <v/>
      </c>
      <c r="N657" s="28" t="str">
        <f>IF(AND(G657="",I657="",J657=""),"",IF(AND(I657&gt;0,OR(F657="",G657="")),"Bitte gültige Kontonummer/n eingeben",IF(OR(AND(F657&gt;0,F657&lt;1000),F657&gt;9999),"Sollkontonummer muss vierstellig sein",IF(VLOOKUP(F657,Kontenplan!$E$9:$E$277,1)&lt;&gt;F657,"Sollkonto existiert nicht",IF(D657=0,"Bitte Beleg-Nr. prüfen",IF(OR(AND(G657&gt;0,G657&lt;1000),G657&gt;9999),"Habenkontonummer muss vierstellig sein",IF(VLOOKUP(G657,Kontenplan!$E$9:$F$277,1)&lt;&gt;G657,"Habenkonto exisitert nicht","")))))))</f>
        <v/>
      </c>
      <c r="O657" s="28" t="str">
        <f t="shared" si="21"/>
        <v/>
      </c>
      <c r="P657" s="28"/>
      <c r="Q657" s="28"/>
      <c r="R657" s="28"/>
      <c r="S657" s="28"/>
      <c r="T657" s="28"/>
      <c r="U657" s="28"/>
      <c r="V657" s="28"/>
      <c r="X657" s="28"/>
      <c r="Y657" s="28"/>
    </row>
    <row r="658" spans="1:25" x14ac:dyDescent="0.2">
      <c r="A658" t="e">
        <f>IF(OR(F658=#REF!,G658=#REF!),ROUND(A657+1,0),A657+0.0001)</f>
        <v>#REF!</v>
      </c>
      <c r="B658" s="20" t="e">
        <f>IF(AND(E658&gt;=$B$2,E658&lt;=$B$3,OR(F658=#REF!,G658=#REF!)),ROUND(B657+1,0),B657+0.0001)</f>
        <v>#REF!</v>
      </c>
      <c r="C658" s="20" t="e">
        <f>IF(H658=#REF!,ROUND(C657+1,0),C657+0.0001)</f>
        <v>#REF!</v>
      </c>
      <c r="D658" s="21"/>
      <c r="E658" s="22"/>
      <c r="F658" s="23"/>
      <c r="G658" s="24"/>
      <c r="H658" s="51"/>
      <c r="I658" s="25"/>
      <c r="J658" s="31"/>
      <c r="K658" s="43" t="str">
        <f t="shared" si="20"/>
        <v/>
      </c>
      <c r="L658" s="45" t="str">
        <f>IF(F658="","",VLOOKUP(Journal!F658,Kontenplan!$E$9:$F$278,2))</f>
        <v/>
      </c>
      <c r="M658" s="44" t="str">
        <f>IF(G658="","",VLOOKUP(Journal!G658,Kontenplan!$E$9:$F$278,2))</f>
        <v/>
      </c>
      <c r="N658" s="28" t="str">
        <f>IF(AND(G658="",I658="",J658=""),"",IF(AND(I658&gt;0,OR(F658="",G658="")),"Bitte gültige Kontonummer/n eingeben",IF(OR(AND(F658&gt;0,F658&lt;1000),F658&gt;9999),"Sollkontonummer muss vierstellig sein",IF(VLOOKUP(F658,Kontenplan!$E$9:$E$277,1)&lt;&gt;F658,"Sollkonto existiert nicht",IF(D658=0,"Bitte Beleg-Nr. prüfen",IF(OR(AND(G658&gt;0,G658&lt;1000),G658&gt;9999),"Habenkontonummer muss vierstellig sein",IF(VLOOKUP(G658,Kontenplan!$E$9:$F$277,1)&lt;&gt;G658,"Habenkonto exisitert nicht","")))))))</f>
        <v/>
      </c>
      <c r="O658" s="28" t="str">
        <f t="shared" si="21"/>
        <v/>
      </c>
      <c r="P658" s="28"/>
      <c r="Q658" s="28"/>
      <c r="R658" s="28"/>
      <c r="S658" s="28"/>
      <c r="T658" s="28"/>
      <c r="U658" s="28"/>
      <c r="V658" s="28"/>
      <c r="X658" s="28"/>
      <c r="Y658" s="28"/>
    </row>
    <row r="659" spans="1:25" x14ac:dyDescent="0.2">
      <c r="A659" t="e">
        <f>IF(OR(F659=#REF!,G659=#REF!),ROUND(A658+1,0),A658+0.0001)</f>
        <v>#REF!</v>
      </c>
      <c r="B659" s="20" t="e">
        <f>IF(AND(E659&gt;=$B$2,E659&lt;=$B$3,OR(F659=#REF!,G659=#REF!)),ROUND(B658+1,0),B658+0.0001)</f>
        <v>#REF!</v>
      </c>
      <c r="C659" s="20" t="e">
        <f>IF(H659=#REF!,ROUND(C658+1,0),C658+0.0001)</f>
        <v>#REF!</v>
      </c>
      <c r="D659" s="21"/>
      <c r="E659" s="22"/>
      <c r="F659" s="23"/>
      <c r="G659" s="24"/>
      <c r="H659" s="51"/>
      <c r="I659" s="25"/>
      <c r="J659" s="31"/>
      <c r="K659" s="43" t="str">
        <f t="shared" si="20"/>
        <v/>
      </c>
      <c r="L659" s="45" t="str">
        <f>IF(F659="","",VLOOKUP(Journal!F659,Kontenplan!$E$9:$F$278,2))</f>
        <v/>
      </c>
      <c r="M659" s="44" t="str">
        <f>IF(G659="","",VLOOKUP(Journal!G659,Kontenplan!$E$9:$F$278,2))</f>
        <v/>
      </c>
      <c r="N659" s="28" t="str">
        <f>IF(AND(G659="",I659="",J659=""),"",IF(AND(I659&gt;0,OR(F659="",G659="")),"Bitte gültige Kontonummer/n eingeben",IF(OR(AND(F659&gt;0,F659&lt;1000),F659&gt;9999),"Sollkontonummer muss vierstellig sein",IF(VLOOKUP(F659,Kontenplan!$E$9:$E$277,1)&lt;&gt;F659,"Sollkonto existiert nicht",IF(D659=0,"Bitte Beleg-Nr. prüfen",IF(OR(AND(G659&gt;0,G659&lt;1000),G659&gt;9999),"Habenkontonummer muss vierstellig sein",IF(VLOOKUP(G659,Kontenplan!$E$9:$F$277,1)&lt;&gt;G659,"Habenkonto exisitert nicht","")))))))</f>
        <v/>
      </c>
      <c r="O659" s="28" t="str">
        <f t="shared" si="21"/>
        <v/>
      </c>
      <c r="P659" s="28"/>
      <c r="Q659" s="28"/>
      <c r="R659" s="28"/>
      <c r="S659" s="28"/>
      <c r="T659" s="28"/>
      <c r="U659" s="28"/>
      <c r="V659" s="28"/>
      <c r="X659" s="28"/>
      <c r="Y659" s="28"/>
    </row>
    <row r="660" spans="1:25" x14ac:dyDescent="0.2">
      <c r="A660" t="e">
        <f>IF(OR(F660=#REF!,G660=#REF!),ROUND(A659+1,0),A659+0.0001)</f>
        <v>#REF!</v>
      </c>
      <c r="B660" s="20" t="e">
        <f>IF(AND(E660&gt;=$B$2,E660&lt;=$B$3,OR(F660=#REF!,G660=#REF!)),ROUND(B659+1,0),B659+0.0001)</f>
        <v>#REF!</v>
      </c>
      <c r="C660" s="20" t="e">
        <f>IF(H660=#REF!,ROUND(C659+1,0),C659+0.0001)</f>
        <v>#REF!</v>
      </c>
      <c r="D660" s="21"/>
      <c r="E660" s="22"/>
      <c r="F660" s="23"/>
      <c r="G660" s="24"/>
      <c r="H660" s="51"/>
      <c r="I660" s="25"/>
      <c r="J660" s="31"/>
      <c r="K660" s="43" t="str">
        <f t="shared" si="20"/>
        <v/>
      </c>
      <c r="L660" s="45" t="str">
        <f>IF(F660="","",VLOOKUP(Journal!F660,Kontenplan!$E$9:$F$278,2))</f>
        <v/>
      </c>
      <c r="M660" s="44" t="str">
        <f>IF(G660="","",VLOOKUP(Journal!G660,Kontenplan!$E$9:$F$278,2))</f>
        <v/>
      </c>
      <c r="N660" s="28" t="str">
        <f>IF(AND(G660="",I660="",J660=""),"",IF(AND(I660&gt;0,OR(F660="",G660="")),"Bitte gültige Kontonummer/n eingeben",IF(OR(AND(F660&gt;0,F660&lt;1000),F660&gt;9999),"Sollkontonummer muss vierstellig sein",IF(VLOOKUP(F660,Kontenplan!$E$9:$E$277,1)&lt;&gt;F660,"Sollkonto existiert nicht",IF(D660=0,"Bitte Beleg-Nr. prüfen",IF(OR(AND(G660&gt;0,G660&lt;1000),G660&gt;9999),"Habenkontonummer muss vierstellig sein",IF(VLOOKUP(G660,Kontenplan!$E$9:$F$277,1)&lt;&gt;G660,"Habenkonto exisitert nicht","")))))))</f>
        <v/>
      </c>
      <c r="O660" s="28" t="str">
        <f t="shared" si="21"/>
        <v/>
      </c>
      <c r="P660" s="28"/>
      <c r="Q660" s="28"/>
      <c r="R660" s="28"/>
      <c r="S660" s="28"/>
      <c r="T660" s="28"/>
      <c r="U660" s="28"/>
      <c r="V660" s="28"/>
      <c r="X660" s="28"/>
      <c r="Y660" s="28"/>
    </row>
    <row r="661" spans="1:25" x14ac:dyDescent="0.2">
      <c r="A661" t="e">
        <f>IF(OR(F661=#REF!,G661=#REF!),ROUND(A660+1,0),A660+0.0001)</f>
        <v>#REF!</v>
      </c>
      <c r="B661" s="20" t="e">
        <f>IF(AND(E661&gt;=$B$2,E661&lt;=$B$3,OR(F661=#REF!,G661=#REF!)),ROUND(B660+1,0),B660+0.0001)</f>
        <v>#REF!</v>
      </c>
      <c r="C661" s="20" t="e">
        <f>IF(H661=#REF!,ROUND(C660+1,0),C660+0.0001)</f>
        <v>#REF!</v>
      </c>
      <c r="D661" s="21"/>
      <c r="E661" s="22"/>
      <c r="F661" s="23"/>
      <c r="G661" s="24"/>
      <c r="H661" s="51"/>
      <c r="I661" s="25"/>
      <c r="J661" s="31"/>
      <c r="K661" s="43" t="str">
        <f t="shared" si="20"/>
        <v/>
      </c>
      <c r="L661" s="45" t="str">
        <f>IF(F661="","",VLOOKUP(Journal!F661,Kontenplan!$E$9:$F$278,2))</f>
        <v/>
      </c>
      <c r="M661" s="44" t="str">
        <f>IF(G661="","",VLOOKUP(Journal!G661,Kontenplan!$E$9:$F$278,2))</f>
        <v/>
      </c>
      <c r="N661" s="28" t="str">
        <f>IF(AND(G661="",I661="",J661=""),"",IF(AND(I661&gt;0,OR(F661="",G661="")),"Bitte gültige Kontonummer/n eingeben",IF(OR(AND(F661&gt;0,F661&lt;1000),F661&gt;9999),"Sollkontonummer muss vierstellig sein",IF(VLOOKUP(F661,Kontenplan!$E$9:$E$277,1)&lt;&gt;F661,"Sollkonto existiert nicht",IF(D661=0,"Bitte Beleg-Nr. prüfen",IF(OR(AND(G661&gt;0,G661&lt;1000),G661&gt;9999),"Habenkontonummer muss vierstellig sein",IF(VLOOKUP(G661,Kontenplan!$E$9:$F$277,1)&lt;&gt;G661,"Habenkonto exisitert nicht","")))))))</f>
        <v/>
      </c>
      <c r="O661" s="28" t="str">
        <f t="shared" si="21"/>
        <v/>
      </c>
      <c r="P661" s="28"/>
      <c r="Q661" s="28"/>
      <c r="R661" s="28"/>
      <c r="S661" s="28"/>
      <c r="T661" s="28"/>
      <c r="U661" s="28"/>
      <c r="V661" s="28"/>
      <c r="X661" s="28"/>
      <c r="Y661" s="28"/>
    </row>
    <row r="662" spans="1:25" x14ac:dyDescent="0.2">
      <c r="A662" t="e">
        <f>IF(OR(F662=#REF!,G662=#REF!),ROUND(A661+1,0),A661+0.0001)</f>
        <v>#REF!</v>
      </c>
      <c r="B662" s="20" t="e">
        <f>IF(AND(E662&gt;=$B$2,E662&lt;=$B$3,OR(F662=#REF!,G662=#REF!)),ROUND(B661+1,0),B661+0.0001)</f>
        <v>#REF!</v>
      </c>
      <c r="C662" s="20" t="e">
        <f>IF(H662=#REF!,ROUND(C661+1,0),C661+0.0001)</f>
        <v>#REF!</v>
      </c>
      <c r="D662" s="21"/>
      <c r="E662" s="22"/>
      <c r="F662" s="23"/>
      <c r="G662" s="24"/>
      <c r="H662" s="51"/>
      <c r="I662" s="25"/>
      <c r="J662" s="31"/>
      <c r="K662" s="43" t="str">
        <f t="shared" si="20"/>
        <v/>
      </c>
      <c r="L662" s="45" t="str">
        <f>IF(F662="","",VLOOKUP(Journal!F662,Kontenplan!$E$9:$F$278,2))</f>
        <v/>
      </c>
      <c r="M662" s="44" t="str">
        <f>IF(G662="","",VLOOKUP(Journal!G662,Kontenplan!$E$9:$F$278,2))</f>
        <v/>
      </c>
      <c r="N662" s="28" t="str">
        <f>IF(AND(G662="",I662="",J662=""),"",IF(AND(I662&gt;0,OR(F662="",G662="")),"Bitte gültige Kontonummer/n eingeben",IF(OR(AND(F662&gt;0,F662&lt;1000),F662&gt;9999),"Sollkontonummer muss vierstellig sein",IF(VLOOKUP(F662,Kontenplan!$E$9:$E$277,1)&lt;&gt;F662,"Sollkonto existiert nicht",IF(D662=0,"Bitte Beleg-Nr. prüfen",IF(OR(AND(G662&gt;0,G662&lt;1000),G662&gt;9999),"Habenkontonummer muss vierstellig sein",IF(VLOOKUP(G662,Kontenplan!$E$9:$F$277,1)&lt;&gt;G662,"Habenkonto exisitert nicht","")))))))</f>
        <v/>
      </c>
      <c r="O662" s="28" t="str">
        <f t="shared" si="21"/>
        <v/>
      </c>
      <c r="P662" s="28"/>
      <c r="Q662" s="28"/>
      <c r="R662" s="28"/>
      <c r="S662" s="28"/>
      <c r="T662" s="28"/>
      <c r="U662" s="28"/>
      <c r="V662" s="28"/>
      <c r="X662" s="28"/>
      <c r="Y662" s="28"/>
    </row>
    <row r="663" spans="1:25" x14ac:dyDescent="0.2">
      <c r="A663" t="e">
        <f>IF(OR(F663=#REF!,G663=#REF!),ROUND(A662+1,0),A662+0.0001)</f>
        <v>#REF!</v>
      </c>
      <c r="B663" s="20" t="e">
        <f>IF(AND(E663&gt;=$B$2,E663&lt;=$B$3,OR(F663=#REF!,G663=#REF!)),ROUND(B662+1,0),B662+0.0001)</f>
        <v>#REF!</v>
      </c>
      <c r="C663" s="20" t="e">
        <f>IF(H663=#REF!,ROUND(C662+1,0),C662+0.0001)</f>
        <v>#REF!</v>
      </c>
      <c r="D663" s="21"/>
      <c r="E663" s="22"/>
      <c r="F663" s="23"/>
      <c r="G663" s="24"/>
      <c r="H663" s="51"/>
      <c r="I663" s="25"/>
      <c r="J663" s="31"/>
      <c r="K663" s="43" t="str">
        <f t="shared" si="20"/>
        <v/>
      </c>
      <c r="L663" s="45" t="str">
        <f>IF(F663="","",VLOOKUP(Journal!F663,Kontenplan!$E$9:$F$278,2))</f>
        <v/>
      </c>
      <c r="M663" s="44" t="str">
        <f>IF(G663="","",VLOOKUP(Journal!G663,Kontenplan!$E$9:$F$278,2))</f>
        <v/>
      </c>
      <c r="N663" s="28" t="str">
        <f>IF(AND(G663="",I663="",J663=""),"",IF(AND(I663&gt;0,OR(F663="",G663="")),"Bitte gültige Kontonummer/n eingeben",IF(OR(AND(F663&gt;0,F663&lt;1000),F663&gt;9999),"Sollkontonummer muss vierstellig sein",IF(VLOOKUP(F663,Kontenplan!$E$9:$E$277,1)&lt;&gt;F663,"Sollkonto existiert nicht",IF(D663=0,"Bitte Beleg-Nr. prüfen",IF(OR(AND(G663&gt;0,G663&lt;1000),G663&gt;9999),"Habenkontonummer muss vierstellig sein",IF(VLOOKUP(G663,Kontenplan!$E$9:$F$277,1)&lt;&gt;G663,"Habenkonto exisitert nicht","")))))))</f>
        <v/>
      </c>
      <c r="O663" s="28" t="str">
        <f t="shared" si="21"/>
        <v/>
      </c>
      <c r="P663" s="28"/>
      <c r="Q663" s="28"/>
      <c r="R663" s="28"/>
      <c r="S663" s="28"/>
      <c r="T663" s="28"/>
      <c r="U663" s="28"/>
      <c r="V663" s="28"/>
      <c r="X663" s="28"/>
      <c r="Y663" s="28"/>
    </row>
    <row r="664" spans="1:25" x14ac:dyDescent="0.2">
      <c r="A664" t="e">
        <f>IF(OR(F664=#REF!,G664=#REF!),ROUND(A663+1,0),A663+0.0001)</f>
        <v>#REF!</v>
      </c>
      <c r="B664" s="20" t="e">
        <f>IF(AND(E664&gt;=$B$2,E664&lt;=$B$3,OR(F664=#REF!,G664=#REF!)),ROUND(B663+1,0),B663+0.0001)</f>
        <v>#REF!</v>
      </c>
      <c r="C664" s="20" t="e">
        <f>IF(H664=#REF!,ROUND(C663+1,0),C663+0.0001)</f>
        <v>#REF!</v>
      </c>
      <c r="D664" s="21"/>
      <c r="E664" s="22"/>
      <c r="F664" s="23"/>
      <c r="G664" s="24"/>
      <c r="H664" s="51"/>
      <c r="I664" s="25"/>
      <c r="J664" s="31"/>
      <c r="K664" s="43" t="str">
        <f t="shared" si="20"/>
        <v/>
      </c>
      <c r="L664" s="45" t="str">
        <f>IF(F664="","",VLOOKUP(Journal!F664,Kontenplan!$E$9:$F$278,2))</f>
        <v/>
      </c>
      <c r="M664" s="44" t="str">
        <f>IF(G664="","",VLOOKUP(Journal!G664,Kontenplan!$E$9:$F$278,2))</f>
        <v/>
      </c>
      <c r="N664" s="28" t="str">
        <f>IF(AND(G664="",I664="",J664=""),"",IF(AND(I664&gt;0,OR(F664="",G664="")),"Bitte gültige Kontonummer/n eingeben",IF(OR(AND(F664&gt;0,F664&lt;1000),F664&gt;9999),"Sollkontonummer muss vierstellig sein",IF(VLOOKUP(F664,Kontenplan!$E$9:$E$277,1)&lt;&gt;F664,"Sollkonto existiert nicht",IF(D664=0,"Bitte Beleg-Nr. prüfen",IF(OR(AND(G664&gt;0,G664&lt;1000),G664&gt;9999),"Habenkontonummer muss vierstellig sein",IF(VLOOKUP(G664,Kontenplan!$E$9:$F$277,1)&lt;&gt;G664,"Habenkonto exisitert nicht","")))))))</f>
        <v/>
      </c>
      <c r="O664" s="28" t="str">
        <f t="shared" si="21"/>
        <v/>
      </c>
      <c r="P664" s="28"/>
      <c r="Q664" s="28"/>
      <c r="R664" s="28"/>
      <c r="S664" s="28"/>
      <c r="T664" s="28"/>
      <c r="U664" s="28"/>
      <c r="V664" s="28"/>
      <c r="X664" s="28"/>
      <c r="Y664" s="28"/>
    </row>
    <row r="665" spans="1:25" x14ac:dyDescent="0.2">
      <c r="A665" t="e">
        <f>IF(OR(F665=#REF!,G665=#REF!),ROUND(A664+1,0),A664+0.0001)</f>
        <v>#REF!</v>
      </c>
      <c r="B665" s="20" t="e">
        <f>IF(AND(E665&gt;=$B$2,E665&lt;=$B$3,OR(F665=#REF!,G665=#REF!)),ROUND(B664+1,0),B664+0.0001)</f>
        <v>#REF!</v>
      </c>
      <c r="C665" s="20" t="e">
        <f>IF(H665=#REF!,ROUND(C664+1,0),C664+0.0001)</f>
        <v>#REF!</v>
      </c>
      <c r="D665" s="21"/>
      <c r="E665" s="22"/>
      <c r="F665" s="23"/>
      <c r="G665" s="24"/>
      <c r="H665" s="51"/>
      <c r="I665" s="25"/>
      <c r="J665" s="31"/>
      <c r="K665" s="43" t="str">
        <f t="shared" si="20"/>
        <v/>
      </c>
      <c r="L665" s="45" t="str">
        <f>IF(F665="","",VLOOKUP(Journal!F665,Kontenplan!$E$9:$F$278,2))</f>
        <v/>
      </c>
      <c r="M665" s="44" t="str">
        <f>IF(G665="","",VLOOKUP(Journal!G665,Kontenplan!$E$9:$F$278,2))</f>
        <v/>
      </c>
      <c r="N665" s="28" t="str">
        <f>IF(AND(G665="",I665="",J665=""),"",IF(AND(I665&gt;0,OR(F665="",G665="")),"Bitte gültige Kontonummer/n eingeben",IF(OR(AND(F665&gt;0,F665&lt;1000),F665&gt;9999),"Sollkontonummer muss vierstellig sein",IF(VLOOKUP(F665,Kontenplan!$E$9:$E$277,1)&lt;&gt;F665,"Sollkonto existiert nicht",IF(D665=0,"Bitte Beleg-Nr. prüfen",IF(OR(AND(G665&gt;0,G665&lt;1000),G665&gt;9999),"Habenkontonummer muss vierstellig sein",IF(VLOOKUP(G665,Kontenplan!$E$9:$F$277,1)&lt;&gt;G665,"Habenkonto exisitert nicht","")))))))</f>
        <v/>
      </c>
      <c r="O665" s="28" t="str">
        <f t="shared" si="21"/>
        <v/>
      </c>
      <c r="P665" s="28"/>
      <c r="Q665" s="28"/>
      <c r="R665" s="28"/>
      <c r="S665" s="28"/>
      <c r="T665" s="28"/>
      <c r="U665" s="28"/>
      <c r="V665" s="28"/>
      <c r="X665" s="28"/>
      <c r="Y665" s="28"/>
    </row>
    <row r="666" spans="1:25" x14ac:dyDescent="0.2">
      <c r="A666" t="e">
        <f>IF(OR(F666=#REF!,G666=#REF!),ROUND(A665+1,0),A665+0.0001)</f>
        <v>#REF!</v>
      </c>
      <c r="B666" s="20" t="e">
        <f>IF(AND(E666&gt;=$B$2,E666&lt;=$B$3,OR(F666=#REF!,G666=#REF!)),ROUND(B665+1,0),B665+0.0001)</f>
        <v>#REF!</v>
      </c>
      <c r="C666" s="20" t="e">
        <f>IF(H666=#REF!,ROUND(C665+1,0),C665+0.0001)</f>
        <v>#REF!</v>
      </c>
      <c r="D666" s="21"/>
      <c r="E666" s="22"/>
      <c r="F666" s="23"/>
      <c r="G666" s="24"/>
      <c r="H666" s="51"/>
      <c r="I666" s="25"/>
      <c r="J666" s="31"/>
      <c r="K666" s="43" t="str">
        <f t="shared" si="20"/>
        <v/>
      </c>
      <c r="L666" s="45" t="str">
        <f>IF(F666="","",VLOOKUP(Journal!F666,Kontenplan!$E$9:$F$278,2))</f>
        <v/>
      </c>
      <c r="M666" s="44" t="str">
        <f>IF(G666="","",VLOOKUP(Journal!G666,Kontenplan!$E$9:$F$278,2))</f>
        <v/>
      </c>
      <c r="N666" s="28" t="str">
        <f>IF(AND(G666="",I666="",J666=""),"",IF(AND(I666&gt;0,OR(F666="",G666="")),"Bitte gültige Kontonummer/n eingeben",IF(OR(AND(F666&gt;0,F666&lt;1000),F666&gt;9999),"Sollkontonummer muss vierstellig sein",IF(VLOOKUP(F666,Kontenplan!$E$9:$E$277,1)&lt;&gt;F666,"Sollkonto existiert nicht",IF(D666=0,"Bitte Beleg-Nr. prüfen",IF(OR(AND(G666&gt;0,G666&lt;1000),G666&gt;9999),"Habenkontonummer muss vierstellig sein",IF(VLOOKUP(G666,Kontenplan!$E$9:$F$277,1)&lt;&gt;G666,"Habenkonto exisitert nicht","")))))))</f>
        <v/>
      </c>
      <c r="O666" s="28" t="str">
        <f t="shared" si="21"/>
        <v/>
      </c>
      <c r="P666" s="28"/>
      <c r="Q666" s="28"/>
      <c r="R666" s="28"/>
      <c r="S666" s="28"/>
      <c r="T666" s="28"/>
      <c r="U666" s="28"/>
      <c r="V666" s="28"/>
      <c r="X666" s="28"/>
      <c r="Y666" s="28"/>
    </row>
    <row r="667" spans="1:25" x14ac:dyDescent="0.2">
      <c r="A667" t="e">
        <f>IF(OR(F667=#REF!,G667=#REF!),ROUND(A666+1,0),A666+0.0001)</f>
        <v>#REF!</v>
      </c>
      <c r="B667" s="20" t="e">
        <f>IF(AND(E667&gt;=$B$2,E667&lt;=$B$3,OR(F667=#REF!,G667=#REF!)),ROUND(B666+1,0),B666+0.0001)</f>
        <v>#REF!</v>
      </c>
      <c r="C667" s="20" t="e">
        <f>IF(H667=#REF!,ROUND(C666+1,0),C666+0.0001)</f>
        <v>#REF!</v>
      </c>
      <c r="D667" s="21"/>
      <c r="E667" s="22"/>
      <c r="F667" s="23"/>
      <c r="G667" s="24"/>
      <c r="H667" s="51"/>
      <c r="I667" s="25"/>
      <c r="J667" s="31"/>
      <c r="K667" s="43" t="str">
        <f t="shared" si="20"/>
        <v/>
      </c>
      <c r="L667" s="45" t="str">
        <f>IF(F667="","",VLOOKUP(Journal!F667,Kontenplan!$E$9:$F$278,2))</f>
        <v/>
      </c>
      <c r="M667" s="44" t="str">
        <f>IF(G667="","",VLOOKUP(Journal!G667,Kontenplan!$E$9:$F$278,2))</f>
        <v/>
      </c>
      <c r="N667" s="28" t="str">
        <f>IF(AND(G667="",I667="",J667=""),"",IF(AND(I667&gt;0,OR(F667="",G667="")),"Bitte gültige Kontonummer/n eingeben",IF(OR(AND(F667&gt;0,F667&lt;1000),F667&gt;9999),"Sollkontonummer muss vierstellig sein",IF(VLOOKUP(F667,Kontenplan!$E$9:$E$277,1)&lt;&gt;F667,"Sollkonto existiert nicht",IF(D667=0,"Bitte Beleg-Nr. prüfen",IF(OR(AND(G667&gt;0,G667&lt;1000),G667&gt;9999),"Habenkontonummer muss vierstellig sein",IF(VLOOKUP(G667,Kontenplan!$E$9:$F$277,1)&lt;&gt;G667,"Habenkonto exisitert nicht","")))))))</f>
        <v/>
      </c>
      <c r="O667" s="28" t="str">
        <f t="shared" si="21"/>
        <v/>
      </c>
      <c r="P667" s="28"/>
      <c r="Q667" s="28"/>
      <c r="R667" s="28"/>
      <c r="S667" s="28"/>
      <c r="T667" s="28"/>
      <c r="U667" s="28"/>
      <c r="V667" s="28"/>
      <c r="X667" s="28"/>
      <c r="Y667" s="28"/>
    </row>
    <row r="668" spans="1:25" x14ac:dyDescent="0.2">
      <c r="A668" t="e">
        <f>IF(OR(F668=#REF!,G668=#REF!),ROUND(A667+1,0),A667+0.0001)</f>
        <v>#REF!</v>
      </c>
      <c r="B668" s="20" t="e">
        <f>IF(AND(E668&gt;=$B$2,E668&lt;=$B$3,OR(F668=#REF!,G668=#REF!)),ROUND(B667+1,0),B667+0.0001)</f>
        <v>#REF!</v>
      </c>
      <c r="C668" s="20" t="e">
        <f>IF(H668=#REF!,ROUND(C667+1,0),C667+0.0001)</f>
        <v>#REF!</v>
      </c>
      <c r="D668" s="21"/>
      <c r="E668" s="22"/>
      <c r="F668" s="23"/>
      <c r="G668" s="24"/>
      <c r="H668" s="51"/>
      <c r="I668" s="25"/>
      <c r="J668" s="31"/>
      <c r="K668" s="43" t="str">
        <f t="shared" si="20"/>
        <v/>
      </c>
      <c r="L668" s="45" t="str">
        <f>IF(F668="","",VLOOKUP(Journal!F668,Kontenplan!$E$9:$F$278,2))</f>
        <v/>
      </c>
      <c r="M668" s="44" t="str">
        <f>IF(G668="","",VLOOKUP(Journal!G668,Kontenplan!$E$9:$F$278,2))</f>
        <v/>
      </c>
      <c r="N668" s="28" t="str">
        <f>IF(AND(G668="",I668="",J668=""),"",IF(AND(I668&gt;0,OR(F668="",G668="")),"Bitte gültige Kontonummer/n eingeben",IF(OR(AND(F668&gt;0,F668&lt;1000),F668&gt;9999),"Sollkontonummer muss vierstellig sein",IF(VLOOKUP(F668,Kontenplan!$E$9:$E$277,1)&lt;&gt;F668,"Sollkonto existiert nicht",IF(D668=0,"Bitte Beleg-Nr. prüfen",IF(OR(AND(G668&gt;0,G668&lt;1000),G668&gt;9999),"Habenkontonummer muss vierstellig sein",IF(VLOOKUP(G668,Kontenplan!$E$9:$F$277,1)&lt;&gt;G668,"Habenkonto exisitert nicht","")))))))</f>
        <v/>
      </c>
      <c r="O668" s="28" t="str">
        <f t="shared" si="21"/>
        <v/>
      </c>
      <c r="P668" s="28"/>
      <c r="Q668" s="28"/>
      <c r="R668" s="28"/>
      <c r="S668" s="28"/>
      <c r="T668" s="28"/>
      <c r="U668" s="28"/>
      <c r="V668" s="28"/>
      <c r="X668" s="28"/>
      <c r="Y668" s="28"/>
    </row>
    <row r="669" spans="1:25" x14ac:dyDescent="0.2">
      <c r="A669" t="e">
        <f>IF(OR(F669=#REF!,G669=#REF!),ROUND(A668+1,0),A668+0.0001)</f>
        <v>#REF!</v>
      </c>
      <c r="B669" s="20" t="e">
        <f>IF(AND(E669&gt;=$B$2,E669&lt;=$B$3,OR(F669=#REF!,G669=#REF!)),ROUND(B668+1,0),B668+0.0001)</f>
        <v>#REF!</v>
      </c>
      <c r="C669" s="20" t="e">
        <f>IF(H669=#REF!,ROUND(C668+1,0),C668+0.0001)</f>
        <v>#REF!</v>
      </c>
      <c r="D669" s="21"/>
      <c r="E669" s="22"/>
      <c r="F669" s="23"/>
      <c r="G669" s="24"/>
      <c r="H669" s="51"/>
      <c r="I669" s="25"/>
      <c r="J669" s="31"/>
      <c r="K669" s="43" t="str">
        <f t="shared" ref="K669:K732" si="22">IF(N669&lt;&gt;"",N669,IF(O669&lt;&gt;"",O669,""))</f>
        <v/>
      </c>
      <c r="L669" s="45" t="str">
        <f>IF(F669="","",VLOOKUP(Journal!F669,Kontenplan!$E$9:$F$278,2))</f>
        <v/>
      </c>
      <c r="M669" s="44" t="str">
        <f>IF(G669="","",VLOOKUP(Journal!G669,Kontenplan!$E$9:$F$278,2))</f>
        <v/>
      </c>
      <c r="N669" s="28" t="str">
        <f>IF(AND(G669="",I669="",J669=""),"",IF(AND(I669&gt;0,OR(F669="",G669="")),"Bitte gültige Kontonummer/n eingeben",IF(OR(AND(F669&gt;0,F669&lt;1000),F669&gt;9999),"Sollkontonummer muss vierstellig sein",IF(VLOOKUP(F669,Kontenplan!$E$9:$E$277,1)&lt;&gt;F669,"Sollkonto existiert nicht",IF(D669=0,"Bitte Beleg-Nr. prüfen",IF(OR(AND(G669&gt;0,G669&lt;1000),G669&gt;9999),"Habenkontonummer muss vierstellig sein",IF(VLOOKUP(G669,Kontenplan!$E$9:$F$277,1)&lt;&gt;G669,"Habenkonto exisitert nicht","")))))))</f>
        <v/>
      </c>
      <c r="O669" s="28" t="str">
        <f t="shared" si="21"/>
        <v/>
      </c>
      <c r="P669" s="28"/>
      <c r="Q669" s="28"/>
      <c r="R669" s="28"/>
      <c r="S669" s="28"/>
      <c r="T669" s="28"/>
      <c r="U669" s="28"/>
      <c r="V669" s="28"/>
      <c r="X669" s="28"/>
      <c r="Y669" s="28"/>
    </row>
    <row r="670" spans="1:25" x14ac:dyDescent="0.2">
      <c r="A670" t="e">
        <f>IF(OR(F670=#REF!,G670=#REF!),ROUND(A669+1,0),A669+0.0001)</f>
        <v>#REF!</v>
      </c>
      <c r="B670" s="20" t="e">
        <f>IF(AND(E670&gt;=$B$2,E670&lt;=$B$3,OR(F670=#REF!,G670=#REF!)),ROUND(B669+1,0),B669+0.0001)</f>
        <v>#REF!</v>
      </c>
      <c r="C670" s="20" t="e">
        <f>IF(H670=#REF!,ROUND(C669+1,0),C669+0.0001)</f>
        <v>#REF!</v>
      </c>
      <c r="D670" s="21"/>
      <c r="E670" s="22"/>
      <c r="F670" s="23"/>
      <c r="G670" s="24"/>
      <c r="H670" s="51"/>
      <c r="I670" s="25"/>
      <c r="J670" s="31"/>
      <c r="K670" s="43" t="str">
        <f t="shared" si="22"/>
        <v/>
      </c>
      <c r="L670" s="45" t="str">
        <f>IF(F670="","",VLOOKUP(Journal!F670,Kontenplan!$E$9:$F$278,2))</f>
        <v/>
      </c>
      <c r="M670" s="44" t="str">
        <f>IF(G670="","",VLOOKUP(Journal!G670,Kontenplan!$E$9:$F$278,2))</f>
        <v/>
      </c>
      <c r="N670" s="28" t="str">
        <f>IF(AND(G670="",I670="",J670=""),"",IF(AND(I670&gt;0,OR(F670="",G670="")),"Bitte gültige Kontonummer/n eingeben",IF(OR(AND(F670&gt;0,F670&lt;1000),F670&gt;9999),"Sollkontonummer muss vierstellig sein",IF(VLOOKUP(F670,Kontenplan!$E$9:$E$277,1)&lt;&gt;F670,"Sollkonto existiert nicht",IF(D670=0,"Bitte Beleg-Nr. prüfen",IF(OR(AND(G670&gt;0,G670&lt;1000),G670&gt;9999),"Habenkontonummer muss vierstellig sein",IF(VLOOKUP(G670,Kontenplan!$E$9:$F$277,1)&lt;&gt;G670,"Habenkonto exisitert nicht","")))))))</f>
        <v/>
      </c>
      <c r="O670" s="28" t="str">
        <f t="shared" si="21"/>
        <v/>
      </c>
      <c r="P670" s="28"/>
      <c r="Q670" s="28"/>
      <c r="R670" s="28"/>
      <c r="S670" s="28"/>
      <c r="T670" s="28"/>
      <c r="U670" s="28"/>
      <c r="V670" s="28"/>
      <c r="X670" s="28"/>
      <c r="Y670" s="28"/>
    </row>
    <row r="671" spans="1:25" x14ac:dyDescent="0.2">
      <c r="A671" t="e">
        <f>IF(OR(F671=#REF!,G671=#REF!),ROUND(A670+1,0),A670+0.0001)</f>
        <v>#REF!</v>
      </c>
      <c r="B671" s="20" t="e">
        <f>IF(AND(E671&gt;=$B$2,E671&lt;=$B$3,OR(F671=#REF!,G671=#REF!)),ROUND(B670+1,0),B670+0.0001)</f>
        <v>#REF!</v>
      </c>
      <c r="C671" s="20" t="e">
        <f>IF(H671=#REF!,ROUND(C670+1,0),C670+0.0001)</f>
        <v>#REF!</v>
      </c>
      <c r="D671" s="21"/>
      <c r="E671" s="22"/>
      <c r="F671" s="23"/>
      <c r="G671" s="24"/>
      <c r="H671" s="51"/>
      <c r="I671" s="25"/>
      <c r="J671" s="31"/>
      <c r="K671" s="43" t="str">
        <f t="shared" si="22"/>
        <v/>
      </c>
      <c r="L671" s="45" t="str">
        <f>IF(F671="","",VLOOKUP(Journal!F671,Kontenplan!$E$9:$F$278,2))</f>
        <v/>
      </c>
      <c r="M671" s="44" t="str">
        <f>IF(G671="","",VLOOKUP(Journal!G671,Kontenplan!$E$9:$F$278,2))</f>
        <v/>
      </c>
      <c r="N671" s="28" t="str">
        <f>IF(AND(G671="",I671="",J671=""),"",IF(AND(I671&gt;0,OR(F671="",G671="")),"Bitte gültige Kontonummer/n eingeben",IF(OR(AND(F671&gt;0,F671&lt;1000),F671&gt;9999),"Sollkontonummer muss vierstellig sein",IF(VLOOKUP(F671,Kontenplan!$E$9:$E$277,1)&lt;&gt;F671,"Sollkonto existiert nicht",IF(D671=0,"Bitte Beleg-Nr. prüfen",IF(OR(AND(G671&gt;0,G671&lt;1000),G671&gt;9999),"Habenkontonummer muss vierstellig sein",IF(VLOOKUP(G671,Kontenplan!$E$9:$F$277,1)&lt;&gt;G671,"Habenkonto exisitert nicht","")))))))</f>
        <v/>
      </c>
      <c r="O671" s="28" t="str">
        <f t="shared" si="21"/>
        <v/>
      </c>
      <c r="P671" s="28"/>
      <c r="Q671" s="28"/>
      <c r="R671" s="28"/>
      <c r="S671" s="28"/>
      <c r="T671" s="28"/>
      <c r="U671" s="28"/>
      <c r="V671" s="28"/>
      <c r="X671" s="28"/>
      <c r="Y671" s="28"/>
    </row>
    <row r="672" spans="1:25" x14ac:dyDescent="0.2">
      <c r="A672" t="e">
        <f>IF(OR(F672=#REF!,G672=#REF!),ROUND(A671+1,0),A671+0.0001)</f>
        <v>#REF!</v>
      </c>
      <c r="B672" s="20" t="e">
        <f>IF(AND(E672&gt;=$B$2,E672&lt;=$B$3,OR(F672=#REF!,G672=#REF!)),ROUND(B671+1,0),B671+0.0001)</f>
        <v>#REF!</v>
      </c>
      <c r="C672" s="20" t="e">
        <f>IF(H672=#REF!,ROUND(C671+1,0),C671+0.0001)</f>
        <v>#REF!</v>
      </c>
      <c r="D672" s="21"/>
      <c r="E672" s="22"/>
      <c r="F672" s="23"/>
      <c r="G672" s="24"/>
      <c r="H672" s="51"/>
      <c r="I672" s="25"/>
      <c r="J672" s="31"/>
      <c r="K672" s="43" t="str">
        <f t="shared" si="22"/>
        <v/>
      </c>
      <c r="L672" s="45" t="str">
        <f>IF(F672="","",VLOOKUP(Journal!F672,Kontenplan!$E$9:$F$278,2))</f>
        <v/>
      </c>
      <c r="M672" s="44" t="str">
        <f>IF(G672="","",VLOOKUP(Journal!G672,Kontenplan!$E$9:$F$278,2))</f>
        <v/>
      </c>
      <c r="N672" s="28" t="str">
        <f>IF(AND(G672="",I672="",J672=""),"",IF(AND(I672&gt;0,OR(F672="",G672="")),"Bitte gültige Kontonummer/n eingeben",IF(OR(AND(F672&gt;0,F672&lt;1000),F672&gt;9999),"Sollkontonummer muss vierstellig sein",IF(VLOOKUP(F672,Kontenplan!$E$9:$E$277,1)&lt;&gt;F672,"Sollkonto existiert nicht",IF(D672=0,"Bitte Beleg-Nr. prüfen",IF(OR(AND(G672&gt;0,G672&lt;1000),G672&gt;9999),"Habenkontonummer muss vierstellig sein",IF(VLOOKUP(G672,Kontenplan!$E$9:$F$277,1)&lt;&gt;G672,"Habenkonto exisitert nicht","")))))))</f>
        <v/>
      </c>
      <c r="O672" s="28" t="str">
        <f t="shared" si="21"/>
        <v/>
      </c>
      <c r="P672" s="28"/>
      <c r="Q672" s="28"/>
      <c r="R672" s="28"/>
      <c r="S672" s="28"/>
      <c r="T672" s="28"/>
      <c r="U672" s="28"/>
      <c r="V672" s="28"/>
      <c r="X672" s="28"/>
      <c r="Y672" s="28"/>
    </row>
    <row r="673" spans="1:25" x14ac:dyDescent="0.2">
      <c r="A673" t="e">
        <f>IF(OR(F673=#REF!,G673=#REF!),ROUND(A672+1,0),A672+0.0001)</f>
        <v>#REF!</v>
      </c>
      <c r="B673" s="20" t="e">
        <f>IF(AND(E673&gt;=$B$2,E673&lt;=$B$3,OR(F673=#REF!,G673=#REF!)),ROUND(B672+1,0),B672+0.0001)</f>
        <v>#REF!</v>
      </c>
      <c r="C673" s="20" t="e">
        <f>IF(H673=#REF!,ROUND(C672+1,0),C672+0.0001)</f>
        <v>#REF!</v>
      </c>
      <c r="D673" s="21"/>
      <c r="E673" s="22"/>
      <c r="F673" s="23"/>
      <c r="G673" s="24"/>
      <c r="H673" s="51"/>
      <c r="I673" s="25"/>
      <c r="J673" s="31"/>
      <c r="K673" s="43" t="str">
        <f t="shared" si="22"/>
        <v/>
      </c>
      <c r="L673" s="45" t="str">
        <f>IF(F673="","",VLOOKUP(Journal!F673,Kontenplan!$E$9:$F$278,2))</f>
        <v/>
      </c>
      <c r="M673" s="44" t="str">
        <f>IF(G673="","",VLOOKUP(Journal!G673,Kontenplan!$E$9:$F$278,2))</f>
        <v/>
      </c>
      <c r="N673" s="28" t="str">
        <f>IF(AND(G673="",I673="",J673=""),"",IF(AND(I673&gt;0,OR(F673="",G673="")),"Bitte gültige Kontonummer/n eingeben",IF(OR(AND(F673&gt;0,F673&lt;1000),F673&gt;9999),"Sollkontonummer muss vierstellig sein",IF(VLOOKUP(F673,Kontenplan!$E$9:$E$277,1)&lt;&gt;F673,"Sollkonto existiert nicht",IF(D673=0,"Bitte Beleg-Nr. prüfen",IF(OR(AND(G673&gt;0,G673&lt;1000),G673&gt;9999),"Habenkontonummer muss vierstellig sein",IF(VLOOKUP(G673,Kontenplan!$E$9:$F$277,1)&lt;&gt;G673,"Habenkonto exisitert nicht","")))))))</f>
        <v/>
      </c>
      <c r="O673" s="28" t="str">
        <f t="shared" si="21"/>
        <v/>
      </c>
      <c r="P673" s="28"/>
      <c r="Q673" s="28"/>
      <c r="R673" s="28"/>
      <c r="S673" s="28"/>
      <c r="T673" s="28"/>
      <c r="U673" s="28"/>
      <c r="V673" s="28"/>
      <c r="X673" s="28"/>
      <c r="Y673" s="28"/>
    </row>
    <row r="674" spans="1:25" x14ac:dyDescent="0.2">
      <c r="A674" t="e">
        <f>IF(OR(F674=#REF!,G674=#REF!),ROUND(A673+1,0),A673+0.0001)</f>
        <v>#REF!</v>
      </c>
      <c r="B674" s="20" t="e">
        <f>IF(AND(E674&gt;=$B$2,E674&lt;=$B$3,OR(F674=#REF!,G674=#REF!)),ROUND(B673+1,0),B673+0.0001)</f>
        <v>#REF!</v>
      </c>
      <c r="C674" s="20" t="e">
        <f>IF(H674=#REF!,ROUND(C673+1,0),C673+0.0001)</f>
        <v>#REF!</v>
      </c>
      <c r="D674" s="21"/>
      <c r="E674" s="22"/>
      <c r="F674" s="23"/>
      <c r="G674" s="24"/>
      <c r="H674" s="51"/>
      <c r="I674" s="25"/>
      <c r="J674" s="31"/>
      <c r="K674" s="43" t="str">
        <f t="shared" si="22"/>
        <v/>
      </c>
      <c r="L674" s="45" t="str">
        <f>IF(F674="","",VLOOKUP(Journal!F674,Kontenplan!$E$9:$F$278,2))</f>
        <v/>
      </c>
      <c r="M674" s="44" t="str">
        <f>IF(G674="","",VLOOKUP(Journal!G674,Kontenplan!$E$9:$F$278,2))</f>
        <v/>
      </c>
      <c r="N674" s="28" t="str">
        <f>IF(AND(G674="",I674="",J674=""),"",IF(AND(I674&gt;0,OR(F674="",G674="")),"Bitte gültige Kontonummer/n eingeben",IF(OR(AND(F674&gt;0,F674&lt;1000),F674&gt;9999),"Sollkontonummer muss vierstellig sein",IF(VLOOKUP(F674,Kontenplan!$E$9:$E$277,1)&lt;&gt;F674,"Sollkonto existiert nicht",IF(D674=0,"Bitte Beleg-Nr. prüfen",IF(OR(AND(G674&gt;0,G674&lt;1000),G674&gt;9999),"Habenkontonummer muss vierstellig sein",IF(VLOOKUP(G674,Kontenplan!$E$9:$F$277,1)&lt;&gt;G674,"Habenkonto exisitert nicht","")))))))</f>
        <v/>
      </c>
      <c r="O674" s="28" t="str">
        <f t="shared" si="21"/>
        <v/>
      </c>
      <c r="P674" s="28"/>
      <c r="Q674" s="28"/>
      <c r="R674" s="28"/>
      <c r="S674" s="28"/>
      <c r="T674" s="28"/>
      <c r="U674" s="28"/>
      <c r="V674" s="28"/>
      <c r="X674" s="28"/>
      <c r="Y674" s="28"/>
    </row>
    <row r="675" spans="1:25" x14ac:dyDescent="0.2">
      <c r="A675" t="e">
        <f>IF(OR(F675=#REF!,G675=#REF!),ROUND(A674+1,0),A674+0.0001)</f>
        <v>#REF!</v>
      </c>
      <c r="B675" s="20" t="e">
        <f>IF(AND(E675&gt;=$B$2,E675&lt;=$B$3,OR(F675=#REF!,G675=#REF!)),ROUND(B674+1,0),B674+0.0001)</f>
        <v>#REF!</v>
      </c>
      <c r="C675" s="20" t="e">
        <f>IF(H675=#REF!,ROUND(C674+1,0),C674+0.0001)</f>
        <v>#REF!</v>
      </c>
      <c r="D675" s="21"/>
      <c r="E675" s="22"/>
      <c r="F675" s="23"/>
      <c r="G675" s="24"/>
      <c r="H675" s="51"/>
      <c r="I675" s="25"/>
      <c r="J675" s="31"/>
      <c r="K675" s="43" t="str">
        <f t="shared" si="22"/>
        <v/>
      </c>
      <c r="L675" s="45" t="str">
        <f>IF(F675="","",VLOOKUP(Journal!F675,Kontenplan!$E$9:$F$278,2))</f>
        <v/>
      </c>
      <c r="M675" s="44" t="str">
        <f>IF(G675="","",VLOOKUP(Journal!G675,Kontenplan!$E$9:$F$278,2))</f>
        <v/>
      </c>
      <c r="N675" s="28" t="str">
        <f>IF(AND(G675="",I675="",J675=""),"",IF(AND(I675&gt;0,OR(F675="",G675="")),"Bitte gültige Kontonummer/n eingeben",IF(OR(AND(F675&gt;0,F675&lt;1000),F675&gt;9999),"Sollkontonummer muss vierstellig sein",IF(VLOOKUP(F675,Kontenplan!$E$9:$E$277,1)&lt;&gt;F675,"Sollkonto existiert nicht",IF(D675=0,"Bitte Beleg-Nr. prüfen",IF(OR(AND(G675&gt;0,G675&lt;1000),G675&gt;9999),"Habenkontonummer muss vierstellig sein",IF(VLOOKUP(G675,Kontenplan!$E$9:$F$277,1)&lt;&gt;G675,"Habenkonto exisitert nicht","")))))))</f>
        <v/>
      </c>
      <c r="O675" s="28" t="str">
        <f t="shared" si="21"/>
        <v/>
      </c>
      <c r="P675" s="28"/>
      <c r="Q675" s="28"/>
      <c r="R675" s="28"/>
      <c r="S675" s="28"/>
      <c r="T675" s="28"/>
      <c r="U675" s="28"/>
      <c r="V675" s="28"/>
      <c r="X675" s="28"/>
      <c r="Y675" s="28"/>
    </row>
    <row r="676" spans="1:25" x14ac:dyDescent="0.2">
      <c r="A676" t="e">
        <f>IF(OR(F676=#REF!,G676=#REF!),ROUND(A675+1,0),A675+0.0001)</f>
        <v>#REF!</v>
      </c>
      <c r="B676" s="20" t="e">
        <f>IF(AND(E676&gt;=$B$2,E676&lt;=$B$3,OR(F676=#REF!,G676=#REF!)),ROUND(B675+1,0),B675+0.0001)</f>
        <v>#REF!</v>
      </c>
      <c r="C676" s="20" t="e">
        <f>IF(H676=#REF!,ROUND(C675+1,0),C675+0.0001)</f>
        <v>#REF!</v>
      </c>
      <c r="D676" s="21"/>
      <c r="E676" s="22"/>
      <c r="F676" s="23"/>
      <c r="G676" s="24"/>
      <c r="H676" s="51"/>
      <c r="I676" s="25"/>
      <c r="J676" s="31"/>
      <c r="K676" s="43" t="str">
        <f t="shared" si="22"/>
        <v/>
      </c>
      <c r="L676" s="45" t="str">
        <f>IF(F676="","",VLOOKUP(Journal!F676,Kontenplan!$E$9:$F$278,2))</f>
        <v/>
      </c>
      <c r="M676" s="44" t="str">
        <f>IF(G676="","",VLOOKUP(Journal!G676,Kontenplan!$E$9:$F$278,2))</f>
        <v/>
      </c>
      <c r="N676" s="28" t="str">
        <f>IF(AND(G676="",I676="",J676=""),"",IF(AND(I676&gt;0,OR(F676="",G676="")),"Bitte gültige Kontonummer/n eingeben",IF(OR(AND(F676&gt;0,F676&lt;1000),F676&gt;9999),"Sollkontonummer muss vierstellig sein",IF(VLOOKUP(F676,Kontenplan!$E$9:$E$277,1)&lt;&gt;F676,"Sollkonto existiert nicht",IF(D676=0,"Bitte Beleg-Nr. prüfen",IF(OR(AND(G676&gt;0,G676&lt;1000),G676&gt;9999),"Habenkontonummer muss vierstellig sein",IF(VLOOKUP(G676,Kontenplan!$E$9:$F$277,1)&lt;&gt;G676,"Habenkonto exisitert nicht","")))))))</f>
        <v/>
      </c>
      <c r="O676" s="28" t="str">
        <f t="shared" si="21"/>
        <v/>
      </c>
      <c r="P676" s="28"/>
      <c r="Q676" s="28"/>
      <c r="R676" s="28"/>
      <c r="S676" s="28"/>
      <c r="T676" s="28"/>
      <c r="U676" s="28"/>
      <c r="V676" s="28"/>
      <c r="X676" s="28"/>
      <c r="Y676" s="28"/>
    </row>
    <row r="677" spans="1:25" x14ac:dyDescent="0.2">
      <c r="A677" t="e">
        <f>IF(OR(F677=#REF!,G677=#REF!),ROUND(A676+1,0),A676+0.0001)</f>
        <v>#REF!</v>
      </c>
      <c r="B677" s="20" t="e">
        <f>IF(AND(E677&gt;=$B$2,E677&lt;=$B$3,OR(F677=#REF!,G677=#REF!)),ROUND(B676+1,0),B676+0.0001)</f>
        <v>#REF!</v>
      </c>
      <c r="C677" s="20" t="e">
        <f>IF(H677=#REF!,ROUND(C676+1,0),C676+0.0001)</f>
        <v>#REF!</v>
      </c>
      <c r="D677" s="21"/>
      <c r="E677" s="22"/>
      <c r="F677" s="23"/>
      <c r="G677" s="24"/>
      <c r="H677" s="51"/>
      <c r="I677" s="25"/>
      <c r="J677" s="31"/>
      <c r="K677" s="43" t="str">
        <f t="shared" si="22"/>
        <v/>
      </c>
      <c r="L677" s="45" t="str">
        <f>IF(F677="","",VLOOKUP(Journal!F677,Kontenplan!$E$9:$F$278,2))</f>
        <v/>
      </c>
      <c r="M677" s="44" t="str">
        <f>IF(G677="","",VLOOKUP(Journal!G677,Kontenplan!$E$9:$F$278,2))</f>
        <v/>
      </c>
      <c r="N677" s="28" t="str">
        <f>IF(AND(G677="",I677="",J677=""),"",IF(AND(I677&gt;0,OR(F677="",G677="")),"Bitte gültige Kontonummer/n eingeben",IF(OR(AND(F677&gt;0,F677&lt;1000),F677&gt;9999),"Sollkontonummer muss vierstellig sein",IF(VLOOKUP(F677,Kontenplan!$E$9:$E$277,1)&lt;&gt;F677,"Sollkonto existiert nicht",IF(D677=0,"Bitte Beleg-Nr. prüfen",IF(OR(AND(G677&gt;0,G677&lt;1000),G677&gt;9999),"Habenkontonummer muss vierstellig sein",IF(VLOOKUP(G677,Kontenplan!$E$9:$F$277,1)&lt;&gt;G677,"Habenkonto exisitert nicht","")))))))</f>
        <v/>
      </c>
      <c r="O677" s="28" t="str">
        <f t="shared" si="21"/>
        <v/>
      </c>
      <c r="P677" s="28"/>
      <c r="Q677" s="28"/>
      <c r="R677" s="28"/>
      <c r="S677" s="28"/>
      <c r="T677" s="28"/>
      <c r="U677" s="28"/>
      <c r="V677" s="28"/>
      <c r="X677" s="28"/>
      <c r="Y677" s="28"/>
    </row>
    <row r="678" spans="1:25" x14ac:dyDescent="0.2">
      <c r="A678" t="e">
        <f>IF(OR(F678=#REF!,G678=#REF!),ROUND(A677+1,0),A677+0.0001)</f>
        <v>#REF!</v>
      </c>
      <c r="B678" s="20" t="e">
        <f>IF(AND(E678&gt;=$B$2,E678&lt;=$B$3,OR(F678=#REF!,G678=#REF!)),ROUND(B677+1,0),B677+0.0001)</f>
        <v>#REF!</v>
      </c>
      <c r="C678" s="20" t="e">
        <f>IF(H678=#REF!,ROUND(C677+1,0),C677+0.0001)</f>
        <v>#REF!</v>
      </c>
      <c r="D678" s="21"/>
      <c r="E678" s="22"/>
      <c r="F678" s="23"/>
      <c r="G678" s="24"/>
      <c r="H678" s="51"/>
      <c r="I678" s="25"/>
      <c r="J678" s="31"/>
      <c r="K678" s="43" t="str">
        <f t="shared" si="22"/>
        <v/>
      </c>
      <c r="L678" s="45" t="str">
        <f>IF(F678="","",VLOOKUP(Journal!F678,Kontenplan!$E$9:$F$278,2))</f>
        <v/>
      </c>
      <c r="M678" s="44" t="str">
        <f>IF(G678="","",VLOOKUP(Journal!G678,Kontenplan!$E$9:$F$278,2))</f>
        <v/>
      </c>
      <c r="N678" s="28" t="str">
        <f>IF(AND(G678="",I678="",J678=""),"",IF(AND(I678&gt;0,OR(F678="",G678="")),"Bitte gültige Kontonummer/n eingeben",IF(OR(AND(F678&gt;0,F678&lt;1000),F678&gt;9999),"Sollkontonummer muss vierstellig sein",IF(VLOOKUP(F678,Kontenplan!$E$9:$E$277,1)&lt;&gt;F678,"Sollkonto existiert nicht",IF(D678=0,"Bitte Beleg-Nr. prüfen",IF(OR(AND(G678&gt;0,G678&lt;1000),G678&gt;9999),"Habenkontonummer muss vierstellig sein",IF(VLOOKUP(G678,Kontenplan!$E$9:$F$277,1)&lt;&gt;G678,"Habenkonto exisitert nicht","")))))))</f>
        <v/>
      </c>
      <c r="O678" s="28" t="str">
        <f t="shared" si="21"/>
        <v/>
      </c>
      <c r="P678" s="28"/>
      <c r="Q678" s="28"/>
      <c r="R678" s="28"/>
      <c r="S678" s="28"/>
      <c r="T678" s="28"/>
      <c r="U678" s="28"/>
      <c r="V678" s="28"/>
      <c r="X678" s="28"/>
      <c r="Y678" s="28"/>
    </row>
    <row r="679" spans="1:25" x14ac:dyDescent="0.2">
      <c r="A679" t="e">
        <f>IF(OR(F679=#REF!,G679=#REF!),ROUND(A678+1,0),A678+0.0001)</f>
        <v>#REF!</v>
      </c>
      <c r="B679" s="20" t="e">
        <f>IF(AND(E679&gt;=$B$2,E679&lt;=$B$3,OR(F679=#REF!,G679=#REF!)),ROUND(B678+1,0),B678+0.0001)</f>
        <v>#REF!</v>
      </c>
      <c r="C679" s="20" t="e">
        <f>IF(H679=#REF!,ROUND(C678+1,0),C678+0.0001)</f>
        <v>#REF!</v>
      </c>
      <c r="D679" s="21"/>
      <c r="E679" s="22"/>
      <c r="F679" s="23"/>
      <c r="G679" s="24"/>
      <c r="H679" s="51"/>
      <c r="I679" s="25"/>
      <c r="J679" s="31"/>
      <c r="K679" s="43" t="str">
        <f t="shared" si="22"/>
        <v/>
      </c>
      <c r="L679" s="45" t="str">
        <f>IF(F679="","",VLOOKUP(Journal!F679,Kontenplan!$E$9:$F$278,2))</f>
        <v/>
      </c>
      <c r="M679" s="44" t="str">
        <f>IF(G679="","",VLOOKUP(Journal!G679,Kontenplan!$E$9:$F$278,2))</f>
        <v/>
      </c>
      <c r="N679" s="28" t="str">
        <f>IF(AND(G679="",I679="",J679=""),"",IF(AND(I679&gt;0,OR(F679="",G679="")),"Bitte gültige Kontonummer/n eingeben",IF(OR(AND(F679&gt;0,F679&lt;1000),F679&gt;9999),"Sollkontonummer muss vierstellig sein",IF(VLOOKUP(F679,Kontenplan!$E$9:$E$277,1)&lt;&gt;F679,"Sollkonto existiert nicht",IF(D679=0,"Bitte Beleg-Nr. prüfen",IF(OR(AND(G679&gt;0,G679&lt;1000),G679&gt;9999),"Habenkontonummer muss vierstellig sein",IF(VLOOKUP(G679,Kontenplan!$E$9:$F$277,1)&lt;&gt;G679,"Habenkonto exisitert nicht","")))))))</f>
        <v/>
      </c>
      <c r="O679" s="28" t="str">
        <f t="shared" si="21"/>
        <v/>
      </c>
      <c r="P679" s="28"/>
      <c r="Q679" s="28"/>
      <c r="R679" s="28"/>
      <c r="S679" s="28"/>
      <c r="T679" s="28"/>
      <c r="U679" s="28"/>
      <c r="V679" s="28"/>
      <c r="X679" s="28"/>
      <c r="Y679" s="28"/>
    </row>
    <row r="680" spans="1:25" x14ac:dyDescent="0.2">
      <c r="A680" t="e">
        <f>IF(OR(F680=#REF!,G680=#REF!),ROUND(A679+1,0),A679+0.0001)</f>
        <v>#REF!</v>
      </c>
      <c r="B680" s="20" t="e">
        <f>IF(AND(E680&gt;=$B$2,E680&lt;=$B$3,OR(F680=#REF!,G680=#REF!)),ROUND(B679+1,0),B679+0.0001)</f>
        <v>#REF!</v>
      </c>
      <c r="C680" s="20" t="e">
        <f>IF(H680=#REF!,ROUND(C679+1,0),C679+0.0001)</f>
        <v>#REF!</v>
      </c>
      <c r="D680" s="21"/>
      <c r="E680" s="22"/>
      <c r="F680" s="23"/>
      <c r="G680" s="24"/>
      <c r="H680" s="51"/>
      <c r="I680" s="25"/>
      <c r="J680" s="31"/>
      <c r="K680" s="43" t="str">
        <f t="shared" si="22"/>
        <v/>
      </c>
      <c r="L680" s="45" t="str">
        <f>IF(F680="","",VLOOKUP(Journal!F680,Kontenplan!$E$9:$F$278,2))</f>
        <v/>
      </c>
      <c r="M680" s="44" t="str">
        <f>IF(G680="","",VLOOKUP(Journal!G680,Kontenplan!$E$9:$F$278,2))</f>
        <v/>
      </c>
      <c r="N680" s="28" t="str">
        <f>IF(AND(G680="",I680="",J680=""),"",IF(AND(I680&gt;0,OR(F680="",G680="")),"Bitte gültige Kontonummer/n eingeben",IF(OR(AND(F680&gt;0,F680&lt;1000),F680&gt;9999),"Sollkontonummer muss vierstellig sein",IF(VLOOKUP(F680,Kontenplan!$E$9:$E$277,1)&lt;&gt;F680,"Sollkonto existiert nicht",IF(D680=0,"Bitte Beleg-Nr. prüfen",IF(OR(AND(G680&gt;0,G680&lt;1000),G680&gt;9999),"Habenkontonummer muss vierstellig sein",IF(VLOOKUP(G680,Kontenplan!$E$9:$F$277,1)&lt;&gt;G680,"Habenkonto exisitert nicht","")))))))</f>
        <v/>
      </c>
      <c r="O680" s="28" t="str">
        <f t="shared" si="21"/>
        <v/>
      </c>
      <c r="P680" s="28"/>
      <c r="Q680" s="28"/>
      <c r="R680" s="28"/>
      <c r="S680" s="28"/>
      <c r="T680" s="28"/>
      <c r="U680" s="28"/>
      <c r="V680" s="28"/>
      <c r="X680" s="28"/>
      <c r="Y680" s="28"/>
    </row>
    <row r="681" spans="1:25" x14ac:dyDescent="0.2">
      <c r="A681" t="e">
        <f>IF(OR(F681=#REF!,G681=#REF!),ROUND(A680+1,0),A680+0.0001)</f>
        <v>#REF!</v>
      </c>
      <c r="B681" s="20" t="e">
        <f>IF(AND(E681&gt;=$B$2,E681&lt;=$B$3,OR(F681=#REF!,G681=#REF!)),ROUND(B680+1,0),B680+0.0001)</f>
        <v>#REF!</v>
      </c>
      <c r="C681" s="20" t="e">
        <f>IF(H681=#REF!,ROUND(C680+1,0),C680+0.0001)</f>
        <v>#REF!</v>
      </c>
      <c r="D681" s="21"/>
      <c r="E681" s="22"/>
      <c r="F681" s="23"/>
      <c r="G681" s="24"/>
      <c r="H681" s="51"/>
      <c r="I681" s="25"/>
      <c r="J681" s="31"/>
      <c r="K681" s="43" t="str">
        <f t="shared" si="22"/>
        <v/>
      </c>
      <c r="L681" s="45" t="str">
        <f>IF(F681="","",VLOOKUP(Journal!F681,Kontenplan!$E$9:$F$278,2))</f>
        <v/>
      </c>
      <c r="M681" s="44" t="str">
        <f>IF(G681="","",VLOOKUP(Journal!G681,Kontenplan!$E$9:$F$278,2))</f>
        <v/>
      </c>
      <c r="N681" s="28" t="str">
        <f>IF(AND(G681="",I681="",J681=""),"",IF(AND(I681&gt;0,OR(F681="",G681="")),"Bitte gültige Kontonummer/n eingeben",IF(OR(AND(F681&gt;0,F681&lt;1000),F681&gt;9999),"Sollkontonummer muss vierstellig sein",IF(VLOOKUP(F681,Kontenplan!$E$9:$E$277,1)&lt;&gt;F681,"Sollkonto existiert nicht",IF(D681=0,"Bitte Beleg-Nr. prüfen",IF(OR(AND(G681&gt;0,G681&lt;1000),G681&gt;9999),"Habenkontonummer muss vierstellig sein",IF(VLOOKUP(G681,Kontenplan!$E$9:$F$277,1)&lt;&gt;G681,"Habenkonto exisitert nicht","")))))))</f>
        <v/>
      </c>
      <c r="O681" s="28" t="str">
        <f t="shared" si="21"/>
        <v/>
      </c>
      <c r="P681" s="28"/>
      <c r="Q681" s="28"/>
      <c r="R681" s="28"/>
      <c r="S681" s="28"/>
      <c r="T681" s="28"/>
      <c r="U681" s="28"/>
      <c r="V681" s="28"/>
      <c r="X681" s="28"/>
      <c r="Y681" s="28"/>
    </row>
    <row r="682" spans="1:25" x14ac:dyDescent="0.2">
      <c r="A682" t="e">
        <f>IF(OR(F682=#REF!,G682=#REF!),ROUND(A681+1,0),A681+0.0001)</f>
        <v>#REF!</v>
      </c>
      <c r="B682" s="20" t="e">
        <f>IF(AND(E682&gt;=$B$2,E682&lt;=$B$3,OR(F682=#REF!,G682=#REF!)),ROUND(B681+1,0),B681+0.0001)</f>
        <v>#REF!</v>
      </c>
      <c r="C682" s="20" t="e">
        <f>IF(H682=#REF!,ROUND(C681+1,0),C681+0.0001)</f>
        <v>#REF!</v>
      </c>
      <c r="D682" s="21"/>
      <c r="E682" s="22"/>
      <c r="F682" s="23"/>
      <c r="G682" s="24"/>
      <c r="H682" s="51"/>
      <c r="I682" s="25"/>
      <c r="J682" s="31"/>
      <c r="K682" s="43" t="str">
        <f t="shared" si="22"/>
        <v/>
      </c>
      <c r="L682" s="45" t="str">
        <f>IF(F682="","",VLOOKUP(Journal!F682,Kontenplan!$E$9:$F$278,2))</f>
        <v/>
      </c>
      <c r="M682" s="44" t="str">
        <f>IF(G682="","",VLOOKUP(Journal!G682,Kontenplan!$E$9:$F$278,2))</f>
        <v/>
      </c>
      <c r="N682" s="28" t="str">
        <f>IF(AND(G682="",I682="",J682=""),"",IF(AND(I682&gt;0,OR(F682="",G682="")),"Bitte gültige Kontonummer/n eingeben",IF(OR(AND(F682&gt;0,F682&lt;1000),F682&gt;9999),"Sollkontonummer muss vierstellig sein",IF(VLOOKUP(F682,Kontenplan!$E$9:$E$277,1)&lt;&gt;F682,"Sollkonto existiert nicht",IF(D682=0,"Bitte Beleg-Nr. prüfen",IF(OR(AND(G682&gt;0,G682&lt;1000),G682&gt;9999),"Habenkontonummer muss vierstellig sein",IF(VLOOKUP(G682,Kontenplan!$E$9:$F$277,1)&lt;&gt;G682,"Habenkonto exisitert nicht","")))))))</f>
        <v/>
      </c>
      <c r="O682" s="28" t="str">
        <f t="shared" si="21"/>
        <v/>
      </c>
      <c r="P682" s="28"/>
      <c r="Q682" s="28"/>
      <c r="R682" s="28"/>
      <c r="S682" s="28"/>
      <c r="T682" s="28"/>
      <c r="U682" s="28"/>
      <c r="V682" s="28"/>
      <c r="X682" s="28"/>
      <c r="Y682" s="28"/>
    </row>
    <row r="683" spans="1:25" x14ac:dyDescent="0.2">
      <c r="A683" t="e">
        <f>IF(OR(F683=#REF!,G683=#REF!),ROUND(A682+1,0),A682+0.0001)</f>
        <v>#REF!</v>
      </c>
      <c r="B683" s="20" t="e">
        <f>IF(AND(E683&gt;=$B$2,E683&lt;=$B$3,OR(F683=#REF!,G683=#REF!)),ROUND(B682+1,0),B682+0.0001)</f>
        <v>#REF!</v>
      </c>
      <c r="C683" s="20" t="e">
        <f>IF(H683=#REF!,ROUND(C682+1,0),C682+0.0001)</f>
        <v>#REF!</v>
      </c>
      <c r="D683" s="21"/>
      <c r="E683" s="22"/>
      <c r="F683" s="23"/>
      <c r="G683" s="24"/>
      <c r="H683" s="51"/>
      <c r="I683" s="25"/>
      <c r="J683" s="31"/>
      <c r="K683" s="43" t="str">
        <f t="shared" si="22"/>
        <v/>
      </c>
      <c r="L683" s="45" t="str">
        <f>IF(F683="","",VLOOKUP(Journal!F683,Kontenplan!$E$9:$F$278,2))</f>
        <v/>
      </c>
      <c r="M683" s="44" t="str">
        <f>IF(G683="","",VLOOKUP(Journal!G683,Kontenplan!$E$9:$F$278,2))</f>
        <v/>
      </c>
      <c r="N683" s="28" t="str">
        <f>IF(AND(G683="",I683="",J683=""),"",IF(AND(I683&gt;0,OR(F683="",G683="")),"Bitte gültige Kontonummer/n eingeben",IF(OR(AND(F683&gt;0,F683&lt;1000),F683&gt;9999),"Sollkontonummer muss vierstellig sein",IF(VLOOKUP(F683,Kontenplan!$E$9:$E$277,1)&lt;&gt;F683,"Sollkonto existiert nicht",IF(D683=0,"Bitte Beleg-Nr. prüfen",IF(OR(AND(G683&gt;0,G683&lt;1000),G683&gt;9999),"Habenkontonummer muss vierstellig sein",IF(VLOOKUP(G683,Kontenplan!$E$9:$F$277,1)&lt;&gt;G683,"Habenkonto exisitert nicht","")))))))</f>
        <v/>
      </c>
      <c r="O683" s="28" t="str">
        <f t="shared" si="21"/>
        <v/>
      </c>
      <c r="P683" s="28"/>
      <c r="Q683" s="28"/>
      <c r="R683" s="28"/>
      <c r="S683" s="28"/>
      <c r="T683" s="28"/>
      <c r="U683" s="28"/>
      <c r="V683" s="28"/>
      <c r="X683" s="28"/>
      <c r="Y683" s="28"/>
    </row>
    <row r="684" spans="1:25" x14ac:dyDescent="0.2">
      <c r="A684" t="e">
        <f>IF(OR(F684=#REF!,G684=#REF!),ROUND(A683+1,0),A683+0.0001)</f>
        <v>#REF!</v>
      </c>
      <c r="B684" s="20" t="e">
        <f>IF(AND(E684&gt;=$B$2,E684&lt;=$B$3,OR(F684=#REF!,G684=#REF!)),ROUND(B683+1,0),B683+0.0001)</f>
        <v>#REF!</v>
      </c>
      <c r="C684" s="20" t="e">
        <f>IF(H684=#REF!,ROUND(C683+1,0),C683+0.0001)</f>
        <v>#REF!</v>
      </c>
      <c r="D684" s="21"/>
      <c r="E684" s="22"/>
      <c r="F684" s="23"/>
      <c r="G684" s="24"/>
      <c r="H684" s="51"/>
      <c r="I684" s="25"/>
      <c r="J684" s="31"/>
      <c r="K684" s="43" t="str">
        <f t="shared" si="22"/>
        <v/>
      </c>
      <c r="L684" s="45" t="str">
        <f>IF(F684="","",VLOOKUP(Journal!F684,Kontenplan!$E$9:$F$278,2))</f>
        <v/>
      </c>
      <c r="M684" s="44" t="str">
        <f>IF(G684="","",VLOOKUP(Journal!G684,Kontenplan!$E$9:$F$278,2))</f>
        <v/>
      </c>
      <c r="N684" s="28" t="str">
        <f>IF(AND(G684="",I684="",J684=""),"",IF(AND(I684&gt;0,OR(F684="",G684="")),"Bitte gültige Kontonummer/n eingeben",IF(OR(AND(F684&gt;0,F684&lt;1000),F684&gt;9999),"Sollkontonummer muss vierstellig sein",IF(VLOOKUP(F684,Kontenplan!$E$9:$E$277,1)&lt;&gt;F684,"Sollkonto existiert nicht",IF(D684=0,"Bitte Beleg-Nr. prüfen",IF(OR(AND(G684&gt;0,G684&lt;1000),G684&gt;9999),"Habenkontonummer muss vierstellig sein",IF(VLOOKUP(G684,Kontenplan!$E$9:$F$277,1)&lt;&gt;G684,"Habenkonto exisitert nicht","")))))))</f>
        <v/>
      </c>
      <c r="O684" s="28" t="str">
        <f t="shared" si="21"/>
        <v/>
      </c>
      <c r="P684" s="28"/>
      <c r="Q684" s="28"/>
      <c r="R684" s="28"/>
      <c r="S684" s="28"/>
      <c r="T684" s="28"/>
      <c r="U684" s="28"/>
      <c r="V684" s="28"/>
      <c r="X684" s="28"/>
      <c r="Y684" s="28"/>
    </row>
    <row r="685" spans="1:25" x14ac:dyDescent="0.2">
      <c r="A685" t="e">
        <f>IF(OR(F685=#REF!,G685=#REF!),ROUND(A684+1,0),A684+0.0001)</f>
        <v>#REF!</v>
      </c>
      <c r="B685" s="20" t="e">
        <f>IF(AND(E685&gt;=$B$2,E685&lt;=$B$3,OR(F685=#REF!,G685=#REF!)),ROUND(B684+1,0),B684+0.0001)</f>
        <v>#REF!</v>
      </c>
      <c r="C685" s="20" t="e">
        <f>IF(H685=#REF!,ROUND(C684+1,0),C684+0.0001)</f>
        <v>#REF!</v>
      </c>
      <c r="D685" s="21"/>
      <c r="E685" s="22"/>
      <c r="F685" s="23"/>
      <c r="G685" s="24"/>
      <c r="H685" s="51"/>
      <c r="I685" s="25"/>
      <c r="J685" s="31"/>
      <c r="K685" s="43" t="str">
        <f t="shared" si="22"/>
        <v/>
      </c>
      <c r="L685" s="45" t="str">
        <f>IF(F685="","",VLOOKUP(Journal!F685,Kontenplan!$E$9:$F$278,2))</f>
        <v/>
      </c>
      <c r="M685" s="44" t="str">
        <f>IF(G685="","",VLOOKUP(Journal!G685,Kontenplan!$E$9:$F$278,2))</f>
        <v/>
      </c>
      <c r="N685" s="28" t="str">
        <f>IF(AND(G685="",I685="",J685=""),"",IF(AND(I685&gt;0,OR(F685="",G685="")),"Bitte gültige Kontonummer/n eingeben",IF(OR(AND(F685&gt;0,F685&lt;1000),F685&gt;9999),"Sollkontonummer muss vierstellig sein",IF(VLOOKUP(F685,Kontenplan!$E$9:$E$277,1)&lt;&gt;F685,"Sollkonto existiert nicht",IF(D685=0,"Bitte Beleg-Nr. prüfen",IF(OR(AND(G685&gt;0,G685&lt;1000),G685&gt;9999),"Habenkontonummer muss vierstellig sein",IF(VLOOKUP(G685,Kontenplan!$E$9:$F$277,1)&lt;&gt;G685,"Habenkonto exisitert nicht","")))))))</f>
        <v/>
      </c>
      <c r="O685" s="28" t="str">
        <f t="shared" si="21"/>
        <v/>
      </c>
      <c r="P685" s="28"/>
      <c r="Q685" s="28"/>
      <c r="R685" s="28"/>
      <c r="S685" s="28"/>
      <c r="T685" s="28"/>
      <c r="U685" s="28"/>
      <c r="V685" s="28"/>
      <c r="X685" s="28"/>
      <c r="Y685" s="28"/>
    </row>
    <row r="686" spans="1:25" x14ac:dyDescent="0.2">
      <c r="A686" t="e">
        <f>IF(OR(F686=#REF!,G686=#REF!),ROUND(A685+1,0),A685+0.0001)</f>
        <v>#REF!</v>
      </c>
      <c r="B686" s="20" t="e">
        <f>IF(AND(E686&gt;=$B$2,E686&lt;=$B$3,OR(F686=#REF!,G686=#REF!)),ROUND(B685+1,0),B685+0.0001)</f>
        <v>#REF!</v>
      </c>
      <c r="C686" s="20" t="e">
        <f>IF(H686=#REF!,ROUND(C685+1,0),C685+0.0001)</f>
        <v>#REF!</v>
      </c>
      <c r="D686" s="21"/>
      <c r="E686" s="22"/>
      <c r="F686" s="23"/>
      <c r="G686" s="24"/>
      <c r="H686" s="51"/>
      <c r="I686" s="25"/>
      <c r="J686" s="31"/>
      <c r="K686" s="43" t="str">
        <f t="shared" si="22"/>
        <v/>
      </c>
      <c r="L686" s="45" t="str">
        <f>IF(F686="","",VLOOKUP(Journal!F686,Kontenplan!$E$9:$F$278,2))</f>
        <v/>
      </c>
      <c r="M686" s="44" t="str">
        <f>IF(G686="","",VLOOKUP(Journal!G686,Kontenplan!$E$9:$F$278,2))</f>
        <v/>
      </c>
      <c r="N686" s="28" t="str">
        <f>IF(AND(G686="",I686="",J686=""),"",IF(AND(I686&gt;0,OR(F686="",G686="")),"Bitte gültige Kontonummer/n eingeben",IF(OR(AND(F686&gt;0,F686&lt;1000),F686&gt;9999),"Sollkontonummer muss vierstellig sein",IF(VLOOKUP(F686,Kontenplan!$E$9:$E$277,1)&lt;&gt;F686,"Sollkonto existiert nicht",IF(D686=0,"Bitte Beleg-Nr. prüfen",IF(OR(AND(G686&gt;0,G686&lt;1000),G686&gt;9999),"Habenkontonummer muss vierstellig sein",IF(VLOOKUP(G686,Kontenplan!$E$9:$F$277,1)&lt;&gt;G686,"Habenkonto exisitert nicht","")))))))</f>
        <v/>
      </c>
      <c r="O686" s="28" t="str">
        <f t="shared" si="21"/>
        <v/>
      </c>
      <c r="P686" s="28"/>
      <c r="Q686" s="28"/>
      <c r="R686" s="28"/>
      <c r="S686" s="28"/>
      <c r="T686" s="28"/>
      <c r="U686" s="28"/>
      <c r="V686" s="28"/>
      <c r="X686" s="28"/>
      <c r="Y686" s="28"/>
    </row>
    <row r="687" spans="1:25" x14ac:dyDescent="0.2">
      <c r="A687" t="e">
        <f>IF(OR(F687=#REF!,G687=#REF!),ROUND(A686+1,0),A686+0.0001)</f>
        <v>#REF!</v>
      </c>
      <c r="B687" s="20" t="e">
        <f>IF(AND(E687&gt;=$B$2,E687&lt;=$B$3,OR(F687=#REF!,G687=#REF!)),ROUND(B686+1,0),B686+0.0001)</f>
        <v>#REF!</v>
      </c>
      <c r="C687" s="20" t="e">
        <f>IF(H687=#REF!,ROUND(C686+1,0),C686+0.0001)</f>
        <v>#REF!</v>
      </c>
      <c r="D687" s="21"/>
      <c r="E687" s="22"/>
      <c r="F687" s="23"/>
      <c r="G687" s="24"/>
      <c r="H687" s="51"/>
      <c r="I687" s="25"/>
      <c r="J687" s="31"/>
      <c r="K687" s="43" t="str">
        <f t="shared" si="22"/>
        <v/>
      </c>
      <c r="L687" s="45" t="str">
        <f>IF(F687="","",VLOOKUP(Journal!F687,Kontenplan!$E$9:$F$278,2))</f>
        <v/>
      </c>
      <c r="M687" s="44" t="str">
        <f>IF(G687="","",VLOOKUP(Journal!G687,Kontenplan!$E$9:$F$278,2))</f>
        <v/>
      </c>
      <c r="N687" s="28" t="str">
        <f>IF(AND(G687="",I687="",J687=""),"",IF(AND(I687&gt;0,OR(F687="",G687="")),"Bitte gültige Kontonummer/n eingeben",IF(OR(AND(F687&gt;0,F687&lt;1000),F687&gt;9999),"Sollkontonummer muss vierstellig sein",IF(VLOOKUP(F687,Kontenplan!$E$9:$E$277,1)&lt;&gt;F687,"Sollkonto existiert nicht",IF(D687=0,"Bitte Beleg-Nr. prüfen",IF(OR(AND(G687&gt;0,G687&lt;1000),G687&gt;9999),"Habenkontonummer muss vierstellig sein",IF(VLOOKUP(G687,Kontenplan!$E$9:$F$277,1)&lt;&gt;G687,"Habenkonto exisitert nicht","")))))))</f>
        <v/>
      </c>
      <c r="O687" s="28" t="str">
        <f t="shared" si="21"/>
        <v/>
      </c>
      <c r="P687" s="28"/>
      <c r="Q687" s="28"/>
      <c r="R687" s="28"/>
      <c r="S687" s="28"/>
      <c r="T687" s="28"/>
      <c r="U687" s="28"/>
      <c r="V687" s="28"/>
      <c r="X687" s="28"/>
      <c r="Y687" s="28"/>
    </row>
    <row r="688" spans="1:25" x14ac:dyDescent="0.2">
      <c r="A688" t="e">
        <f>IF(OR(F688=#REF!,G688=#REF!),ROUND(A687+1,0),A687+0.0001)</f>
        <v>#REF!</v>
      </c>
      <c r="B688" s="20" t="e">
        <f>IF(AND(E688&gt;=$B$2,E688&lt;=$B$3,OR(F688=#REF!,G688=#REF!)),ROUND(B687+1,0),B687+0.0001)</f>
        <v>#REF!</v>
      </c>
      <c r="C688" s="20" t="e">
        <f>IF(H688=#REF!,ROUND(C687+1,0),C687+0.0001)</f>
        <v>#REF!</v>
      </c>
      <c r="D688" s="21"/>
      <c r="E688" s="22"/>
      <c r="F688" s="23"/>
      <c r="G688" s="24"/>
      <c r="H688" s="51"/>
      <c r="I688" s="25"/>
      <c r="J688" s="31"/>
      <c r="K688" s="43" t="str">
        <f t="shared" si="22"/>
        <v/>
      </c>
      <c r="L688" s="45" t="str">
        <f>IF(F688="","",VLOOKUP(Journal!F688,Kontenplan!$E$9:$F$278,2))</f>
        <v/>
      </c>
      <c r="M688" s="44" t="str">
        <f>IF(G688="","",VLOOKUP(Journal!G688,Kontenplan!$E$9:$F$278,2))</f>
        <v/>
      </c>
      <c r="N688" s="28" t="str">
        <f>IF(AND(G688="",I688="",J688=""),"",IF(AND(I688&gt;0,OR(F688="",G688="")),"Bitte gültige Kontonummer/n eingeben",IF(OR(AND(F688&gt;0,F688&lt;1000),F688&gt;9999),"Sollkontonummer muss vierstellig sein",IF(VLOOKUP(F688,Kontenplan!$E$9:$E$277,1)&lt;&gt;F688,"Sollkonto existiert nicht",IF(D688=0,"Bitte Beleg-Nr. prüfen",IF(OR(AND(G688&gt;0,G688&lt;1000),G688&gt;9999),"Habenkontonummer muss vierstellig sein",IF(VLOOKUP(G688,Kontenplan!$E$9:$F$277,1)&lt;&gt;G688,"Habenkonto exisitert nicht","")))))))</f>
        <v/>
      </c>
      <c r="O688" s="28" t="str">
        <f t="shared" si="21"/>
        <v/>
      </c>
      <c r="P688" s="28"/>
      <c r="Q688" s="28"/>
      <c r="R688" s="28"/>
      <c r="S688" s="28"/>
      <c r="T688" s="28"/>
      <c r="U688" s="28"/>
      <c r="V688" s="28"/>
      <c r="X688" s="28"/>
      <c r="Y688" s="28"/>
    </row>
    <row r="689" spans="1:25" x14ac:dyDescent="0.2">
      <c r="A689" t="e">
        <f>IF(OR(F689=#REF!,G689=#REF!),ROUND(A688+1,0),A688+0.0001)</f>
        <v>#REF!</v>
      </c>
      <c r="B689" s="20" t="e">
        <f>IF(AND(E689&gt;=$B$2,E689&lt;=$B$3,OR(F689=#REF!,G689=#REF!)),ROUND(B688+1,0),B688+0.0001)</f>
        <v>#REF!</v>
      </c>
      <c r="C689" s="20" t="e">
        <f>IF(H689=#REF!,ROUND(C688+1,0),C688+0.0001)</f>
        <v>#REF!</v>
      </c>
      <c r="D689" s="21"/>
      <c r="E689" s="22"/>
      <c r="F689" s="23"/>
      <c r="G689" s="24"/>
      <c r="H689" s="51"/>
      <c r="I689" s="25"/>
      <c r="J689" s="31"/>
      <c r="K689" s="43" t="str">
        <f t="shared" si="22"/>
        <v/>
      </c>
      <c r="L689" s="45" t="str">
        <f>IF(F689="","",VLOOKUP(Journal!F689,Kontenplan!$E$9:$F$278,2))</f>
        <v/>
      </c>
      <c r="M689" s="44" t="str">
        <f>IF(G689="","",VLOOKUP(Journal!G689,Kontenplan!$E$9:$F$278,2))</f>
        <v/>
      </c>
      <c r="N689" s="28" t="str">
        <f>IF(AND(G689="",I689="",J689=""),"",IF(AND(I689&gt;0,OR(F689="",G689="")),"Bitte gültige Kontonummer/n eingeben",IF(OR(AND(F689&gt;0,F689&lt;1000),F689&gt;9999),"Sollkontonummer muss vierstellig sein",IF(VLOOKUP(F689,Kontenplan!$E$9:$E$277,1)&lt;&gt;F689,"Sollkonto existiert nicht",IF(D689=0,"Bitte Beleg-Nr. prüfen",IF(OR(AND(G689&gt;0,G689&lt;1000),G689&gt;9999),"Habenkontonummer muss vierstellig sein",IF(VLOOKUP(G689,Kontenplan!$E$9:$F$277,1)&lt;&gt;G689,"Habenkonto exisitert nicht","")))))))</f>
        <v/>
      </c>
      <c r="O689" s="28" t="str">
        <f t="shared" si="21"/>
        <v/>
      </c>
      <c r="P689" s="28"/>
      <c r="Q689" s="28"/>
      <c r="R689" s="28"/>
      <c r="S689" s="28"/>
      <c r="T689" s="28"/>
      <c r="U689" s="28"/>
      <c r="V689" s="28"/>
      <c r="X689" s="28"/>
      <c r="Y689" s="28"/>
    </row>
    <row r="690" spans="1:25" x14ac:dyDescent="0.2">
      <c r="A690" t="e">
        <f>IF(OR(F690=#REF!,G690=#REF!),ROUND(A689+1,0),A689+0.0001)</f>
        <v>#REF!</v>
      </c>
      <c r="B690" s="20" t="e">
        <f>IF(AND(E690&gt;=$B$2,E690&lt;=$B$3,OR(F690=#REF!,G690=#REF!)),ROUND(B689+1,0),B689+0.0001)</f>
        <v>#REF!</v>
      </c>
      <c r="C690" s="20" t="e">
        <f>IF(H690=#REF!,ROUND(C689+1,0),C689+0.0001)</f>
        <v>#REF!</v>
      </c>
      <c r="D690" s="21"/>
      <c r="E690" s="22"/>
      <c r="F690" s="23"/>
      <c r="G690" s="24"/>
      <c r="H690" s="51"/>
      <c r="I690" s="25"/>
      <c r="J690" s="31"/>
      <c r="K690" s="43" t="str">
        <f t="shared" si="22"/>
        <v/>
      </c>
      <c r="L690" s="45" t="str">
        <f>IF(F690="","",VLOOKUP(Journal!F690,Kontenplan!$E$9:$F$278,2))</f>
        <v/>
      </c>
      <c r="M690" s="44" t="str">
        <f>IF(G690="","",VLOOKUP(Journal!G690,Kontenplan!$E$9:$F$278,2))</f>
        <v/>
      </c>
      <c r="N690" s="28" t="str">
        <f>IF(AND(G690="",I690="",J690=""),"",IF(AND(I690&gt;0,OR(F690="",G690="")),"Bitte gültige Kontonummer/n eingeben",IF(OR(AND(F690&gt;0,F690&lt;1000),F690&gt;9999),"Sollkontonummer muss vierstellig sein",IF(VLOOKUP(F690,Kontenplan!$E$9:$E$277,1)&lt;&gt;F690,"Sollkonto existiert nicht",IF(D690=0,"Bitte Beleg-Nr. prüfen",IF(OR(AND(G690&gt;0,G690&lt;1000),G690&gt;9999),"Habenkontonummer muss vierstellig sein",IF(VLOOKUP(G690,Kontenplan!$E$9:$F$277,1)&lt;&gt;G690,"Habenkonto exisitert nicht","")))))))</f>
        <v/>
      </c>
      <c r="O690" s="28" t="str">
        <f t="shared" si="21"/>
        <v/>
      </c>
      <c r="P690" s="28"/>
      <c r="Q690" s="28"/>
      <c r="R690" s="28"/>
      <c r="S690" s="28"/>
      <c r="T690" s="28"/>
      <c r="U690" s="28"/>
      <c r="V690" s="28"/>
      <c r="X690" s="28"/>
      <c r="Y690" s="28"/>
    </row>
    <row r="691" spans="1:25" x14ac:dyDescent="0.2">
      <c r="A691" t="e">
        <f>IF(OR(F691=#REF!,G691=#REF!),ROUND(A690+1,0),A690+0.0001)</f>
        <v>#REF!</v>
      </c>
      <c r="B691" s="20" t="e">
        <f>IF(AND(E691&gt;=$B$2,E691&lt;=$B$3,OR(F691=#REF!,G691=#REF!)),ROUND(B690+1,0),B690+0.0001)</f>
        <v>#REF!</v>
      </c>
      <c r="C691" s="20" t="e">
        <f>IF(H691=#REF!,ROUND(C690+1,0),C690+0.0001)</f>
        <v>#REF!</v>
      </c>
      <c r="D691" s="21"/>
      <c r="E691" s="22"/>
      <c r="F691" s="23"/>
      <c r="G691" s="24"/>
      <c r="H691" s="51"/>
      <c r="I691" s="25"/>
      <c r="J691" s="31"/>
      <c r="K691" s="43" t="str">
        <f t="shared" si="22"/>
        <v/>
      </c>
      <c r="L691" s="45" t="str">
        <f>IF(F691="","",VLOOKUP(Journal!F691,Kontenplan!$E$9:$F$278,2))</f>
        <v/>
      </c>
      <c r="M691" s="44" t="str">
        <f>IF(G691="","",VLOOKUP(Journal!G691,Kontenplan!$E$9:$F$278,2))</f>
        <v/>
      </c>
      <c r="N691" s="28" t="str">
        <f>IF(AND(G691="",I691="",J691=""),"",IF(AND(I691&gt;0,OR(F691="",G691="")),"Bitte gültige Kontonummer/n eingeben",IF(OR(AND(F691&gt;0,F691&lt;1000),F691&gt;9999),"Sollkontonummer muss vierstellig sein",IF(VLOOKUP(F691,Kontenplan!$E$9:$E$277,1)&lt;&gt;F691,"Sollkonto existiert nicht",IF(D691=0,"Bitte Beleg-Nr. prüfen",IF(OR(AND(G691&gt;0,G691&lt;1000),G691&gt;9999),"Habenkontonummer muss vierstellig sein",IF(VLOOKUP(G691,Kontenplan!$E$9:$F$277,1)&lt;&gt;G691,"Habenkonto exisitert nicht","")))))))</f>
        <v/>
      </c>
      <c r="O691" s="28" t="str">
        <f t="shared" si="21"/>
        <v/>
      </c>
      <c r="P691" s="28"/>
      <c r="Q691" s="28"/>
      <c r="R691" s="28"/>
      <c r="S691" s="28"/>
      <c r="T691" s="28"/>
      <c r="U691" s="28"/>
      <c r="V691" s="28"/>
      <c r="X691" s="28"/>
      <c r="Y691" s="28"/>
    </row>
    <row r="692" spans="1:25" x14ac:dyDescent="0.2">
      <c r="A692" t="e">
        <f>IF(OR(F692=#REF!,G692=#REF!),ROUND(A691+1,0),A691+0.0001)</f>
        <v>#REF!</v>
      </c>
      <c r="B692" s="20" t="e">
        <f>IF(AND(E692&gt;=$B$2,E692&lt;=$B$3,OR(F692=#REF!,G692=#REF!)),ROUND(B691+1,0),B691+0.0001)</f>
        <v>#REF!</v>
      </c>
      <c r="C692" s="20" t="e">
        <f>IF(H692=#REF!,ROUND(C691+1,0),C691+0.0001)</f>
        <v>#REF!</v>
      </c>
      <c r="D692" s="21"/>
      <c r="E692" s="22"/>
      <c r="F692" s="23"/>
      <c r="G692" s="24"/>
      <c r="H692" s="51"/>
      <c r="I692" s="25"/>
      <c r="J692" s="31"/>
      <c r="K692" s="43" t="str">
        <f t="shared" si="22"/>
        <v/>
      </c>
      <c r="L692" s="45" t="str">
        <f>IF(F692="","",VLOOKUP(Journal!F692,Kontenplan!$E$9:$F$278,2))</f>
        <v/>
      </c>
      <c r="M692" s="44" t="str">
        <f>IF(G692="","",VLOOKUP(Journal!G692,Kontenplan!$E$9:$F$278,2))</f>
        <v/>
      </c>
      <c r="N692" s="28" t="str">
        <f>IF(AND(G692="",I692="",J692=""),"",IF(AND(I692&gt;0,OR(F692="",G692="")),"Bitte gültige Kontonummer/n eingeben",IF(OR(AND(F692&gt;0,F692&lt;1000),F692&gt;9999),"Sollkontonummer muss vierstellig sein",IF(VLOOKUP(F692,Kontenplan!$E$9:$E$277,1)&lt;&gt;F692,"Sollkonto existiert nicht",IF(D692=0,"Bitte Beleg-Nr. prüfen",IF(OR(AND(G692&gt;0,G692&lt;1000),G692&gt;9999),"Habenkontonummer muss vierstellig sein",IF(VLOOKUP(G692,Kontenplan!$E$9:$F$277,1)&lt;&gt;G692,"Habenkonto exisitert nicht","")))))))</f>
        <v/>
      </c>
      <c r="O692" s="28" t="str">
        <f t="shared" si="21"/>
        <v/>
      </c>
      <c r="P692" s="28"/>
      <c r="Q692" s="28"/>
      <c r="R692" s="28"/>
      <c r="S692" s="28"/>
      <c r="T692" s="28"/>
      <c r="U692" s="28"/>
      <c r="V692" s="28"/>
      <c r="X692" s="28"/>
      <c r="Y692" s="28"/>
    </row>
    <row r="693" spans="1:25" x14ac:dyDescent="0.2">
      <c r="A693" t="e">
        <f>IF(OR(F693=#REF!,G693=#REF!),ROUND(A692+1,0),A692+0.0001)</f>
        <v>#REF!</v>
      </c>
      <c r="B693" s="20" t="e">
        <f>IF(AND(E693&gt;=$B$2,E693&lt;=$B$3,OR(F693=#REF!,G693=#REF!)),ROUND(B692+1,0),B692+0.0001)</f>
        <v>#REF!</v>
      </c>
      <c r="C693" s="20" t="e">
        <f>IF(H693=#REF!,ROUND(C692+1,0),C692+0.0001)</f>
        <v>#REF!</v>
      </c>
      <c r="D693" s="21"/>
      <c r="E693" s="22"/>
      <c r="F693" s="23"/>
      <c r="G693" s="24"/>
      <c r="H693" s="51"/>
      <c r="I693" s="25"/>
      <c r="J693" s="31"/>
      <c r="K693" s="43" t="str">
        <f t="shared" si="22"/>
        <v/>
      </c>
      <c r="L693" s="45" t="str">
        <f>IF(F693="","",VLOOKUP(Journal!F693,Kontenplan!$E$9:$F$278,2))</f>
        <v/>
      </c>
      <c r="M693" s="44" t="str">
        <f>IF(G693="","",VLOOKUP(Journal!G693,Kontenplan!$E$9:$F$278,2))</f>
        <v/>
      </c>
      <c r="N693" s="28" t="str">
        <f>IF(AND(G693="",I693="",J693=""),"",IF(AND(I693&gt;0,OR(F693="",G693="")),"Bitte gültige Kontonummer/n eingeben",IF(OR(AND(F693&gt;0,F693&lt;1000),F693&gt;9999),"Sollkontonummer muss vierstellig sein",IF(VLOOKUP(F693,Kontenplan!$E$9:$E$277,1)&lt;&gt;F693,"Sollkonto existiert nicht",IF(D693=0,"Bitte Beleg-Nr. prüfen",IF(OR(AND(G693&gt;0,G693&lt;1000),G693&gt;9999),"Habenkontonummer muss vierstellig sein",IF(VLOOKUP(G693,Kontenplan!$E$9:$F$277,1)&lt;&gt;G693,"Habenkonto exisitert nicht","")))))))</f>
        <v/>
      </c>
      <c r="O693" s="28" t="str">
        <f t="shared" si="21"/>
        <v/>
      </c>
      <c r="P693" s="28"/>
      <c r="Q693" s="28"/>
      <c r="R693" s="28"/>
      <c r="S693" s="28"/>
      <c r="T693" s="28"/>
      <c r="U693" s="28"/>
      <c r="V693" s="28"/>
      <c r="X693" s="28"/>
      <c r="Y693" s="28"/>
    </row>
    <row r="694" spans="1:25" x14ac:dyDescent="0.2">
      <c r="A694" t="e">
        <f>IF(OR(F694=#REF!,G694=#REF!),ROUND(A693+1,0),A693+0.0001)</f>
        <v>#REF!</v>
      </c>
      <c r="B694" s="20" t="e">
        <f>IF(AND(E694&gt;=$B$2,E694&lt;=$B$3,OR(F694=#REF!,G694=#REF!)),ROUND(B693+1,0),B693+0.0001)</f>
        <v>#REF!</v>
      </c>
      <c r="C694" s="20" t="e">
        <f>IF(H694=#REF!,ROUND(C693+1,0),C693+0.0001)</f>
        <v>#REF!</v>
      </c>
      <c r="D694" s="21"/>
      <c r="E694" s="22"/>
      <c r="F694" s="23"/>
      <c r="G694" s="24"/>
      <c r="H694" s="51"/>
      <c r="I694" s="25"/>
      <c r="J694" s="31"/>
      <c r="K694" s="43" t="str">
        <f t="shared" si="22"/>
        <v/>
      </c>
      <c r="L694" s="45" t="str">
        <f>IF(F694="","",VLOOKUP(Journal!F694,Kontenplan!$E$9:$F$278,2))</f>
        <v/>
      </c>
      <c r="M694" s="44" t="str">
        <f>IF(G694="","",VLOOKUP(Journal!G694,Kontenplan!$E$9:$F$278,2))</f>
        <v/>
      </c>
      <c r="N694" s="28" t="str">
        <f>IF(AND(G694="",I694="",J694=""),"",IF(AND(I694&gt;0,OR(F694="",G694="")),"Bitte gültige Kontonummer/n eingeben",IF(OR(AND(F694&gt;0,F694&lt;1000),F694&gt;9999),"Sollkontonummer muss vierstellig sein",IF(VLOOKUP(F694,Kontenplan!$E$9:$E$277,1)&lt;&gt;F694,"Sollkonto existiert nicht",IF(D694=0,"Bitte Beleg-Nr. prüfen",IF(OR(AND(G694&gt;0,G694&lt;1000),G694&gt;9999),"Habenkontonummer muss vierstellig sein",IF(VLOOKUP(G694,Kontenplan!$E$9:$F$277,1)&lt;&gt;G694,"Habenkonto exisitert nicht","")))))))</f>
        <v/>
      </c>
      <c r="O694" s="28" t="str">
        <f t="shared" si="21"/>
        <v/>
      </c>
      <c r="P694" s="28"/>
      <c r="Q694" s="28"/>
      <c r="R694" s="28"/>
      <c r="S694" s="28"/>
      <c r="T694" s="28"/>
      <c r="U694" s="28"/>
      <c r="V694" s="28"/>
      <c r="X694" s="28"/>
      <c r="Y694" s="28"/>
    </row>
    <row r="695" spans="1:25" x14ac:dyDescent="0.2">
      <c r="A695" t="e">
        <f>IF(OR(F695=#REF!,G695=#REF!),ROUND(A694+1,0),A694+0.0001)</f>
        <v>#REF!</v>
      </c>
      <c r="B695" s="20" t="e">
        <f>IF(AND(E695&gt;=$B$2,E695&lt;=$B$3,OR(F695=#REF!,G695=#REF!)),ROUND(B694+1,0),B694+0.0001)</f>
        <v>#REF!</v>
      </c>
      <c r="C695" s="20" t="e">
        <f>IF(H695=#REF!,ROUND(C694+1,0),C694+0.0001)</f>
        <v>#REF!</v>
      </c>
      <c r="D695" s="21"/>
      <c r="E695" s="22"/>
      <c r="F695" s="23"/>
      <c r="G695" s="24"/>
      <c r="H695" s="51"/>
      <c r="I695" s="25"/>
      <c r="J695" s="31"/>
      <c r="K695" s="43" t="str">
        <f t="shared" si="22"/>
        <v/>
      </c>
      <c r="L695" s="45" t="str">
        <f>IF(F695="","",VLOOKUP(Journal!F695,Kontenplan!$E$9:$F$278,2))</f>
        <v/>
      </c>
      <c r="M695" s="44" t="str">
        <f>IF(G695="","",VLOOKUP(Journal!G695,Kontenplan!$E$9:$F$278,2))</f>
        <v/>
      </c>
      <c r="N695" s="28" t="str">
        <f>IF(AND(G695="",I695="",J695=""),"",IF(AND(I695&gt;0,OR(F695="",G695="")),"Bitte gültige Kontonummer/n eingeben",IF(OR(AND(F695&gt;0,F695&lt;1000),F695&gt;9999),"Sollkontonummer muss vierstellig sein",IF(VLOOKUP(F695,Kontenplan!$E$9:$E$277,1)&lt;&gt;F695,"Sollkonto existiert nicht",IF(D695=0,"Bitte Beleg-Nr. prüfen",IF(OR(AND(G695&gt;0,G695&lt;1000),G695&gt;9999),"Habenkontonummer muss vierstellig sein",IF(VLOOKUP(G695,Kontenplan!$E$9:$F$277,1)&lt;&gt;G695,"Habenkonto exisitert nicht","")))))))</f>
        <v/>
      </c>
      <c r="O695" s="28" t="str">
        <f t="shared" si="21"/>
        <v/>
      </c>
      <c r="P695" s="28"/>
      <c r="Q695" s="28"/>
      <c r="R695" s="28"/>
      <c r="S695" s="28"/>
      <c r="T695" s="28"/>
      <c r="U695" s="28"/>
      <c r="V695" s="28"/>
      <c r="X695" s="28"/>
      <c r="Y695" s="28"/>
    </row>
    <row r="696" spans="1:25" x14ac:dyDescent="0.2">
      <c r="A696" t="e">
        <f>IF(OR(F696=#REF!,G696=#REF!),ROUND(A695+1,0),A695+0.0001)</f>
        <v>#REF!</v>
      </c>
      <c r="B696" s="20" t="e">
        <f>IF(AND(E696&gt;=$B$2,E696&lt;=$B$3,OR(F696=#REF!,G696=#REF!)),ROUND(B695+1,0),B695+0.0001)</f>
        <v>#REF!</v>
      </c>
      <c r="C696" s="20" t="e">
        <f>IF(H696=#REF!,ROUND(C695+1,0),C695+0.0001)</f>
        <v>#REF!</v>
      </c>
      <c r="D696" s="21"/>
      <c r="E696" s="22"/>
      <c r="F696" s="23"/>
      <c r="G696" s="24"/>
      <c r="H696" s="51"/>
      <c r="I696" s="25"/>
      <c r="J696" s="31"/>
      <c r="K696" s="43" t="str">
        <f t="shared" si="22"/>
        <v/>
      </c>
      <c r="L696" s="45" t="str">
        <f>IF(F696="","",VLOOKUP(Journal!F696,Kontenplan!$E$9:$F$278,2))</f>
        <v/>
      </c>
      <c r="M696" s="44" t="str">
        <f>IF(G696="","",VLOOKUP(Journal!G696,Kontenplan!$E$9:$F$278,2))</f>
        <v/>
      </c>
      <c r="N696" s="28" t="str">
        <f>IF(AND(G696="",I696="",J696=""),"",IF(AND(I696&gt;0,OR(F696="",G696="")),"Bitte gültige Kontonummer/n eingeben",IF(OR(AND(F696&gt;0,F696&lt;1000),F696&gt;9999),"Sollkontonummer muss vierstellig sein",IF(VLOOKUP(F696,Kontenplan!$E$9:$E$277,1)&lt;&gt;F696,"Sollkonto existiert nicht",IF(D696=0,"Bitte Beleg-Nr. prüfen",IF(OR(AND(G696&gt;0,G696&lt;1000),G696&gt;9999),"Habenkontonummer muss vierstellig sein",IF(VLOOKUP(G696,Kontenplan!$E$9:$F$277,1)&lt;&gt;G696,"Habenkonto exisitert nicht","")))))))</f>
        <v/>
      </c>
      <c r="O696" s="28" t="str">
        <f t="shared" si="21"/>
        <v/>
      </c>
      <c r="P696" s="28"/>
      <c r="Q696" s="28"/>
      <c r="R696" s="28"/>
      <c r="S696" s="28"/>
      <c r="T696" s="28"/>
      <c r="U696" s="28"/>
      <c r="V696" s="28"/>
      <c r="X696" s="28"/>
      <c r="Y696" s="28"/>
    </row>
    <row r="697" spans="1:25" x14ac:dyDescent="0.2">
      <c r="A697" t="e">
        <f>IF(OR(F697=#REF!,G697=#REF!),ROUND(A696+1,0),A696+0.0001)</f>
        <v>#REF!</v>
      </c>
      <c r="B697" s="20" t="e">
        <f>IF(AND(E697&gt;=$B$2,E697&lt;=$B$3,OR(F697=#REF!,G697=#REF!)),ROUND(B696+1,0),B696+0.0001)</f>
        <v>#REF!</v>
      </c>
      <c r="C697" s="20" t="e">
        <f>IF(H697=#REF!,ROUND(C696+1,0),C696+0.0001)</f>
        <v>#REF!</v>
      </c>
      <c r="D697" s="21"/>
      <c r="E697" s="22"/>
      <c r="F697" s="23"/>
      <c r="G697" s="24"/>
      <c r="H697" s="51"/>
      <c r="I697" s="25"/>
      <c r="J697" s="31"/>
      <c r="K697" s="43" t="str">
        <f t="shared" si="22"/>
        <v/>
      </c>
      <c r="L697" s="45" t="str">
        <f>IF(F697="","",VLOOKUP(Journal!F697,Kontenplan!$E$9:$F$278,2))</f>
        <v/>
      </c>
      <c r="M697" s="44" t="str">
        <f>IF(G697="","",VLOOKUP(Journal!G697,Kontenplan!$E$9:$F$278,2))</f>
        <v/>
      </c>
      <c r="N697" s="28" t="str">
        <f>IF(AND(G697="",I697="",J697=""),"",IF(AND(I697&gt;0,OR(F697="",G697="")),"Bitte gültige Kontonummer/n eingeben",IF(OR(AND(F697&gt;0,F697&lt;1000),F697&gt;9999),"Sollkontonummer muss vierstellig sein",IF(VLOOKUP(F697,Kontenplan!$E$9:$E$277,1)&lt;&gt;F697,"Sollkonto existiert nicht",IF(D697=0,"Bitte Beleg-Nr. prüfen",IF(OR(AND(G697&gt;0,G697&lt;1000),G697&gt;9999),"Habenkontonummer muss vierstellig sein",IF(VLOOKUP(G697,Kontenplan!$E$9:$F$277,1)&lt;&gt;G697,"Habenkonto exisitert nicht","")))))))</f>
        <v/>
      </c>
      <c r="O697" s="28" t="str">
        <f t="shared" si="21"/>
        <v/>
      </c>
      <c r="P697" s="28"/>
      <c r="Q697" s="28"/>
      <c r="R697" s="28"/>
      <c r="S697" s="28"/>
      <c r="T697" s="28"/>
      <c r="U697" s="28"/>
      <c r="V697" s="28"/>
      <c r="X697" s="28"/>
      <c r="Y697" s="28"/>
    </row>
    <row r="698" spans="1:25" x14ac:dyDescent="0.2">
      <c r="A698" t="e">
        <f>IF(OR(F698=#REF!,G698=#REF!),ROUND(A697+1,0),A697+0.0001)</f>
        <v>#REF!</v>
      </c>
      <c r="B698" s="20" t="e">
        <f>IF(AND(E698&gt;=$B$2,E698&lt;=$B$3,OR(F698=#REF!,G698=#REF!)),ROUND(B697+1,0),B697+0.0001)</f>
        <v>#REF!</v>
      </c>
      <c r="C698" s="20" t="e">
        <f>IF(H698=#REF!,ROUND(C697+1,0),C697+0.0001)</f>
        <v>#REF!</v>
      </c>
      <c r="D698" s="21"/>
      <c r="E698" s="22"/>
      <c r="F698" s="23"/>
      <c r="G698" s="24"/>
      <c r="H698" s="51"/>
      <c r="I698" s="25"/>
      <c r="J698" s="31"/>
      <c r="K698" s="43" t="str">
        <f t="shared" si="22"/>
        <v/>
      </c>
      <c r="L698" s="45" t="str">
        <f>IF(F698="","",VLOOKUP(Journal!F698,Kontenplan!$E$9:$F$278,2))</f>
        <v/>
      </c>
      <c r="M698" s="44" t="str">
        <f>IF(G698="","",VLOOKUP(Journal!G698,Kontenplan!$E$9:$F$278,2))</f>
        <v/>
      </c>
      <c r="N698" s="28" t="str">
        <f>IF(AND(G698="",I698="",J698=""),"",IF(AND(I698&gt;0,OR(F698="",G698="")),"Bitte gültige Kontonummer/n eingeben",IF(OR(AND(F698&gt;0,F698&lt;1000),F698&gt;9999),"Sollkontonummer muss vierstellig sein",IF(VLOOKUP(F698,Kontenplan!$E$9:$E$277,1)&lt;&gt;F698,"Sollkonto existiert nicht",IF(D698=0,"Bitte Beleg-Nr. prüfen",IF(OR(AND(G698&gt;0,G698&lt;1000),G698&gt;9999),"Habenkontonummer muss vierstellig sein",IF(VLOOKUP(G698,Kontenplan!$E$9:$F$277,1)&lt;&gt;G698,"Habenkonto exisitert nicht","")))))))</f>
        <v/>
      </c>
      <c r="O698" s="28" t="str">
        <f t="shared" si="21"/>
        <v/>
      </c>
      <c r="P698" s="28"/>
      <c r="Q698" s="28"/>
      <c r="R698" s="28"/>
      <c r="S698" s="28"/>
      <c r="T698" s="28"/>
      <c r="U698" s="28"/>
      <c r="V698" s="28"/>
      <c r="X698" s="28"/>
      <c r="Y698" s="28"/>
    </row>
    <row r="699" spans="1:25" x14ac:dyDescent="0.2">
      <c r="A699" t="e">
        <f>IF(OR(F699=#REF!,G699=#REF!),ROUND(A698+1,0),A698+0.0001)</f>
        <v>#REF!</v>
      </c>
      <c r="B699" s="20" t="e">
        <f>IF(AND(E699&gt;=$B$2,E699&lt;=$B$3,OR(F699=#REF!,G699=#REF!)),ROUND(B698+1,0),B698+0.0001)</f>
        <v>#REF!</v>
      </c>
      <c r="C699" s="20" t="e">
        <f>IF(H699=#REF!,ROUND(C698+1,0),C698+0.0001)</f>
        <v>#REF!</v>
      </c>
      <c r="D699" s="21"/>
      <c r="E699" s="22"/>
      <c r="F699" s="23"/>
      <c r="G699" s="24"/>
      <c r="H699" s="51"/>
      <c r="I699" s="25"/>
      <c r="J699" s="31"/>
      <c r="K699" s="43" t="str">
        <f t="shared" si="22"/>
        <v/>
      </c>
      <c r="L699" s="45" t="str">
        <f>IF(F699="","",VLOOKUP(Journal!F699,Kontenplan!$E$9:$F$278,2))</f>
        <v/>
      </c>
      <c r="M699" s="44" t="str">
        <f>IF(G699="","",VLOOKUP(Journal!G699,Kontenplan!$E$9:$F$278,2))</f>
        <v/>
      </c>
      <c r="N699" s="28" t="str">
        <f>IF(AND(G699="",I699="",J699=""),"",IF(AND(I699&gt;0,OR(F699="",G699="")),"Bitte gültige Kontonummer/n eingeben",IF(OR(AND(F699&gt;0,F699&lt;1000),F699&gt;9999),"Sollkontonummer muss vierstellig sein",IF(VLOOKUP(F699,Kontenplan!$E$9:$E$277,1)&lt;&gt;F699,"Sollkonto existiert nicht",IF(D699=0,"Bitte Beleg-Nr. prüfen",IF(OR(AND(G699&gt;0,G699&lt;1000),G699&gt;9999),"Habenkontonummer muss vierstellig sein",IF(VLOOKUP(G699,Kontenplan!$E$9:$F$277,1)&lt;&gt;G699,"Habenkonto exisitert nicht","")))))))</f>
        <v/>
      </c>
      <c r="O699" s="28" t="str">
        <f t="shared" si="21"/>
        <v/>
      </c>
      <c r="P699" s="28"/>
      <c r="Q699" s="28"/>
      <c r="R699" s="28"/>
      <c r="S699" s="28"/>
      <c r="T699" s="28"/>
      <c r="U699" s="28"/>
      <c r="V699" s="28"/>
      <c r="X699" s="28"/>
      <c r="Y699" s="28"/>
    </row>
    <row r="700" spans="1:25" x14ac:dyDescent="0.2">
      <c r="A700" t="e">
        <f>IF(OR(F700=#REF!,G700=#REF!),ROUND(A699+1,0),A699+0.0001)</f>
        <v>#REF!</v>
      </c>
      <c r="B700" s="20" t="e">
        <f>IF(AND(E700&gt;=$B$2,E700&lt;=$B$3,OR(F700=#REF!,G700=#REF!)),ROUND(B699+1,0),B699+0.0001)</f>
        <v>#REF!</v>
      </c>
      <c r="C700" s="20" t="e">
        <f>IF(H700=#REF!,ROUND(C699+1,0),C699+0.0001)</f>
        <v>#REF!</v>
      </c>
      <c r="D700" s="21"/>
      <c r="E700" s="22"/>
      <c r="F700" s="23"/>
      <c r="G700" s="24"/>
      <c r="H700" s="51"/>
      <c r="I700" s="25"/>
      <c r="J700" s="31"/>
      <c r="K700" s="43" t="str">
        <f t="shared" si="22"/>
        <v/>
      </c>
      <c r="L700" s="45" t="str">
        <f>IF(F700="","",VLOOKUP(Journal!F700,Kontenplan!$E$9:$F$278,2))</f>
        <v/>
      </c>
      <c r="M700" s="44" t="str">
        <f>IF(G700="","",VLOOKUP(Journal!G700,Kontenplan!$E$9:$F$278,2))</f>
        <v/>
      </c>
      <c r="N700" s="28" t="str">
        <f>IF(AND(G700="",I700="",J700=""),"",IF(AND(I700&gt;0,OR(F700="",G700="")),"Bitte gültige Kontonummer/n eingeben",IF(OR(AND(F700&gt;0,F700&lt;1000),F700&gt;9999),"Sollkontonummer muss vierstellig sein",IF(VLOOKUP(F700,Kontenplan!$E$9:$E$277,1)&lt;&gt;F700,"Sollkonto existiert nicht",IF(D700=0,"Bitte Beleg-Nr. prüfen",IF(OR(AND(G700&gt;0,G700&lt;1000),G700&gt;9999),"Habenkontonummer muss vierstellig sein",IF(VLOOKUP(G700,Kontenplan!$E$9:$F$277,1)&lt;&gt;G700,"Habenkonto exisitert nicht","")))))))</f>
        <v/>
      </c>
      <c r="O700" s="28" t="str">
        <f t="shared" si="21"/>
        <v/>
      </c>
      <c r="P700" s="28"/>
      <c r="Q700" s="28"/>
      <c r="R700" s="28"/>
      <c r="S700" s="28"/>
      <c r="T700" s="28"/>
      <c r="U700" s="28"/>
      <c r="V700" s="28"/>
      <c r="X700" s="28"/>
      <c r="Y700" s="28"/>
    </row>
    <row r="701" spans="1:25" x14ac:dyDescent="0.2">
      <c r="A701" t="e">
        <f>IF(OR(F701=#REF!,G701=#REF!),ROUND(A700+1,0),A700+0.0001)</f>
        <v>#REF!</v>
      </c>
      <c r="B701" s="20" t="e">
        <f>IF(AND(E701&gt;=$B$2,E701&lt;=$B$3,OR(F701=#REF!,G701=#REF!)),ROUND(B700+1,0),B700+0.0001)</f>
        <v>#REF!</v>
      </c>
      <c r="C701" s="20" t="e">
        <f>IF(H701=#REF!,ROUND(C700+1,0),C700+0.0001)</f>
        <v>#REF!</v>
      </c>
      <c r="D701" s="21"/>
      <c r="E701" s="22"/>
      <c r="F701" s="23"/>
      <c r="G701" s="24"/>
      <c r="H701" s="51"/>
      <c r="I701" s="25"/>
      <c r="J701" s="31"/>
      <c r="K701" s="43" t="str">
        <f t="shared" si="22"/>
        <v/>
      </c>
      <c r="L701" s="45" t="str">
        <f>IF(F701="","",VLOOKUP(Journal!F701,Kontenplan!$E$9:$F$278,2))</f>
        <v/>
      </c>
      <c r="M701" s="44" t="str">
        <f>IF(G701="","",VLOOKUP(Journal!G701,Kontenplan!$E$9:$F$278,2))</f>
        <v/>
      </c>
      <c r="N701" s="28" t="str">
        <f>IF(AND(G701="",I701="",J701=""),"",IF(AND(I701&gt;0,OR(F701="",G701="")),"Bitte gültige Kontonummer/n eingeben",IF(OR(AND(F701&gt;0,F701&lt;1000),F701&gt;9999),"Sollkontonummer muss vierstellig sein",IF(VLOOKUP(F701,Kontenplan!$E$9:$E$277,1)&lt;&gt;F701,"Sollkonto existiert nicht",IF(D701=0,"Bitte Beleg-Nr. prüfen",IF(OR(AND(G701&gt;0,G701&lt;1000),G701&gt;9999),"Habenkontonummer muss vierstellig sein",IF(VLOOKUP(G701,Kontenplan!$E$9:$F$277,1)&lt;&gt;G701,"Habenkonto exisitert nicht","")))))))</f>
        <v/>
      </c>
      <c r="O701" s="28" t="str">
        <f t="shared" si="21"/>
        <v/>
      </c>
      <c r="P701" s="28"/>
      <c r="Q701" s="28"/>
      <c r="R701" s="28"/>
      <c r="S701" s="28"/>
      <c r="T701" s="28"/>
      <c r="U701" s="28"/>
      <c r="V701" s="28"/>
      <c r="X701" s="28"/>
      <c r="Y701" s="28"/>
    </row>
    <row r="702" spans="1:25" x14ac:dyDescent="0.2">
      <c r="A702" t="e">
        <f>IF(OR(F702=#REF!,G702=#REF!),ROUND(A701+1,0),A701+0.0001)</f>
        <v>#REF!</v>
      </c>
      <c r="B702" s="20" t="e">
        <f>IF(AND(E702&gt;=$B$2,E702&lt;=$B$3,OR(F702=#REF!,G702=#REF!)),ROUND(B701+1,0),B701+0.0001)</f>
        <v>#REF!</v>
      </c>
      <c r="C702" s="20" t="e">
        <f>IF(H702=#REF!,ROUND(C701+1,0),C701+0.0001)</f>
        <v>#REF!</v>
      </c>
      <c r="D702" s="21"/>
      <c r="E702" s="22"/>
      <c r="F702" s="23"/>
      <c r="G702" s="24"/>
      <c r="H702" s="51"/>
      <c r="I702" s="25"/>
      <c r="J702" s="31"/>
      <c r="K702" s="43" t="str">
        <f t="shared" si="22"/>
        <v/>
      </c>
      <c r="L702" s="45" t="str">
        <f>IF(F702="","",VLOOKUP(Journal!F702,Kontenplan!$E$9:$F$278,2))</f>
        <v/>
      </c>
      <c r="M702" s="44" t="str">
        <f>IF(G702="","",VLOOKUP(Journal!G702,Kontenplan!$E$9:$F$278,2))</f>
        <v/>
      </c>
      <c r="N702" s="28" t="str">
        <f>IF(AND(G702="",I702="",J702=""),"",IF(AND(I702&gt;0,OR(F702="",G702="")),"Bitte gültige Kontonummer/n eingeben",IF(OR(AND(F702&gt;0,F702&lt;1000),F702&gt;9999),"Sollkontonummer muss vierstellig sein",IF(VLOOKUP(F702,Kontenplan!$E$9:$E$277,1)&lt;&gt;F702,"Sollkonto existiert nicht",IF(D702=0,"Bitte Beleg-Nr. prüfen",IF(OR(AND(G702&gt;0,G702&lt;1000),G702&gt;9999),"Habenkontonummer muss vierstellig sein",IF(VLOOKUP(G702,Kontenplan!$E$9:$F$277,1)&lt;&gt;G702,"Habenkonto exisitert nicht","")))))))</f>
        <v/>
      </c>
      <c r="O702" s="28" t="str">
        <f t="shared" si="21"/>
        <v/>
      </c>
      <c r="P702" s="28"/>
      <c r="Q702" s="28"/>
      <c r="R702" s="28"/>
      <c r="S702" s="28"/>
      <c r="T702" s="28"/>
      <c r="U702" s="28"/>
      <c r="V702" s="28"/>
      <c r="X702" s="28"/>
      <c r="Y702" s="28"/>
    </row>
    <row r="703" spans="1:25" x14ac:dyDescent="0.2">
      <c r="A703" t="e">
        <f>IF(OR(F703=#REF!,G703=#REF!),ROUND(A702+1,0),A702+0.0001)</f>
        <v>#REF!</v>
      </c>
      <c r="B703" s="20" t="e">
        <f>IF(AND(E703&gt;=$B$2,E703&lt;=$B$3,OR(F703=#REF!,G703=#REF!)),ROUND(B702+1,0),B702+0.0001)</f>
        <v>#REF!</v>
      </c>
      <c r="C703" s="20" t="e">
        <f>IF(H703=#REF!,ROUND(C702+1,0),C702+0.0001)</f>
        <v>#REF!</v>
      </c>
      <c r="D703" s="21"/>
      <c r="E703" s="22"/>
      <c r="F703" s="23"/>
      <c r="G703" s="24"/>
      <c r="H703" s="51"/>
      <c r="I703" s="25"/>
      <c r="J703" s="31"/>
      <c r="K703" s="43" t="str">
        <f t="shared" si="22"/>
        <v/>
      </c>
      <c r="L703" s="45" t="str">
        <f>IF(F703="","",VLOOKUP(Journal!F703,Kontenplan!$E$9:$F$278,2))</f>
        <v/>
      </c>
      <c r="M703" s="44" t="str">
        <f>IF(G703="","",VLOOKUP(Journal!G703,Kontenplan!$E$9:$F$278,2))</f>
        <v/>
      </c>
      <c r="N703" s="28" t="str">
        <f>IF(AND(G703="",I703="",J703=""),"",IF(AND(I703&gt;0,OR(F703="",G703="")),"Bitte gültige Kontonummer/n eingeben",IF(OR(AND(F703&gt;0,F703&lt;1000),F703&gt;9999),"Sollkontonummer muss vierstellig sein",IF(VLOOKUP(F703,Kontenplan!$E$9:$E$277,1)&lt;&gt;F703,"Sollkonto existiert nicht",IF(D703=0,"Bitte Beleg-Nr. prüfen",IF(OR(AND(G703&gt;0,G703&lt;1000),G703&gt;9999),"Habenkontonummer muss vierstellig sein",IF(VLOOKUP(G703,Kontenplan!$E$9:$F$277,1)&lt;&gt;G703,"Habenkonto exisitert nicht","")))))))</f>
        <v/>
      </c>
      <c r="O703" s="28" t="str">
        <f t="shared" si="21"/>
        <v/>
      </c>
      <c r="P703" s="28"/>
      <c r="Q703" s="28"/>
      <c r="R703" s="28"/>
      <c r="S703" s="28"/>
      <c r="T703" s="28"/>
      <c r="U703" s="28"/>
      <c r="V703" s="28"/>
      <c r="X703" s="28"/>
      <c r="Y703" s="28"/>
    </row>
    <row r="704" spans="1:25" x14ac:dyDescent="0.2">
      <c r="A704" t="e">
        <f>IF(OR(F704=#REF!,G704=#REF!),ROUND(A703+1,0),A703+0.0001)</f>
        <v>#REF!</v>
      </c>
      <c r="B704" s="20" t="e">
        <f>IF(AND(E704&gt;=$B$2,E704&lt;=$B$3,OR(F704=#REF!,G704=#REF!)),ROUND(B703+1,0),B703+0.0001)</f>
        <v>#REF!</v>
      </c>
      <c r="C704" s="20" t="e">
        <f>IF(H704=#REF!,ROUND(C703+1,0),C703+0.0001)</f>
        <v>#REF!</v>
      </c>
      <c r="D704" s="21"/>
      <c r="E704" s="22"/>
      <c r="F704" s="23"/>
      <c r="G704" s="24"/>
      <c r="H704" s="51"/>
      <c r="I704" s="25"/>
      <c r="J704" s="31"/>
      <c r="K704" s="43" t="str">
        <f t="shared" si="22"/>
        <v/>
      </c>
      <c r="L704" s="45" t="str">
        <f>IF(F704="","",VLOOKUP(Journal!F704,Kontenplan!$E$9:$F$278,2))</f>
        <v/>
      </c>
      <c r="M704" s="44" t="str">
        <f>IF(G704="","",VLOOKUP(Journal!G704,Kontenplan!$E$9:$F$278,2))</f>
        <v/>
      </c>
      <c r="N704" s="28" t="str">
        <f>IF(AND(G704="",I704="",J704=""),"",IF(AND(I704&gt;0,OR(F704="",G704="")),"Bitte gültige Kontonummer/n eingeben",IF(OR(AND(F704&gt;0,F704&lt;1000),F704&gt;9999),"Sollkontonummer muss vierstellig sein",IF(VLOOKUP(F704,Kontenplan!$E$9:$E$277,1)&lt;&gt;F704,"Sollkonto existiert nicht",IF(D704=0,"Bitte Beleg-Nr. prüfen",IF(OR(AND(G704&gt;0,G704&lt;1000),G704&gt;9999),"Habenkontonummer muss vierstellig sein",IF(VLOOKUP(G704,Kontenplan!$E$9:$F$277,1)&lt;&gt;G704,"Habenkonto exisitert nicht","")))))))</f>
        <v/>
      </c>
      <c r="O704" s="28" t="str">
        <f t="shared" si="21"/>
        <v/>
      </c>
      <c r="P704" s="28"/>
      <c r="Q704" s="28"/>
      <c r="R704" s="28"/>
      <c r="S704" s="28"/>
      <c r="T704" s="28"/>
      <c r="U704" s="28"/>
      <c r="V704" s="28"/>
      <c r="X704" s="28"/>
      <c r="Y704" s="28"/>
    </row>
    <row r="705" spans="1:25" x14ac:dyDescent="0.2">
      <c r="A705" t="e">
        <f>IF(OR(F705=#REF!,G705=#REF!),ROUND(A704+1,0),A704+0.0001)</f>
        <v>#REF!</v>
      </c>
      <c r="B705" s="20" t="e">
        <f>IF(AND(E705&gt;=$B$2,E705&lt;=$B$3,OR(F705=#REF!,G705=#REF!)),ROUND(B704+1,0),B704+0.0001)</f>
        <v>#REF!</v>
      </c>
      <c r="C705" s="20" t="e">
        <f>IF(H705=#REF!,ROUND(C704+1,0),C704+0.0001)</f>
        <v>#REF!</v>
      </c>
      <c r="D705" s="21"/>
      <c r="E705" s="22"/>
      <c r="F705" s="23"/>
      <c r="G705" s="24"/>
      <c r="H705" s="51"/>
      <c r="I705" s="25"/>
      <c r="J705" s="31"/>
      <c r="K705" s="43" t="str">
        <f t="shared" si="22"/>
        <v/>
      </c>
      <c r="L705" s="45" t="str">
        <f>IF(F705="","",VLOOKUP(Journal!F705,Kontenplan!$E$9:$F$278,2))</f>
        <v/>
      </c>
      <c r="M705" s="44" t="str">
        <f>IF(G705="","",VLOOKUP(Journal!G705,Kontenplan!$E$9:$F$278,2))</f>
        <v/>
      </c>
      <c r="N705" s="28" t="str">
        <f>IF(AND(G705="",I705="",J705=""),"",IF(AND(I705&gt;0,OR(F705="",G705="")),"Bitte gültige Kontonummer/n eingeben",IF(OR(AND(F705&gt;0,F705&lt;1000),F705&gt;9999),"Sollkontonummer muss vierstellig sein",IF(VLOOKUP(F705,Kontenplan!$E$9:$E$277,1)&lt;&gt;F705,"Sollkonto existiert nicht",IF(D705=0,"Bitte Beleg-Nr. prüfen",IF(OR(AND(G705&gt;0,G705&lt;1000),G705&gt;9999),"Habenkontonummer muss vierstellig sein",IF(VLOOKUP(G705,Kontenplan!$E$9:$F$277,1)&lt;&gt;G705,"Habenkonto exisitert nicht","")))))))</f>
        <v/>
      </c>
      <c r="O705" s="28" t="str">
        <f t="shared" si="21"/>
        <v/>
      </c>
      <c r="P705" s="28"/>
      <c r="Q705" s="28"/>
      <c r="R705" s="28"/>
      <c r="S705" s="28"/>
      <c r="T705" s="28"/>
      <c r="U705" s="28"/>
      <c r="V705" s="28"/>
      <c r="X705" s="28"/>
      <c r="Y705" s="28"/>
    </row>
    <row r="706" spans="1:25" x14ac:dyDescent="0.2">
      <c r="A706" t="e">
        <f>IF(OR(F706=#REF!,G706=#REF!),ROUND(A705+1,0),A705+0.0001)</f>
        <v>#REF!</v>
      </c>
      <c r="B706" s="20" t="e">
        <f>IF(AND(E706&gt;=$B$2,E706&lt;=$B$3,OR(F706=#REF!,G706=#REF!)),ROUND(B705+1,0),B705+0.0001)</f>
        <v>#REF!</v>
      </c>
      <c r="C706" s="20" t="e">
        <f>IF(H706=#REF!,ROUND(C705+1,0),C705+0.0001)</f>
        <v>#REF!</v>
      </c>
      <c r="D706" s="21"/>
      <c r="E706" s="22"/>
      <c r="F706" s="23"/>
      <c r="G706" s="24"/>
      <c r="H706" s="51"/>
      <c r="I706" s="25"/>
      <c r="J706" s="31"/>
      <c r="K706" s="43" t="str">
        <f t="shared" si="22"/>
        <v/>
      </c>
      <c r="L706" s="45" t="str">
        <f>IF(F706="","",VLOOKUP(Journal!F706,Kontenplan!$E$9:$F$278,2))</f>
        <v/>
      </c>
      <c r="M706" s="44" t="str">
        <f>IF(G706="","",VLOOKUP(Journal!G706,Kontenplan!$E$9:$F$278,2))</f>
        <v/>
      </c>
      <c r="N706" s="28" t="str">
        <f>IF(AND(G706="",I706="",J706=""),"",IF(AND(I706&gt;0,OR(F706="",G706="")),"Bitte gültige Kontonummer/n eingeben",IF(OR(AND(F706&gt;0,F706&lt;1000),F706&gt;9999),"Sollkontonummer muss vierstellig sein",IF(VLOOKUP(F706,Kontenplan!$E$9:$E$277,1)&lt;&gt;F706,"Sollkonto existiert nicht",IF(D706=0,"Bitte Beleg-Nr. prüfen",IF(OR(AND(G706&gt;0,G706&lt;1000),G706&gt;9999),"Habenkontonummer muss vierstellig sein",IF(VLOOKUP(G706,Kontenplan!$E$9:$F$277,1)&lt;&gt;G706,"Habenkonto exisitert nicht","")))))))</f>
        <v/>
      </c>
      <c r="O706" s="28" t="str">
        <f t="shared" si="21"/>
        <v/>
      </c>
      <c r="P706" s="28"/>
      <c r="Q706" s="28"/>
      <c r="R706" s="28"/>
      <c r="S706" s="28"/>
      <c r="T706" s="28"/>
      <c r="U706" s="28"/>
      <c r="V706" s="28"/>
      <c r="X706" s="28"/>
      <c r="Y706" s="28"/>
    </row>
    <row r="707" spans="1:25" x14ac:dyDescent="0.2">
      <c r="A707" t="e">
        <f>IF(OR(F707=#REF!,G707=#REF!),ROUND(A706+1,0),A706+0.0001)</f>
        <v>#REF!</v>
      </c>
      <c r="B707" s="20" t="e">
        <f>IF(AND(E707&gt;=$B$2,E707&lt;=$B$3,OR(F707=#REF!,G707=#REF!)),ROUND(B706+1,0),B706+0.0001)</f>
        <v>#REF!</v>
      </c>
      <c r="C707" s="20" t="e">
        <f>IF(H707=#REF!,ROUND(C706+1,0),C706+0.0001)</f>
        <v>#REF!</v>
      </c>
      <c r="D707" s="21"/>
      <c r="E707" s="22"/>
      <c r="F707" s="23"/>
      <c r="G707" s="24"/>
      <c r="H707" s="51"/>
      <c r="I707" s="25"/>
      <c r="J707" s="31"/>
      <c r="K707" s="43" t="str">
        <f t="shared" si="22"/>
        <v/>
      </c>
      <c r="L707" s="45" t="str">
        <f>IF(F707="","",VLOOKUP(Journal!F707,Kontenplan!$E$9:$F$278,2))</f>
        <v/>
      </c>
      <c r="M707" s="44" t="str">
        <f>IF(G707="","",VLOOKUP(Journal!G707,Kontenplan!$E$9:$F$278,2))</f>
        <v/>
      </c>
      <c r="N707" s="28" t="str">
        <f>IF(AND(G707="",I707="",J707=""),"",IF(AND(I707&gt;0,OR(F707="",G707="")),"Bitte gültige Kontonummer/n eingeben",IF(OR(AND(F707&gt;0,F707&lt;1000),F707&gt;9999),"Sollkontonummer muss vierstellig sein",IF(VLOOKUP(F707,Kontenplan!$E$9:$E$277,1)&lt;&gt;F707,"Sollkonto existiert nicht",IF(D707=0,"Bitte Beleg-Nr. prüfen",IF(OR(AND(G707&gt;0,G707&lt;1000),G707&gt;9999),"Habenkontonummer muss vierstellig sein",IF(VLOOKUP(G707,Kontenplan!$E$9:$F$277,1)&lt;&gt;G707,"Habenkonto exisitert nicht","")))))))</f>
        <v/>
      </c>
      <c r="O707" s="28" t="str">
        <f t="shared" si="21"/>
        <v/>
      </c>
      <c r="P707" s="28"/>
      <c r="Q707" s="28"/>
      <c r="R707" s="28"/>
      <c r="S707" s="28"/>
      <c r="T707" s="28"/>
      <c r="U707" s="28"/>
      <c r="V707" s="28"/>
      <c r="X707" s="28"/>
      <c r="Y707" s="28"/>
    </row>
    <row r="708" spans="1:25" x14ac:dyDescent="0.2">
      <c r="A708" t="e">
        <f>IF(OR(F708=#REF!,G708=#REF!),ROUND(A707+1,0),A707+0.0001)</f>
        <v>#REF!</v>
      </c>
      <c r="B708" s="20" t="e">
        <f>IF(AND(E708&gt;=$B$2,E708&lt;=$B$3,OR(F708=#REF!,G708=#REF!)),ROUND(B707+1,0),B707+0.0001)</f>
        <v>#REF!</v>
      </c>
      <c r="C708" s="20" t="e">
        <f>IF(H708=#REF!,ROUND(C707+1,0),C707+0.0001)</f>
        <v>#REF!</v>
      </c>
      <c r="D708" s="21"/>
      <c r="E708" s="22"/>
      <c r="F708" s="23"/>
      <c r="G708" s="24"/>
      <c r="H708" s="51"/>
      <c r="I708" s="25"/>
      <c r="J708" s="31"/>
      <c r="K708" s="43" t="str">
        <f t="shared" si="22"/>
        <v/>
      </c>
      <c r="L708" s="45" t="str">
        <f>IF(F708="","",VLOOKUP(Journal!F708,Kontenplan!$E$9:$F$278,2))</f>
        <v/>
      </c>
      <c r="M708" s="44" t="str">
        <f>IF(G708="","",VLOOKUP(Journal!G708,Kontenplan!$E$9:$F$278,2))</f>
        <v/>
      </c>
      <c r="N708" s="28" t="str">
        <f>IF(AND(G708="",I708="",J708=""),"",IF(AND(I708&gt;0,OR(F708="",G708="")),"Bitte gültige Kontonummer/n eingeben",IF(OR(AND(F708&gt;0,F708&lt;1000),F708&gt;9999),"Sollkontonummer muss vierstellig sein",IF(VLOOKUP(F708,Kontenplan!$E$9:$E$277,1)&lt;&gt;F708,"Sollkonto existiert nicht",IF(D708=0,"Bitte Beleg-Nr. prüfen",IF(OR(AND(G708&gt;0,G708&lt;1000),G708&gt;9999),"Habenkontonummer muss vierstellig sein",IF(VLOOKUP(G708,Kontenplan!$E$9:$F$277,1)&lt;&gt;G708,"Habenkonto exisitert nicht","")))))))</f>
        <v/>
      </c>
      <c r="O708" s="28" t="str">
        <f t="shared" si="21"/>
        <v/>
      </c>
      <c r="P708" s="28"/>
      <c r="Q708" s="28"/>
      <c r="R708" s="28"/>
      <c r="S708" s="28"/>
      <c r="T708" s="28"/>
      <c r="U708" s="28"/>
      <c r="V708" s="28"/>
      <c r="X708" s="28"/>
      <c r="Y708" s="28"/>
    </row>
    <row r="709" spans="1:25" x14ac:dyDescent="0.2">
      <c r="A709" t="e">
        <f>IF(OR(F709=#REF!,G709=#REF!),ROUND(A708+1,0),A708+0.0001)</f>
        <v>#REF!</v>
      </c>
      <c r="B709" s="20" t="e">
        <f>IF(AND(E709&gt;=$B$2,E709&lt;=$B$3,OR(F709=#REF!,G709=#REF!)),ROUND(B708+1,0),B708+0.0001)</f>
        <v>#REF!</v>
      </c>
      <c r="C709" s="20" t="e">
        <f>IF(H709=#REF!,ROUND(C708+1,0),C708+0.0001)</f>
        <v>#REF!</v>
      </c>
      <c r="D709" s="21"/>
      <c r="E709" s="22"/>
      <c r="F709" s="23"/>
      <c r="G709" s="24"/>
      <c r="H709" s="51"/>
      <c r="I709" s="25"/>
      <c r="J709" s="31"/>
      <c r="K709" s="43" t="str">
        <f t="shared" si="22"/>
        <v/>
      </c>
      <c r="L709" s="45" t="str">
        <f>IF(F709="","",VLOOKUP(Journal!F709,Kontenplan!$E$9:$F$278,2))</f>
        <v/>
      </c>
      <c r="M709" s="44" t="str">
        <f>IF(G709="","",VLOOKUP(Journal!G709,Kontenplan!$E$9:$F$278,2))</f>
        <v/>
      </c>
      <c r="N709" s="28" t="str">
        <f>IF(AND(G709="",I709="",J709=""),"",IF(AND(I709&gt;0,OR(F709="",G709="")),"Bitte gültige Kontonummer/n eingeben",IF(OR(AND(F709&gt;0,F709&lt;1000),F709&gt;9999),"Sollkontonummer muss vierstellig sein",IF(VLOOKUP(F709,Kontenplan!$E$9:$E$277,1)&lt;&gt;F709,"Sollkonto existiert nicht",IF(D709=0,"Bitte Beleg-Nr. prüfen",IF(OR(AND(G709&gt;0,G709&lt;1000),G709&gt;9999),"Habenkontonummer muss vierstellig sein",IF(VLOOKUP(G709,Kontenplan!$E$9:$F$277,1)&lt;&gt;G709,"Habenkonto exisitert nicht","")))))))</f>
        <v/>
      </c>
      <c r="O709" s="28" t="str">
        <f t="shared" si="21"/>
        <v/>
      </c>
      <c r="P709" s="28"/>
      <c r="Q709" s="28"/>
      <c r="R709" s="28"/>
      <c r="S709" s="28"/>
      <c r="T709" s="28"/>
      <c r="U709" s="28"/>
      <c r="V709" s="28"/>
      <c r="X709" s="28"/>
      <c r="Y709" s="28"/>
    </row>
    <row r="710" spans="1:25" x14ac:dyDescent="0.2">
      <c r="A710" t="e">
        <f>IF(OR(F710=#REF!,G710=#REF!),ROUND(A709+1,0),A709+0.0001)</f>
        <v>#REF!</v>
      </c>
      <c r="B710" s="20" t="e">
        <f>IF(AND(E710&gt;=$B$2,E710&lt;=$B$3,OR(F710=#REF!,G710=#REF!)),ROUND(B709+1,0),B709+0.0001)</f>
        <v>#REF!</v>
      </c>
      <c r="C710" s="20" t="e">
        <f>IF(H710=#REF!,ROUND(C709+1,0),C709+0.0001)</f>
        <v>#REF!</v>
      </c>
      <c r="D710" s="21"/>
      <c r="E710" s="22"/>
      <c r="F710" s="23"/>
      <c r="G710" s="24"/>
      <c r="H710" s="51"/>
      <c r="I710" s="25"/>
      <c r="J710" s="31"/>
      <c r="K710" s="43" t="str">
        <f t="shared" si="22"/>
        <v/>
      </c>
      <c r="L710" s="45" t="str">
        <f>IF(F710="","",VLOOKUP(Journal!F710,Kontenplan!$E$9:$F$278,2))</f>
        <v/>
      </c>
      <c r="M710" s="44" t="str">
        <f>IF(G710="","",VLOOKUP(Journal!G710,Kontenplan!$E$9:$F$278,2))</f>
        <v/>
      </c>
      <c r="N710" s="28" t="str">
        <f>IF(AND(G710="",I710="",J710=""),"",IF(AND(I710&gt;0,OR(F710="",G710="")),"Bitte gültige Kontonummer/n eingeben",IF(OR(AND(F710&gt;0,F710&lt;1000),F710&gt;9999),"Sollkontonummer muss vierstellig sein",IF(VLOOKUP(F710,Kontenplan!$E$9:$E$277,1)&lt;&gt;F710,"Sollkonto existiert nicht",IF(D710=0,"Bitte Beleg-Nr. prüfen",IF(OR(AND(G710&gt;0,G710&lt;1000),G710&gt;9999),"Habenkontonummer muss vierstellig sein",IF(VLOOKUP(G710,Kontenplan!$E$9:$F$277,1)&lt;&gt;G710,"Habenkonto exisitert nicht","")))))))</f>
        <v/>
      </c>
      <c r="O710" s="28" t="str">
        <f t="shared" si="21"/>
        <v/>
      </c>
      <c r="P710" s="28"/>
      <c r="Q710" s="28"/>
      <c r="R710" s="28"/>
      <c r="S710" s="28"/>
      <c r="T710" s="28"/>
      <c r="U710" s="28"/>
      <c r="V710" s="28"/>
      <c r="X710" s="28"/>
      <c r="Y710" s="28"/>
    </row>
    <row r="711" spans="1:25" x14ac:dyDescent="0.2">
      <c r="A711" t="e">
        <f>IF(OR(F711=#REF!,G711=#REF!),ROUND(A710+1,0),A710+0.0001)</f>
        <v>#REF!</v>
      </c>
      <c r="B711" s="20" t="e">
        <f>IF(AND(E711&gt;=$B$2,E711&lt;=$B$3,OR(F711=#REF!,G711=#REF!)),ROUND(B710+1,0),B710+0.0001)</f>
        <v>#REF!</v>
      </c>
      <c r="C711" s="20" t="e">
        <f>IF(H711=#REF!,ROUND(C710+1,0),C710+0.0001)</f>
        <v>#REF!</v>
      </c>
      <c r="D711" s="21"/>
      <c r="E711" s="22"/>
      <c r="F711" s="23"/>
      <c r="G711" s="24"/>
      <c r="H711" s="51"/>
      <c r="I711" s="25"/>
      <c r="J711" s="31"/>
      <c r="K711" s="43" t="str">
        <f t="shared" si="22"/>
        <v/>
      </c>
      <c r="L711" s="45" t="str">
        <f>IF(F711="","",VLOOKUP(Journal!F711,Kontenplan!$E$9:$F$278,2))</f>
        <v/>
      </c>
      <c r="M711" s="44" t="str">
        <f>IF(G711="","",VLOOKUP(Journal!G711,Kontenplan!$E$9:$F$278,2))</f>
        <v/>
      </c>
      <c r="N711" s="28" t="str">
        <f>IF(AND(G711="",I711="",J711=""),"",IF(AND(I711&gt;0,OR(F711="",G711="")),"Bitte gültige Kontonummer/n eingeben",IF(OR(AND(F711&gt;0,F711&lt;1000),F711&gt;9999),"Sollkontonummer muss vierstellig sein",IF(VLOOKUP(F711,Kontenplan!$E$9:$E$277,1)&lt;&gt;F711,"Sollkonto existiert nicht",IF(D711=0,"Bitte Beleg-Nr. prüfen",IF(OR(AND(G711&gt;0,G711&lt;1000),G711&gt;9999),"Habenkontonummer muss vierstellig sein",IF(VLOOKUP(G711,Kontenplan!$E$9:$F$277,1)&lt;&gt;G711,"Habenkonto exisitert nicht","")))))))</f>
        <v/>
      </c>
      <c r="O711" s="28" t="str">
        <f t="shared" si="21"/>
        <v/>
      </c>
      <c r="P711" s="28"/>
      <c r="Q711" s="28"/>
      <c r="R711" s="28"/>
      <c r="S711" s="28"/>
      <c r="T711" s="28"/>
      <c r="U711" s="28"/>
      <c r="V711" s="28"/>
      <c r="X711" s="28"/>
      <c r="Y711" s="28"/>
    </row>
    <row r="712" spans="1:25" x14ac:dyDescent="0.2">
      <c r="A712" t="e">
        <f>IF(OR(F712=#REF!,G712=#REF!),ROUND(A711+1,0),A711+0.0001)</f>
        <v>#REF!</v>
      </c>
      <c r="B712" s="20" t="e">
        <f>IF(AND(E712&gt;=$B$2,E712&lt;=$B$3,OR(F712=#REF!,G712=#REF!)),ROUND(B711+1,0),B711+0.0001)</f>
        <v>#REF!</v>
      </c>
      <c r="C712" s="20" t="e">
        <f>IF(H712=#REF!,ROUND(C711+1,0),C711+0.0001)</f>
        <v>#REF!</v>
      </c>
      <c r="D712" s="21"/>
      <c r="E712" s="22"/>
      <c r="F712" s="23"/>
      <c r="G712" s="24"/>
      <c r="H712" s="51"/>
      <c r="I712" s="25"/>
      <c r="J712" s="31"/>
      <c r="K712" s="43" t="str">
        <f t="shared" si="22"/>
        <v/>
      </c>
      <c r="L712" s="45" t="str">
        <f>IF(F712="","",VLOOKUP(Journal!F712,Kontenplan!$E$9:$F$278,2))</f>
        <v/>
      </c>
      <c r="M712" s="44" t="str">
        <f>IF(G712="","",VLOOKUP(Journal!G712,Kontenplan!$E$9:$F$278,2))</f>
        <v/>
      </c>
      <c r="N712" s="28" t="str">
        <f>IF(AND(G712="",I712="",J712=""),"",IF(AND(I712&gt;0,OR(F712="",G712="")),"Bitte gültige Kontonummer/n eingeben",IF(OR(AND(F712&gt;0,F712&lt;1000),F712&gt;9999),"Sollkontonummer muss vierstellig sein",IF(VLOOKUP(F712,Kontenplan!$E$9:$E$277,1)&lt;&gt;F712,"Sollkonto existiert nicht",IF(D712=0,"Bitte Beleg-Nr. prüfen",IF(OR(AND(G712&gt;0,G712&lt;1000),G712&gt;9999),"Habenkontonummer muss vierstellig sein",IF(VLOOKUP(G712,Kontenplan!$E$9:$F$277,1)&lt;&gt;G712,"Habenkonto exisitert nicht","")))))))</f>
        <v/>
      </c>
      <c r="O712" s="28" t="str">
        <f t="shared" ref="O712:O775" si="23">IF(AND(F712&lt;&gt;"",F712=G712),"Soll- und Habenkontonummern sind identisch",IF(AND(D713&lt;&gt;"",G712&gt;0,F712&gt;0,OR(I712="",I712&lt;=0)),"Bitte Betrag prüfen",IF(AND(J712="",D713&gt;0),"Kein Text ist ok, aber nicht empfehlenswert",IF(OR(AND(E712="",G712&gt;0),AND(E712&lt;MAX(E705:E711)-20,G712&gt;0)),"Datum möglicherweise falsch",""))))</f>
        <v/>
      </c>
      <c r="P712" s="28"/>
      <c r="Q712" s="28"/>
      <c r="R712" s="28"/>
      <c r="S712" s="28"/>
      <c r="T712" s="28"/>
      <c r="U712" s="28"/>
      <c r="V712" s="28"/>
      <c r="X712" s="28"/>
      <c r="Y712" s="28"/>
    </row>
    <row r="713" spans="1:25" x14ac:dyDescent="0.2">
      <c r="A713" t="e">
        <f>IF(OR(F713=#REF!,G713=#REF!),ROUND(A712+1,0),A712+0.0001)</f>
        <v>#REF!</v>
      </c>
      <c r="B713" s="20" t="e">
        <f>IF(AND(E713&gt;=$B$2,E713&lt;=$B$3,OR(F713=#REF!,G713=#REF!)),ROUND(B712+1,0),B712+0.0001)</f>
        <v>#REF!</v>
      </c>
      <c r="C713" s="20" t="e">
        <f>IF(H713=#REF!,ROUND(C712+1,0),C712+0.0001)</f>
        <v>#REF!</v>
      </c>
      <c r="D713" s="21"/>
      <c r="E713" s="22"/>
      <c r="F713" s="23"/>
      <c r="G713" s="24"/>
      <c r="H713" s="51"/>
      <c r="I713" s="25"/>
      <c r="J713" s="31"/>
      <c r="K713" s="43" t="str">
        <f t="shared" si="22"/>
        <v/>
      </c>
      <c r="L713" s="45" t="str">
        <f>IF(F713="","",VLOOKUP(Journal!F713,Kontenplan!$E$9:$F$278,2))</f>
        <v/>
      </c>
      <c r="M713" s="44" t="str">
        <f>IF(G713="","",VLOOKUP(Journal!G713,Kontenplan!$E$9:$F$278,2))</f>
        <v/>
      </c>
      <c r="N713" s="28" t="str">
        <f>IF(AND(G713="",I713="",J713=""),"",IF(AND(I713&gt;0,OR(F713="",G713="")),"Bitte gültige Kontonummer/n eingeben",IF(OR(AND(F713&gt;0,F713&lt;1000),F713&gt;9999),"Sollkontonummer muss vierstellig sein",IF(VLOOKUP(F713,Kontenplan!$E$9:$E$277,1)&lt;&gt;F713,"Sollkonto existiert nicht",IF(D713=0,"Bitte Beleg-Nr. prüfen",IF(OR(AND(G713&gt;0,G713&lt;1000),G713&gt;9999),"Habenkontonummer muss vierstellig sein",IF(VLOOKUP(G713,Kontenplan!$E$9:$F$277,1)&lt;&gt;G713,"Habenkonto exisitert nicht","")))))))</f>
        <v/>
      </c>
      <c r="O713" s="28" t="str">
        <f t="shared" si="23"/>
        <v/>
      </c>
      <c r="P713" s="28"/>
      <c r="Q713" s="28"/>
      <c r="R713" s="28"/>
      <c r="S713" s="28"/>
      <c r="T713" s="28"/>
      <c r="U713" s="28"/>
      <c r="V713" s="28"/>
      <c r="X713" s="28"/>
      <c r="Y713" s="28"/>
    </row>
    <row r="714" spans="1:25" x14ac:dyDescent="0.2">
      <c r="A714" t="e">
        <f>IF(OR(F714=#REF!,G714=#REF!),ROUND(A713+1,0),A713+0.0001)</f>
        <v>#REF!</v>
      </c>
      <c r="B714" s="20" t="e">
        <f>IF(AND(E714&gt;=$B$2,E714&lt;=$B$3,OR(F714=#REF!,G714=#REF!)),ROUND(B713+1,0),B713+0.0001)</f>
        <v>#REF!</v>
      </c>
      <c r="C714" s="20" t="e">
        <f>IF(H714=#REF!,ROUND(C713+1,0),C713+0.0001)</f>
        <v>#REF!</v>
      </c>
      <c r="D714" s="21"/>
      <c r="E714" s="22"/>
      <c r="F714" s="23"/>
      <c r="G714" s="24"/>
      <c r="H714" s="51"/>
      <c r="I714" s="25"/>
      <c r="J714" s="31"/>
      <c r="K714" s="43" t="str">
        <f t="shared" si="22"/>
        <v/>
      </c>
      <c r="L714" s="45" t="str">
        <f>IF(F714="","",VLOOKUP(Journal!F714,Kontenplan!$E$9:$F$278,2))</f>
        <v/>
      </c>
      <c r="M714" s="44" t="str">
        <f>IF(G714="","",VLOOKUP(Journal!G714,Kontenplan!$E$9:$F$278,2))</f>
        <v/>
      </c>
      <c r="N714" s="28" t="str">
        <f>IF(AND(G714="",I714="",J714=""),"",IF(AND(I714&gt;0,OR(F714="",G714="")),"Bitte gültige Kontonummer/n eingeben",IF(OR(AND(F714&gt;0,F714&lt;1000),F714&gt;9999),"Sollkontonummer muss vierstellig sein",IF(VLOOKUP(F714,Kontenplan!$E$9:$E$277,1)&lt;&gt;F714,"Sollkonto existiert nicht",IF(D714=0,"Bitte Beleg-Nr. prüfen",IF(OR(AND(G714&gt;0,G714&lt;1000),G714&gt;9999),"Habenkontonummer muss vierstellig sein",IF(VLOOKUP(G714,Kontenplan!$E$9:$F$277,1)&lt;&gt;G714,"Habenkonto exisitert nicht","")))))))</f>
        <v/>
      </c>
      <c r="O714" s="28" t="str">
        <f t="shared" si="23"/>
        <v/>
      </c>
      <c r="P714" s="28"/>
      <c r="Q714" s="28"/>
      <c r="R714" s="28"/>
      <c r="S714" s="28"/>
      <c r="T714" s="28"/>
      <c r="U714" s="28"/>
      <c r="V714" s="28"/>
      <c r="X714" s="28"/>
      <c r="Y714" s="28"/>
    </row>
    <row r="715" spans="1:25" x14ac:dyDescent="0.2">
      <c r="A715" t="e">
        <f>IF(OR(F715=#REF!,G715=#REF!),ROUND(A714+1,0),A714+0.0001)</f>
        <v>#REF!</v>
      </c>
      <c r="B715" s="20" t="e">
        <f>IF(AND(E715&gt;=$B$2,E715&lt;=$B$3,OR(F715=#REF!,G715=#REF!)),ROUND(B714+1,0),B714+0.0001)</f>
        <v>#REF!</v>
      </c>
      <c r="C715" s="20" t="e">
        <f>IF(H715=#REF!,ROUND(C714+1,0),C714+0.0001)</f>
        <v>#REF!</v>
      </c>
      <c r="D715" s="21"/>
      <c r="E715" s="22"/>
      <c r="F715" s="23"/>
      <c r="G715" s="24"/>
      <c r="H715" s="51"/>
      <c r="I715" s="25"/>
      <c r="J715" s="31"/>
      <c r="K715" s="43" t="str">
        <f t="shared" si="22"/>
        <v/>
      </c>
      <c r="L715" s="45" t="str">
        <f>IF(F715="","",VLOOKUP(Journal!F715,Kontenplan!$E$9:$F$278,2))</f>
        <v/>
      </c>
      <c r="M715" s="44" t="str">
        <f>IF(G715="","",VLOOKUP(Journal!G715,Kontenplan!$E$9:$F$278,2))</f>
        <v/>
      </c>
      <c r="N715" s="28" t="str">
        <f>IF(AND(G715="",I715="",J715=""),"",IF(AND(I715&gt;0,OR(F715="",G715="")),"Bitte gültige Kontonummer/n eingeben",IF(OR(AND(F715&gt;0,F715&lt;1000),F715&gt;9999),"Sollkontonummer muss vierstellig sein",IF(VLOOKUP(F715,Kontenplan!$E$9:$E$277,1)&lt;&gt;F715,"Sollkonto existiert nicht",IF(D715=0,"Bitte Beleg-Nr. prüfen",IF(OR(AND(G715&gt;0,G715&lt;1000),G715&gt;9999),"Habenkontonummer muss vierstellig sein",IF(VLOOKUP(G715,Kontenplan!$E$9:$F$277,1)&lt;&gt;G715,"Habenkonto exisitert nicht","")))))))</f>
        <v/>
      </c>
      <c r="O715" s="28" t="str">
        <f t="shared" si="23"/>
        <v/>
      </c>
      <c r="P715" s="28"/>
      <c r="Q715" s="28"/>
      <c r="R715" s="28"/>
      <c r="S715" s="28"/>
      <c r="T715" s="28"/>
      <c r="U715" s="28"/>
      <c r="V715" s="28"/>
      <c r="X715" s="28"/>
      <c r="Y715" s="28"/>
    </row>
    <row r="716" spans="1:25" x14ac:dyDescent="0.2">
      <c r="A716" t="e">
        <f>IF(OR(F716=#REF!,G716=#REF!),ROUND(A715+1,0),A715+0.0001)</f>
        <v>#REF!</v>
      </c>
      <c r="B716" s="20" t="e">
        <f>IF(AND(E716&gt;=$B$2,E716&lt;=$B$3,OR(F716=#REF!,G716=#REF!)),ROUND(B715+1,0),B715+0.0001)</f>
        <v>#REF!</v>
      </c>
      <c r="C716" s="20" t="e">
        <f>IF(H716=#REF!,ROUND(C715+1,0),C715+0.0001)</f>
        <v>#REF!</v>
      </c>
      <c r="D716" s="21"/>
      <c r="E716" s="22"/>
      <c r="F716" s="23"/>
      <c r="G716" s="24"/>
      <c r="H716" s="51"/>
      <c r="I716" s="25"/>
      <c r="J716" s="31"/>
      <c r="K716" s="43" t="str">
        <f t="shared" si="22"/>
        <v/>
      </c>
      <c r="L716" s="45" t="str">
        <f>IF(F716="","",VLOOKUP(Journal!F716,Kontenplan!$E$9:$F$278,2))</f>
        <v/>
      </c>
      <c r="M716" s="44" t="str">
        <f>IF(G716="","",VLOOKUP(Journal!G716,Kontenplan!$E$9:$F$278,2))</f>
        <v/>
      </c>
      <c r="N716" s="28" t="str">
        <f>IF(AND(G716="",I716="",J716=""),"",IF(AND(I716&gt;0,OR(F716="",G716="")),"Bitte gültige Kontonummer/n eingeben",IF(OR(AND(F716&gt;0,F716&lt;1000),F716&gt;9999),"Sollkontonummer muss vierstellig sein",IF(VLOOKUP(F716,Kontenplan!$E$9:$E$277,1)&lt;&gt;F716,"Sollkonto existiert nicht",IF(D716=0,"Bitte Beleg-Nr. prüfen",IF(OR(AND(G716&gt;0,G716&lt;1000),G716&gt;9999),"Habenkontonummer muss vierstellig sein",IF(VLOOKUP(G716,Kontenplan!$E$9:$F$277,1)&lt;&gt;G716,"Habenkonto exisitert nicht","")))))))</f>
        <v/>
      </c>
      <c r="O716" s="28" t="str">
        <f t="shared" si="23"/>
        <v/>
      </c>
      <c r="P716" s="28"/>
      <c r="Q716" s="28"/>
      <c r="R716" s="28"/>
      <c r="S716" s="28"/>
      <c r="T716" s="28"/>
      <c r="U716" s="28"/>
      <c r="V716" s="28"/>
      <c r="X716" s="28"/>
      <c r="Y716" s="28"/>
    </row>
    <row r="717" spans="1:25" x14ac:dyDescent="0.2">
      <c r="A717" t="e">
        <f>IF(OR(F717=#REF!,G717=#REF!),ROUND(A716+1,0),A716+0.0001)</f>
        <v>#REF!</v>
      </c>
      <c r="B717" s="20" t="e">
        <f>IF(AND(E717&gt;=$B$2,E717&lt;=$B$3,OR(F717=#REF!,G717=#REF!)),ROUND(B716+1,0),B716+0.0001)</f>
        <v>#REF!</v>
      </c>
      <c r="C717" s="20" t="e">
        <f>IF(H717=#REF!,ROUND(C716+1,0),C716+0.0001)</f>
        <v>#REF!</v>
      </c>
      <c r="D717" s="21"/>
      <c r="E717" s="22"/>
      <c r="F717" s="23"/>
      <c r="G717" s="24"/>
      <c r="H717" s="51"/>
      <c r="I717" s="25"/>
      <c r="J717" s="31"/>
      <c r="K717" s="43" t="str">
        <f t="shared" si="22"/>
        <v/>
      </c>
      <c r="L717" s="45" t="str">
        <f>IF(F717="","",VLOOKUP(Journal!F717,Kontenplan!$E$9:$F$278,2))</f>
        <v/>
      </c>
      <c r="M717" s="44" t="str">
        <f>IF(G717="","",VLOOKUP(Journal!G717,Kontenplan!$E$9:$F$278,2))</f>
        <v/>
      </c>
      <c r="N717" s="28" t="str">
        <f>IF(AND(G717="",I717="",J717=""),"",IF(AND(I717&gt;0,OR(F717="",G717="")),"Bitte gültige Kontonummer/n eingeben",IF(OR(AND(F717&gt;0,F717&lt;1000),F717&gt;9999),"Sollkontonummer muss vierstellig sein",IF(VLOOKUP(F717,Kontenplan!$E$9:$E$277,1)&lt;&gt;F717,"Sollkonto existiert nicht",IF(D717=0,"Bitte Beleg-Nr. prüfen",IF(OR(AND(G717&gt;0,G717&lt;1000),G717&gt;9999),"Habenkontonummer muss vierstellig sein",IF(VLOOKUP(G717,Kontenplan!$E$9:$F$277,1)&lt;&gt;G717,"Habenkonto exisitert nicht","")))))))</f>
        <v/>
      </c>
      <c r="O717" s="28" t="str">
        <f t="shared" si="23"/>
        <v/>
      </c>
      <c r="P717" s="28"/>
      <c r="Q717" s="28"/>
      <c r="R717" s="28"/>
      <c r="S717" s="28"/>
      <c r="T717" s="28"/>
      <c r="U717" s="28"/>
      <c r="V717" s="28"/>
      <c r="X717" s="28"/>
      <c r="Y717" s="28"/>
    </row>
    <row r="718" spans="1:25" x14ac:dyDescent="0.2">
      <c r="A718" t="e">
        <f>IF(OR(F718=#REF!,G718=#REF!),ROUND(A717+1,0),A717+0.0001)</f>
        <v>#REF!</v>
      </c>
      <c r="B718" s="20" t="e">
        <f>IF(AND(E718&gt;=$B$2,E718&lt;=$B$3,OR(F718=#REF!,G718=#REF!)),ROUND(B717+1,0),B717+0.0001)</f>
        <v>#REF!</v>
      </c>
      <c r="C718" s="20" t="e">
        <f>IF(H718=#REF!,ROUND(C717+1,0),C717+0.0001)</f>
        <v>#REF!</v>
      </c>
      <c r="D718" s="21"/>
      <c r="E718" s="22"/>
      <c r="F718" s="23"/>
      <c r="G718" s="24"/>
      <c r="H718" s="51"/>
      <c r="I718" s="25"/>
      <c r="J718" s="31"/>
      <c r="K718" s="43" t="str">
        <f t="shared" si="22"/>
        <v/>
      </c>
      <c r="L718" s="45" t="str">
        <f>IF(F718="","",VLOOKUP(Journal!F718,Kontenplan!$E$9:$F$278,2))</f>
        <v/>
      </c>
      <c r="M718" s="44" t="str">
        <f>IF(G718="","",VLOOKUP(Journal!G718,Kontenplan!$E$9:$F$278,2))</f>
        <v/>
      </c>
      <c r="N718" s="28" t="str">
        <f>IF(AND(G718="",I718="",J718=""),"",IF(AND(I718&gt;0,OR(F718="",G718="")),"Bitte gültige Kontonummer/n eingeben",IF(OR(AND(F718&gt;0,F718&lt;1000),F718&gt;9999),"Sollkontonummer muss vierstellig sein",IF(VLOOKUP(F718,Kontenplan!$E$9:$E$277,1)&lt;&gt;F718,"Sollkonto existiert nicht",IF(D718=0,"Bitte Beleg-Nr. prüfen",IF(OR(AND(G718&gt;0,G718&lt;1000),G718&gt;9999),"Habenkontonummer muss vierstellig sein",IF(VLOOKUP(G718,Kontenplan!$E$9:$F$277,1)&lt;&gt;G718,"Habenkonto exisitert nicht","")))))))</f>
        <v/>
      </c>
      <c r="O718" s="28" t="str">
        <f t="shared" si="23"/>
        <v/>
      </c>
      <c r="P718" s="28"/>
      <c r="Q718" s="28"/>
      <c r="R718" s="28"/>
      <c r="S718" s="28"/>
      <c r="T718" s="28"/>
      <c r="U718" s="28"/>
      <c r="V718" s="28"/>
      <c r="X718" s="28"/>
      <c r="Y718" s="28"/>
    </row>
    <row r="719" spans="1:25" x14ac:dyDescent="0.2">
      <c r="A719" t="e">
        <f>IF(OR(F719=#REF!,G719=#REF!),ROUND(A718+1,0),A718+0.0001)</f>
        <v>#REF!</v>
      </c>
      <c r="B719" s="20" t="e">
        <f>IF(AND(E719&gt;=$B$2,E719&lt;=$B$3,OR(F719=#REF!,G719=#REF!)),ROUND(B718+1,0),B718+0.0001)</f>
        <v>#REF!</v>
      </c>
      <c r="C719" s="20" t="e">
        <f>IF(H719=#REF!,ROUND(C718+1,0),C718+0.0001)</f>
        <v>#REF!</v>
      </c>
      <c r="D719" s="21"/>
      <c r="E719" s="22"/>
      <c r="F719" s="23"/>
      <c r="G719" s="24"/>
      <c r="H719" s="51"/>
      <c r="I719" s="25"/>
      <c r="J719" s="31"/>
      <c r="K719" s="43" t="str">
        <f t="shared" si="22"/>
        <v/>
      </c>
      <c r="L719" s="45" t="str">
        <f>IF(F719="","",VLOOKUP(Journal!F719,Kontenplan!$E$9:$F$278,2))</f>
        <v/>
      </c>
      <c r="M719" s="44" t="str">
        <f>IF(G719="","",VLOOKUP(Journal!G719,Kontenplan!$E$9:$F$278,2))</f>
        <v/>
      </c>
      <c r="N719" s="28" t="str">
        <f>IF(AND(G719="",I719="",J719=""),"",IF(AND(I719&gt;0,OR(F719="",G719="")),"Bitte gültige Kontonummer/n eingeben",IF(OR(AND(F719&gt;0,F719&lt;1000),F719&gt;9999),"Sollkontonummer muss vierstellig sein",IF(VLOOKUP(F719,Kontenplan!$E$9:$E$277,1)&lt;&gt;F719,"Sollkonto existiert nicht",IF(D719=0,"Bitte Beleg-Nr. prüfen",IF(OR(AND(G719&gt;0,G719&lt;1000),G719&gt;9999),"Habenkontonummer muss vierstellig sein",IF(VLOOKUP(G719,Kontenplan!$E$9:$F$277,1)&lt;&gt;G719,"Habenkonto exisitert nicht","")))))))</f>
        <v/>
      </c>
      <c r="O719" s="28" t="str">
        <f t="shared" si="23"/>
        <v/>
      </c>
      <c r="P719" s="28"/>
      <c r="Q719" s="28"/>
      <c r="R719" s="28"/>
      <c r="S719" s="28"/>
      <c r="T719" s="28"/>
      <c r="U719" s="28"/>
      <c r="V719" s="28"/>
      <c r="X719" s="28"/>
      <c r="Y719" s="28"/>
    </row>
    <row r="720" spans="1:25" x14ac:dyDescent="0.2">
      <c r="A720" t="e">
        <f>IF(OR(F720=#REF!,G720=#REF!),ROUND(A719+1,0),A719+0.0001)</f>
        <v>#REF!</v>
      </c>
      <c r="B720" s="20" t="e">
        <f>IF(AND(E720&gt;=$B$2,E720&lt;=$B$3,OR(F720=#REF!,G720=#REF!)),ROUND(B719+1,0),B719+0.0001)</f>
        <v>#REF!</v>
      </c>
      <c r="C720" s="20" t="e">
        <f>IF(H720=#REF!,ROUND(C719+1,0),C719+0.0001)</f>
        <v>#REF!</v>
      </c>
      <c r="D720" s="21"/>
      <c r="E720" s="22"/>
      <c r="F720" s="23"/>
      <c r="G720" s="24"/>
      <c r="H720" s="51"/>
      <c r="I720" s="25"/>
      <c r="J720" s="31"/>
      <c r="K720" s="43" t="str">
        <f t="shared" si="22"/>
        <v/>
      </c>
      <c r="L720" s="45" t="str">
        <f>IF(F720="","",VLOOKUP(Journal!F720,Kontenplan!$E$9:$F$278,2))</f>
        <v/>
      </c>
      <c r="M720" s="44" t="str">
        <f>IF(G720="","",VLOOKUP(Journal!G720,Kontenplan!$E$9:$F$278,2))</f>
        <v/>
      </c>
      <c r="N720" s="28" t="str">
        <f>IF(AND(G720="",I720="",J720=""),"",IF(AND(I720&gt;0,OR(F720="",G720="")),"Bitte gültige Kontonummer/n eingeben",IF(OR(AND(F720&gt;0,F720&lt;1000),F720&gt;9999),"Sollkontonummer muss vierstellig sein",IF(VLOOKUP(F720,Kontenplan!$E$9:$E$277,1)&lt;&gt;F720,"Sollkonto existiert nicht",IF(D720=0,"Bitte Beleg-Nr. prüfen",IF(OR(AND(G720&gt;0,G720&lt;1000),G720&gt;9999),"Habenkontonummer muss vierstellig sein",IF(VLOOKUP(G720,Kontenplan!$E$9:$F$277,1)&lt;&gt;G720,"Habenkonto exisitert nicht","")))))))</f>
        <v/>
      </c>
      <c r="O720" s="28" t="str">
        <f t="shared" si="23"/>
        <v/>
      </c>
      <c r="P720" s="28"/>
      <c r="Q720" s="28"/>
      <c r="R720" s="28"/>
      <c r="S720" s="28"/>
      <c r="T720" s="28"/>
      <c r="U720" s="28"/>
      <c r="V720" s="28"/>
      <c r="X720" s="28"/>
      <c r="Y720" s="28"/>
    </row>
    <row r="721" spans="1:25" x14ac:dyDescent="0.2">
      <c r="A721" t="e">
        <f>IF(OR(F721=#REF!,G721=#REF!),ROUND(A720+1,0),A720+0.0001)</f>
        <v>#REF!</v>
      </c>
      <c r="B721" s="20" t="e">
        <f>IF(AND(E721&gt;=$B$2,E721&lt;=$B$3,OR(F721=#REF!,G721=#REF!)),ROUND(B720+1,0),B720+0.0001)</f>
        <v>#REF!</v>
      </c>
      <c r="C721" s="20" t="e">
        <f>IF(H721=#REF!,ROUND(C720+1,0),C720+0.0001)</f>
        <v>#REF!</v>
      </c>
      <c r="D721" s="21"/>
      <c r="E721" s="22"/>
      <c r="F721" s="23"/>
      <c r="G721" s="24"/>
      <c r="H721" s="51"/>
      <c r="I721" s="25"/>
      <c r="J721" s="31"/>
      <c r="K721" s="43" t="str">
        <f t="shared" si="22"/>
        <v/>
      </c>
      <c r="L721" s="45" t="str">
        <f>IF(F721="","",VLOOKUP(Journal!F721,Kontenplan!$E$9:$F$278,2))</f>
        <v/>
      </c>
      <c r="M721" s="44" t="str">
        <f>IF(G721="","",VLOOKUP(Journal!G721,Kontenplan!$E$9:$F$278,2))</f>
        <v/>
      </c>
      <c r="N721" s="28" t="str">
        <f>IF(AND(G721="",I721="",J721=""),"",IF(AND(I721&gt;0,OR(F721="",G721="")),"Bitte gültige Kontonummer/n eingeben",IF(OR(AND(F721&gt;0,F721&lt;1000),F721&gt;9999),"Sollkontonummer muss vierstellig sein",IF(VLOOKUP(F721,Kontenplan!$E$9:$E$277,1)&lt;&gt;F721,"Sollkonto existiert nicht",IF(D721=0,"Bitte Beleg-Nr. prüfen",IF(OR(AND(G721&gt;0,G721&lt;1000),G721&gt;9999),"Habenkontonummer muss vierstellig sein",IF(VLOOKUP(G721,Kontenplan!$E$9:$F$277,1)&lt;&gt;G721,"Habenkonto exisitert nicht","")))))))</f>
        <v/>
      </c>
      <c r="O721" s="28" t="str">
        <f t="shared" si="23"/>
        <v/>
      </c>
      <c r="P721" s="28"/>
      <c r="Q721" s="28"/>
      <c r="R721" s="28"/>
      <c r="S721" s="28"/>
      <c r="T721" s="28"/>
      <c r="U721" s="28"/>
      <c r="V721" s="28"/>
      <c r="X721" s="28"/>
      <c r="Y721" s="28"/>
    </row>
    <row r="722" spans="1:25" x14ac:dyDescent="0.2">
      <c r="A722" t="e">
        <f>IF(OR(F722=#REF!,G722=#REF!),ROUND(A721+1,0),A721+0.0001)</f>
        <v>#REF!</v>
      </c>
      <c r="B722" s="20" t="e">
        <f>IF(AND(E722&gt;=$B$2,E722&lt;=$B$3,OR(F722=#REF!,G722=#REF!)),ROUND(B721+1,0),B721+0.0001)</f>
        <v>#REF!</v>
      </c>
      <c r="C722" s="20" t="e">
        <f>IF(H722=#REF!,ROUND(C721+1,0),C721+0.0001)</f>
        <v>#REF!</v>
      </c>
      <c r="D722" s="21"/>
      <c r="E722" s="22"/>
      <c r="F722" s="23"/>
      <c r="G722" s="24"/>
      <c r="H722" s="51"/>
      <c r="I722" s="25"/>
      <c r="J722" s="31"/>
      <c r="K722" s="43" t="str">
        <f t="shared" si="22"/>
        <v/>
      </c>
      <c r="L722" s="45" t="str">
        <f>IF(F722="","",VLOOKUP(Journal!F722,Kontenplan!$E$9:$F$278,2))</f>
        <v/>
      </c>
      <c r="M722" s="44" t="str">
        <f>IF(G722="","",VLOOKUP(Journal!G722,Kontenplan!$E$9:$F$278,2))</f>
        <v/>
      </c>
      <c r="N722" s="28" t="str">
        <f>IF(AND(G722="",I722="",J722=""),"",IF(AND(I722&gt;0,OR(F722="",G722="")),"Bitte gültige Kontonummer/n eingeben",IF(OR(AND(F722&gt;0,F722&lt;1000),F722&gt;9999),"Sollkontonummer muss vierstellig sein",IF(VLOOKUP(F722,Kontenplan!$E$9:$E$277,1)&lt;&gt;F722,"Sollkonto existiert nicht",IF(D722=0,"Bitte Beleg-Nr. prüfen",IF(OR(AND(G722&gt;0,G722&lt;1000),G722&gt;9999),"Habenkontonummer muss vierstellig sein",IF(VLOOKUP(G722,Kontenplan!$E$9:$F$277,1)&lt;&gt;G722,"Habenkonto exisitert nicht","")))))))</f>
        <v/>
      </c>
      <c r="O722" s="28" t="str">
        <f t="shared" si="23"/>
        <v/>
      </c>
      <c r="P722" s="28"/>
      <c r="Q722" s="28"/>
      <c r="R722" s="28"/>
      <c r="S722" s="28"/>
      <c r="T722" s="28"/>
      <c r="U722" s="28"/>
      <c r="V722" s="28"/>
      <c r="X722" s="28"/>
      <c r="Y722" s="28"/>
    </row>
    <row r="723" spans="1:25" x14ac:dyDescent="0.2">
      <c r="A723" t="e">
        <f>IF(OR(F723=#REF!,G723=#REF!),ROUND(A722+1,0),A722+0.0001)</f>
        <v>#REF!</v>
      </c>
      <c r="B723" s="20" t="e">
        <f>IF(AND(E723&gt;=$B$2,E723&lt;=$B$3,OR(F723=#REF!,G723=#REF!)),ROUND(B722+1,0),B722+0.0001)</f>
        <v>#REF!</v>
      </c>
      <c r="C723" s="20" t="e">
        <f>IF(H723=#REF!,ROUND(C722+1,0),C722+0.0001)</f>
        <v>#REF!</v>
      </c>
      <c r="D723" s="21"/>
      <c r="E723" s="22"/>
      <c r="F723" s="23"/>
      <c r="G723" s="24"/>
      <c r="H723" s="51"/>
      <c r="I723" s="25"/>
      <c r="J723" s="31"/>
      <c r="K723" s="43" t="str">
        <f t="shared" si="22"/>
        <v/>
      </c>
      <c r="L723" s="45" t="str">
        <f>IF(F723="","",VLOOKUP(Journal!F723,Kontenplan!$E$9:$F$278,2))</f>
        <v/>
      </c>
      <c r="M723" s="44" t="str">
        <f>IF(G723="","",VLOOKUP(Journal!G723,Kontenplan!$E$9:$F$278,2))</f>
        <v/>
      </c>
      <c r="N723" s="28" t="str">
        <f>IF(AND(G723="",I723="",J723=""),"",IF(AND(I723&gt;0,OR(F723="",G723="")),"Bitte gültige Kontonummer/n eingeben",IF(OR(AND(F723&gt;0,F723&lt;1000),F723&gt;9999),"Sollkontonummer muss vierstellig sein",IF(VLOOKUP(F723,Kontenplan!$E$9:$E$277,1)&lt;&gt;F723,"Sollkonto existiert nicht",IF(D723=0,"Bitte Beleg-Nr. prüfen",IF(OR(AND(G723&gt;0,G723&lt;1000),G723&gt;9999),"Habenkontonummer muss vierstellig sein",IF(VLOOKUP(G723,Kontenplan!$E$9:$F$277,1)&lt;&gt;G723,"Habenkonto exisitert nicht","")))))))</f>
        <v/>
      </c>
      <c r="O723" s="28" t="str">
        <f t="shared" si="23"/>
        <v/>
      </c>
      <c r="P723" s="28"/>
      <c r="Q723" s="28"/>
      <c r="R723" s="28"/>
      <c r="S723" s="28"/>
      <c r="T723" s="28"/>
      <c r="U723" s="28"/>
      <c r="V723" s="28"/>
      <c r="X723" s="28"/>
      <c r="Y723" s="28"/>
    </row>
    <row r="724" spans="1:25" x14ac:dyDescent="0.2">
      <c r="A724" t="e">
        <f>IF(OR(F724=#REF!,G724=#REF!),ROUND(A723+1,0),A723+0.0001)</f>
        <v>#REF!</v>
      </c>
      <c r="B724" s="20" t="e">
        <f>IF(AND(E724&gt;=$B$2,E724&lt;=$B$3,OR(F724=#REF!,G724=#REF!)),ROUND(B723+1,0),B723+0.0001)</f>
        <v>#REF!</v>
      </c>
      <c r="C724" s="20" t="e">
        <f>IF(H724=#REF!,ROUND(C723+1,0),C723+0.0001)</f>
        <v>#REF!</v>
      </c>
      <c r="D724" s="21"/>
      <c r="E724" s="22"/>
      <c r="F724" s="23"/>
      <c r="G724" s="24"/>
      <c r="H724" s="51"/>
      <c r="I724" s="25"/>
      <c r="J724" s="31"/>
      <c r="K724" s="43" t="str">
        <f t="shared" si="22"/>
        <v/>
      </c>
      <c r="L724" s="45" t="str">
        <f>IF(F724="","",VLOOKUP(Journal!F724,Kontenplan!$E$9:$F$278,2))</f>
        <v/>
      </c>
      <c r="M724" s="44" t="str">
        <f>IF(G724="","",VLOOKUP(Journal!G724,Kontenplan!$E$9:$F$278,2))</f>
        <v/>
      </c>
      <c r="N724" s="28" t="str">
        <f>IF(AND(G724="",I724="",J724=""),"",IF(AND(I724&gt;0,OR(F724="",G724="")),"Bitte gültige Kontonummer/n eingeben",IF(OR(AND(F724&gt;0,F724&lt;1000),F724&gt;9999),"Sollkontonummer muss vierstellig sein",IF(VLOOKUP(F724,Kontenplan!$E$9:$E$277,1)&lt;&gt;F724,"Sollkonto existiert nicht",IF(D724=0,"Bitte Beleg-Nr. prüfen",IF(OR(AND(G724&gt;0,G724&lt;1000),G724&gt;9999),"Habenkontonummer muss vierstellig sein",IF(VLOOKUP(G724,Kontenplan!$E$9:$F$277,1)&lt;&gt;G724,"Habenkonto exisitert nicht","")))))))</f>
        <v/>
      </c>
      <c r="O724" s="28" t="str">
        <f t="shared" si="23"/>
        <v/>
      </c>
      <c r="P724" s="28"/>
      <c r="Q724" s="28"/>
      <c r="R724" s="28"/>
      <c r="S724" s="28"/>
      <c r="T724" s="28"/>
      <c r="U724" s="28"/>
      <c r="V724" s="28"/>
      <c r="X724" s="28"/>
      <c r="Y724" s="28"/>
    </row>
    <row r="725" spans="1:25" x14ac:dyDescent="0.2">
      <c r="A725" t="e">
        <f>IF(OR(F725=#REF!,G725=#REF!),ROUND(A724+1,0),A724+0.0001)</f>
        <v>#REF!</v>
      </c>
      <c r="B725" s="20" t="e">
        <f>IF(AND(E725&gt;=$B$2,E725&lt;=$B$3,OR(F725=#REF!,G725=#REF!)),ROUND(B724+1,0),B724+0.0001)</f>
        <v>#REF!</v>
      </c>
      <c r="C725" s="20" t="e">
        <f>IF(H725=#REF!,ROUND(C724+1,0),C724+0.0001)</f>
        <v>#REF!</v>
      </c>
      <c r="D725" s="21"/>
      <c r="E725" s="22"/>
      <c r="F725" s="23"/>
      <c r="G725" s="24"/>
      <c r="H725" s="51"/>
      <c r="I725" s="25"/>
      <c r="J725" s="31"/>
      <c r="K725" s="43" t="str">
        <f t="shared" si="22"/>
        <v/>
      </c>
      <c r="L725" s="45" t="str">
        <f>IF(F725="","",VLOOKUP(Journal!F725,Kontenplan!$E$9:$F$278,2))</f>
        <v/>
      </c>
      <c r="M725" s="44" t="str">
        <f>IF(G725="","",VLOOKUP(Journal!G725,Kontenplan!$E$9:$F$278,2))</f>
        <v/>
      </c>
      <c r="N725" s="28" t="str">
        <f>IF(AND(G725="",I725="",J725=""),"",IF(AND(I725&gt;0,OR(F725="",G725="")),"Bitte gültige Kontonummer/n eingeben",IF(OR(AND(F725&gt;0,F725&lt;1000),F725&gt;9999),"Sollkontonummer muss vierstellig sein",IF(VLOOKUP(F725,Kontenplan!$E$9:$E$277,1)&lt;&gt;F725,"Sollkonto existiert nicht",IF(D725=0,"Bitte Beleg-Nr. prüfen",IF(OR(AND(G725&gt;0,G725&lt;1000),G725&gt;9999),"Habenkontonummer muss vierstellig sein",IF(VLOOKUP(G725,Kontenplan!$E$9:$F$277,1)&lt;&gt;G725,"Habenkonto exisitert nicht","")))))))</f>
        <v/>
      </c>
      <c r="O725" s="28" t="str">
        <f t="shared" si="23"/>
        <v/>
      </c>
      <c r="P725" s="28"/>
      <c r="Q725" s="28"/>
      <c r="R725" s="28"/>
      <c r="S725" s="28"/>
      <c r="T725" s="28"/>
      <c r="U725" s="28"/>
      <c r="V725" s="28"/>
      <c r="X725" s="28"/>
      <c r="Y725" s="28"/>
    </row>
    <row r="726" spans="1:25" x14ac:dyDescent="0.2">
      <c r="A726" t="e">
        <f>IF(OR(F726=#REF!,G726=#REF!),ROUND(A725+1,0),A725+0.0001)</f>
        <v>#REF!</v>
      </c>
      <c r="B726" s="20" t="e">
        <f>IF(AND(E726&gt;=$B$2,E726&lt;=$B$3,OR(F726=#REF!,G726=#REF!)),ROUND(B725+1,0),B725+0.0001)</f>
        <v>#REF!</v>
      </c>
      <c r="C726" s="20" t="e">
        <f>IF(H726=#REF!,ROUND(C725+1,0),C725+0.0001)</f>
        <v>#REF!</v>
      </c>
      <c r="D726" s="21"/>
      <c r="E726" s="22"/>
      <c r="F726" s="23"/>
      <c r="G726" s="24"/>
      <c r="H726" s="51"/>
      <c r="I726" s="25"/>
      <c r="J726" s="31"/>
      <c r="K726" s="43" t="str">
        <f t="shared" si="22"/>
        <v/>
      </c>
      <c r="L726" s="45" t="str">
        <f>IF(F726="","",VLOOKUP(Journal!F726,Kontenplan!$E$9:$F$278,2))</f>
        <v/>
      </c>
      <c r="M726" s="44" t="str">
        <f>IF(G726="","",VLOOKUP(Journal!G726,Kontenplan!$E$9:$F$278,2))</f>
        <v/>
      </c>
      <c r="N726" s="28" t="str">
        <f>IF(AND(G726="",I726="",J726=""),"",IF(AND(I726&gt;0,OR(F726="",G726="")),"Bitte gültige Kontonummer/n eingeben",IF(OR(AND(F726&gt;0,F726&lt;1000),F726&gt;9999),"Sollkontonummer muss vierstellig sein",IF(VLOOKUP(F726,Kontenplan!$E$9:$E$277,1)&lt;&gt;F726,"Sollkonto existiert nicht",IF(D726=0,"Bitte Beleg-Nr. prüfen",IF(OR(AND(G726&gt;0,G726&lt;1000),G726&gt;9999),"Habenkontonummer muss vierstellig sein",IF(VLOOKUP(G726,Kontenplan!$E$9:$F$277,1)&lt;&gt;G726,"Habenkonto exisitert nicht","")))))))</f>
        <v/>
      </c>
      <c r="O726" s="28" t="str">
        <f t="shared" si="23"/>
        <v/>
      </c>
      <c r="P726" s="28"/>
      <c r="Q726" s="28"/>
      <c r="R726" s="28"/>
      <c r="S726" s="28"/>
      <c r="T726" s="28"/>
      <c r="U726" s="28"/>
      <c r="V726" s="28"/>
      <c r="X726" s="28"/>
      <c r="Y726" s="28"/>
    </row>
    <row r="727" spans="1:25" x14ac:dyDescent="0.2">
      <c r="A727" t="e">
        <f>IF(OR(F727=#REF!,G727=#REF!),ROUND(A726+1,0),A726+0.0001)</f>
        <v>#REF!</v>
      </c>
      <c r="B727" s="20" t="e">
        <f>IF(AND(E727&gt;=$B$2,E727&lt;=$B$3,OR(F727=#REF!,G727=#REF!)),ROUND(B726+1,0),B726+0.0001)</f>
        <v>#REF!</v>
      </c>
      <c r="C727" s="20" t="e">
        <f>IF(H727=#REF!,ROUND(C726+1,0),C726+0.0001)</f>
        <v>#REF!</v>
      </c>
      <c r="D727" s="21"/>
      <c r="E727" s="22"/>
      <c r="F727" s="23"/>
      <c r="G727" s="24"/>
      <c r="H727" s="51"/>
      <c r="I727" s="25"/>
      <c r="J727" s="31"/>
      <c r="K727" s="43" t="str">
        <f t="shared" si="22"/>
        <v/>
      </c>
      <c r="L727" s="45" t="str">
        <f>IF(F727="","",VLOOKUP(Journal!F727,Kontenplan!$E$9:$F$278,2))</f>
        <v/>
      </c>
      <c r="M727" s="44" t="str">
        <f>IF(G727="","",VLOOKUP(Journal!G727,Kontenplan!$E$9:$F$278,2))</f>
        <v/>
      </c>
      <c r="N727" s="28" t="str">
        <f>IF(AND(G727="",I727="",J727=""),"",IF(AND(I727&gt;0,OR(F727="",G727="")),"Bitte gültige Kontonummer/n eingeben",IF(OR(AND(F727&gt;0,F727&lt;1000),F727&gt;9999),"Sollkontonummer muss vierstellig sein",IF(VLOOKUP(F727,Kontenplan!$E$9:$E$277,1)&lt;&gt;F727,"Sollkonto existiert nicht",IF(D727=0,"Bitte Beleg-Nr. prüfen",IF(OR(AND(G727&gt;0,G727&lt;1000),G727&gt;9999),"Habenkontonummer muss vierstellig sein",IF(VLOOKUP(G727,Kontenplan!$E$9:$F$277,1)&lt;&gt;G727,"Habenkonto exisitert nicht","")))))))</f>
        <v/>
      </c>
      <c r="O727" s="28" t="str">
        <f t="shared" si="23"/>
        <v/>
      </c>
      <c r="P727" s="28"/>
      <c r="Q727" s="28"/>
      <c r="R727" s="28"/>
      <c r="S727" s="28"/>
      <c r="T727" s="28"/>
      <c r="U727" s="28"/>
      <c r="V727" s="28"/>
      <c r="X727" s="28"/>
      <c r="Y727" s="28"/>
    </row>
    <row r="728" spans="1:25" x14ac:dyDescent="0.2">
      <c r="A728" t="e">
        <f>IF(OR(F728=#REF!,G728=#REF!),ROUND(A727+1,0),A727+0.0001)</f>
        <v>#REF!</v>
      </c>
      <c r="B728" s="20" t="e">
        <f>IF(AND(E728&gt;=$B$2,E728&lt;=$B$3,OR(F728=#REF!,G728=#REF!)),ROUND(B727+1,0),B727+0.0001)</f>
        <v>#REF!</v>
      </c>
      <c r="C728" s="20" t="e">
        <f>IF(H728=#REF!,ROUND(C727+1,0),C727+0.0001)</f>
        <v>#REF!</v>
      </c>
      <c r="D728" s="21"/>
      <c r="E728" s="22"/>
      <c r="F728" s="23"/>
      <c r="G728" s="24"/>
      <c r="H728" s="51"/>
      <c r="I728" s="25"/>
      <c r="J728" s="31"/>
      <c r="K728" s="43" t="str">
        <f t="shared" si="22"/>
        <v/>
      </c>
      <c r="L728" s="45" t="str">
        <f>IF(F728="","",VLOOKUP(Journal!F728,Kontenplan!$E$9:$F$278,2))</f>
        <v/>
      </c>
      <c r="M728" s="44" t="str">
        <f>IF(G728="","",VLOOKUP(Journal!G728,Kontenplan!$E$9:$F$278,2))</f>
        <v/>
      </c>
      <c r="N728" s="28" t="str">
        <f>IF(AND(G728="",I728="",J728=""),"",IF(AND(I728&gt;0,OR(F728="",G728="")),"Bitte gültige Kontonummer/n eingeben",IF(OR(AND(F728&gt;0,F728&lt;1000),F728&gt;9999),"Sollkontonummer muss vierstellig sein",IF(VLOOKUP(F728,Kontenplan!$E$9:$E$277,1)&lt;&gt;F728,"Sollkonto existiert nicht",IF(D728=0,"Bitte Beleg-Nr. prüfen",IF(OR(AND(G728&gt;0,G728&lt;1000),G728&gt;9999),"Habenkontonummer muss vierstellig sein",IF(VLOOKUP(G728,Kontenplan!$E$9:$F$277,1)&lt;&gt;G728,"Habenkonto exisitert nicht","")))))))</f>
        <v/>
      </c>
      <c r="O728" s="28" t="str">
        <f t="shared" si="23"/>
        <v/>
      </c>
      <c r="P728" s="28"/>
      <c r="Q728" s="28"/>
      <c r="R728" s="28"/>
      <c r="S728" s="28"/>
      <c r="T728" s="28"/>
      <c r="U728" s="28"/>
      <c r="V728" s="28"/>
      <c r="X728" s="28"/>
      <c r="Y728" s="28"/>
    </row>
    <row r="729" spans="1:25" x14ac:dyDescent="0.2">
      <c r="A729" t="e">
        <f>IF(OR(F729=#REF!,G729=#REF!),ROUND(A728+1,0),A728+0.0001)</f>
        <v>#REF!</v>
      </c>
      <c r="B729" s="20" t="e">
        <f>IF(AND(E729&gt;=$B$2,E729&lt;=$B$3,OR(F729=#REF!,G729=#REF!)),ROUND(B728+1,0),B728+0.0001)</f>
        <v>#REF!</v>
      </c>
      <c r="C729" s="20" t="e">
        <f>IF(H729=#REF!,ROUND(C728+1,0),C728+0.0001)</f>
        <v>#REF!</v>
      </c>
      <c r="D729" s="21"/>
      <c r="E729" s="22"/>
      <c r="F729" s="23"/>
      <c r="G729" s="24"/>
      <c r="H729" s="51"/>
      <c r="I729" s="25"/>
      <c r="J729" s="31"/>
      <c r="K729" s="43" t="str">
        <f t="shared" si="22"/>
        <v/>
      </c>
      <c r="L729" s="45" t="str">
        <f>IF(F729="","",VLOOKUP(Journal!F729,Kontenplan!$E$9:$F$278,2))</f>
        <v/>
      </c>
      <c r="M729" s="44" t="str">
        <f>IF(G729="","",VLOOKUP(Journal!G729,Kontenplan!$E$9:$F$278,2))</f>
        <v/>
      </c>
      <c r="N729" s="28" t="str">
        <f>IF(AND(G729="",I729="",J729=""),"",IF(AND(I729&gt;0,OR(F729="",G729="")),"Bitte gültige Kontonummer/n eingeben",IF(OR(AND(F729&gt;0,F729&lt;1000),F729&gt;9999),"Sollkontonummer muss vierstellig sein",IF(VLOOKUP(F729,Kontenplan!$E$9:$E$277,1)&lt;&gt;F729,"Sollkonto existiert nicht",IF(D729=0,"Bitte Beleg-Nr. prüfen",IF(OR(AND(G729&gt;0,G729&lt;1000),G729&gt;9999),"Habenkontonummer muss vierstellig sein",IF(VLOOKUP(G729,Kontenplan!$E$9:$F$277,1)&lt;&gt;G729,"Habenkonto exisitert nicht","")))))))</f>
        <v/>
      </c>
      <c r="O729" s="28" t="str">
        <f t="shared" si="23"/>
        <v/>
      </c>
      <c r="P729" s="28"/>
      <c r="Q729" s="28"/>
      <c r="R729" s="28"/>
      <c r="S729" s="28"/>
      <c r="T729" s="28"/>
      <c r="U729" s="28"/>
      <c r="V729" s="28"/>
      <c r="X729" s="28"/>
      <c r="Y729" s="28"/>
    </row>
    <row r="730" spans="1:25" x14ac:dyDescent="0.2">
      <c r="A730" t="e">
        <f>IF(OR(F730=#REF!,G730=#REF!),ROUND(A729+1,0),A729+0.0001)</f>
        <v>#REF!</v>
      </c>
      <c r="B730" s="20" t="e">
        <f>IF(AND(E730&gt;=$B$2,E730&lt;=$B$3,OR(F730=#REF!,G730=#REF!)),ROUND(B729+1,0),B729+0.0001)</f>
        <v>#REF!</v>
      </c>
      <c r="C730" s="20" t="e">
        <f>IF(H730=#REF!,ROUND(C729+1,0),C729+0.0001)</f>
        <v>#REF!</v>
      </c>
      <c r="D730" s="21"/>
      <c r="E730" s="22"/>
      <c r="F730" s="23"/>
      <c r="G730" s="24"/>
      <c r="H730" s="51"/>
      <c r="I730" s="25"/>
      <c r="J730" s="31"/>
      <c r="K730" s="43" t="str">
        <f t="shared" si="22"/>
        <v/>
      </c>
      <c r="L730" s="45" t="str">
        <f>IF(F730="","",VLOOKUP(Journal!F730,Kontenplan!$E$9:$F$278,2))</f>
        <v/>
      </c>
      <c r="M730" s="44" t="str">
        <f>IF(G730="","",VLOOKUP(Journal!G730,Kontenplan!$E$9:$F$278,2))</f>
        <v/>
      </c>
      <c r="N730" s="28" t="str">
        <f>IF(AND(G730="",I730="",J730=""),"",IF(AND(I730&gt;0,OR(F730="",G730="")),"Bitte gültige Kontonummer/n eingeben",IF(OR(AND(F730&gt;0,F730&lt;1000),F730&gt;9999),"Sollkontonummer muss vierstellig sein",IF(VLOOKUP(F730,Kontenplan!$E$9:$E$277,1)&lt;&gt;F730,"Sollkonto existiert nicht",IF(D730=0,"Bitte Beleg-Nr. prüfen",IF(OR(AND(G730&gt;0,G730&lt;1000),G730&gt;9999),"Habenkontonummer muss vierstellig sein",IF(VLOOKUP(G730,Kontenplan!$E$9:$F$277,1)&lt;&gt;G730,"Habenkonto exisitert nicht","")))))))</f>
        <v/>
      </c>
      <c r="O730" s="28" t="str">
        <f t="shared" si="23"/>
        <v/>
      </c>
      <c r="P730" s="28"/>
      <c r="Q730" s="28"/>
      <c r="R730" s="28"/>
      <c r="S730" s="28"/>
      <c r="T730" s="28"/>
      <c r="U730" s="28"/>
      <c r="V730" s="28"/>
      <c r="X730" s="28"/>
      <c r="Y730" s="28"/>
    </row>
    <row r="731" spans="1:25" x14ac:dyDescent="0.2">
      <c r="A731" t="e">
        <f>IF(OR(F731=#REF!,G731=#REF!),ROUND(A730+1,0),A730+0.0001)</f>
        <v>#REF!</v>
      </c>
      <c r="B731" s="20" t="e">
        <f>IF(AND(E731&gt;=$B$2,E731&lt;=$B$3,OR(F731=#REF!,G731=#REF!)),ROUND(B730+1,0),B730+0.0001)</f>
        <v>#REF!</v>
      </c>
      <c r="C731" s="20" t="e">
        <f>IF(H731=#REF!,ROUND(C730+1,0),C730+0.0001)</f>
        <v>#REF!</v>
      </c>
      <c r="D731" s="21"/>
      <c r="E731" s="22"/>
      <c r="F731" s="23"/>
      <c r="G731" s="24"/>
      <c r="H731" s="51"/>
      <c r="I731" s="25"/>
      <c r="J731" s="31"/>
      <c r="K731" s="43" t="str">
        <f t="shared" si="22"/>
        <v/>
      </c>
      <c r="L731" s="45" t="str">
        <f>IF(F731="","",VLOOKUP(Journal!F731,Kontenplan!$E$9:$F$278,2))</f>
        <v/>
      </c>
      <c r="M731" s="44" t="str">
        <f>IF(G731="","",VLOOKUP(Journal!G731,Kontenplan!$E$9:$F$278,2))</f>
        <v/>
      </c>
      <c r="N731" s="28" t="str">
        <f>IF(AND(G731="",I731="",J731=""),"",IF(AND(I731&gt;0,OR(F731="",G731="")),"Bitte gültige Kontonummer/n eingeben",IF(OR(AND(F731&gt;0,F731&lt;1000),F731&gt;9999),"Sollkontonummer muss vierstellig sein",IF(VLOOKUP(F731,Kontenplan!$E$9:$E$277,1)&lt;&gt;F731,"Sollkonto existiert nicht",IF(D731=0,"Bitte Beleg-Nr. prüfen",IF(OR(AND(G731&gt;0,G731&lt;1000),G731&gt;9999),"Habenkontonummer muss vierstellig sein",IF(VLOOKUP(G731,Kontenplan!$E$9:$F$277,1)&lt;&gt;G731,"Habenkonto exisitert nicht","")))))))</f>
        <v/>
      </c>
      <c r="O731" s="28" t="str">
        <f t="shared" si="23"/>
        <v/>
      </c>
      <c r="P731" s="28"/>
      <c r="Q731" s="28"/>
      <c r="R731" s="28"/>
      <c r="S731" s="28"/>
      <c r="T731" s="28"/>
      <c r="U731" s="28"/>
      <c r="V731" s="28"/>
      <c r="X731" s="28"/>
      <c r="Y731" s="28"/>
    </row>
    <row r="732" spans="1:25" x14ac:dyDescent="0.2">
      <c r="A732" t="e">
        <f>IF(OR(F732=#REF!,G732=#REF!),ROUND(A731+1,0),A731+0.0001)</f>
        <v>#REF!</v>
      </c>
      <c r="B732" s="20" t="e">
        <f>IF(AND(E732&gt;=$B$2,E732&lt;=$B$3,OR(F732=#REF!,G732=#REF!)),ROUND(B731+1,0),B731+0.0001)</f>
        <v>#REF!</v>
      </c>
      <c r="C732" s="20" t="e">
        <f>IF(H732=#REF!,ROUND(C731+1,0),C731+0.0001)</f>
        <v>#REF!</v>
      </c>
      <c r="D732" s="21"/>
      <c r="E732" s="22"/>
      <c r="F732" s="23"/>
      <c r="G732" s="24"/>
      <c r="H732" s="51"/>
      <c r="I732" s="25"/>
      <c r="J732" s="31"/>
      <c r="K732" s="43" t="str">
        <f t="shared" si="22"/>
        <v/>
      </c>
      <c r="L732" s="45" t="str">
        <f>IF(F732="","",VLOOKUP(Journal!F732,Kontenplan!$E$9:$F$278,2))</f>
        <v/>
      </c>
      <c r="M732" s="44" t="str">
        <f>IF(G732="","",VLOOKUP(Journal!G732,Kontenplan!$E$9:$F$278,2))</f>
        <v/>
      </c>
      <c r="N732" s="28" t="str">
        <f>IF(AND(G732="",I732="",J732=""),"",IF(AND(I732&gt;0,OR(F732="",G732="")),"Bitte gültige Kontonummer/n eingeben",IF(OR(AND(F732&gt;0,F732&lt;1000),F732&gt;9999),"Sollkontonummer muss vierstellig sein",IF(VLOOKUP(F732,Kontenplan!$E$9:$E$277,1)&lt;&gt;F732,"Sollkonto existiert nicht",IF(D732=0,"Bitte Beleg-Nr. prüfen",IF(OR(AND(G732&gt;0,G732&lt;1000),G732&gt;9999),"Habenkontonummer muss vierstellig sein",IF(VLOOKUP(G732,Kontenplan!$E$9:$F$277,1)&lt;&gt;G732,"Habenkonto exisitert nicht","")))))))</f>
        <v/>
      </c>
      <c r="O732" s="28" t="str">
        <f t="shared" si="23"/>
        <v/>
      </c>
      <c r="P732" s="28"/>
      <c r="Q732" s="28"/>
      <c r="R732" s="28"/>
      <c r="S732" s="28"/>
      <c r="T732" s="28"/>
      <c r="U732" s="28"/>
      <c r="V732" s="28"/>
      <c r="X732" s="28"/>
      <c r="Y732" s="28"/>
    </row>
    <row r="733" spans="1:25" x14ac:dyDescent="0.2">
      <c r="A733" t="e">
        <f>IF(OR(F733=#REF!,G733=#REF!),ROUND(A732+1,0),A732+0.0001)</f>
        <v>#REF!</v>
      </c>
      <c r="B733" s="20" t="e">
        <f>IF(AND(E733&gt;=$B$2,E733&lt;=$B$3,OR(F733=#REF!,G733=#REF!)),ROUND(B732+1,0),B732+0.0001)</f>
        <v>#REF!</v>
      </c>
      <c r="C733" s="20" t="e">
        <f>IF(H733=#REF!,ROUND(C732+1,0),C732+0.0001)</f>
        <v>#REF!</v>
      </c>
      <c r="D733" s="21"/>
      <c r="E733" s="22"/>
      <c r="F733" s="23"/>
      <c r="G733" s="24"/>
      <c r="H733" s="51"/>
      <c r="I733" s="25"/>
      <c r="J733" s="31"/>
      <c r="K733" s="43" t="str">
        <f t="shared" ref="K733:K796" si="24">IF(N733&lt;&gt;"",N733,IF(O733&lt;&gt;"",O733,""))</f>
        <v/>
      </c>
      <c r="L733" s="45" t="str">
        <f>IF(F733="","",VLOOKUP(Journal!F733,Kontenplan!$E$9:$F$278,2))</f>
        <v/>
      </c>
      <c r="M733" s="44" t="str">
        <f>IF(G733="","",VLOOKUP(Journal!G733,Kontenplan!$E$9:$F$278,2))</f>
        <v/>
      </c>
      <c r="N733" s="28" t="str">
        <f>IF(AND(G733="",I733="",J733=""),"",IF(AND(I733&gt;0,OR(F733="",G733="")),"Bitte gültige Kontonummer/n eingeben",IF(OR(AND(F733&gt;0,F733&lt;1000),F733&gt;9999),"Sollkontonummer muss vierstellig sein",IF(VLOOKUP(F733,Kontenplan!$E$9:$E$277,1)&lt;&gt;F733,"Sollkonto existiert nicht",IF(D733=0,"Bitte Beleg-Nr. prüfen",IF(OR(AND(G733&gt;0,G733&lt;1000),G733&gt;9999),"Habenkontonummer muss vierstellig sein",IF(VLOOKUP(G733,Kontenplan!$E$9:$F$277,1)&lt;&gt;G733,"Habenkonto exisitert nicht","")))))))</f>
        <v/>
      </c>
      <c r="O733" s="28" t="str">
        <f t="shared" si="23"/>
        <v/>
      </c>
      <c r="P733" s="28"/>
      <c r="Q733" s="28"/>
      <c r="R733" s="28"/>
      <c r="S733" s="28"/>
      <c r="T733" s="28"/>
      <c r="U733" s="28"/>
      <c r="V733" s="28"/>
      <c r="X733" s="28"/>
      <c r="Y733" s="28"/>
    </row>
    <row r="734" spans="1:25" x14ac:dyDescent="0.2">
      <c r="A734" t="e">
        <f>IF(OR(F734=#REF!,G734=#REF!),ROUND(A733+1,0),A733+0.0001)</f>
        <v>#REF!</v>
      </c>
      <c r="B734" s="20" t="e">
        <f>IF(AND(E734&gt;=$B$2,E734&lt;=$B$3,OR(F734=#REF!,G734=#REF!)),ROUND(B733+1,0),B733+0.0001)</f>
        <v>#REF!</v>
      </c>
      <c r="C734" s="20" t="e">
        <f>IF(H734=#REF!,ROUND(C733+1,0),C733+0.0001)</f>
        <v>#REF!</v>
      </c>
      <c r="D734" s="21"/>
      <c r="E734" s="22"/>
      <c r="F734" s="23"/>
      <c r="G734" s="24"/>
      <c r="H734" s="51"/>
      <c r="I734" s="25"/>
      <c r="J734" s="31"/>
      <c r="K734" s="43" t="str">
        <f t="shared" si="24"/>
        <v/>
      </c>
      <c r="L734" s="45" t="str">
        <f>IF(F734="","",VLOOKUP(Journal!F734,Kontenplan!$E$9:$F$278,2))</f>
        <v/>
      </c>
      <c r="M734" s="44" t="str">
        <f>IF(G734="","",VLOOKUP(Journal!G734,Kontenplan!$E$9:$F$278,2))</f>
        <v/>
      </c>
      <c r="N734" s="28" t="str">
        <f>IF(AND(G734="",I734="",J734=""),"",IF(AND(I734&gt;0,OR(F734="",G734="")),"Bitte gültige Kontonummer/n eingeben",IF(OR(AND(F734&gt;0,F734&lt;1000),F734&gt;9999),"Sollkontonummer muss vierstellig sein",IF(VLOOKUP(F734,Kontenplan!$E$9:$E$277,1)&lt;&gt;F734,"Sollkonto existiert nicht",IF(D734=0,"Bitte Beleg-Nr. prüfen",IF(OR(AND(G734&gt;0,G734&lt;1000),G734&gt;9999),"Habenkontonummer muss vierstellig sein",IF(VLOOKUP(G734,Kontenplan!$E$9:$F$277,1)&lt;&gt;G734,"Habenkonto exisitert nicht","")))))))</f>
        <v/>
      </c>
      <c r="O734" s="28" t="str">
        <f t="shared" si="23"/>
        <v/>
      </c>
      <c r="P734" s="28"/>
      <c r="Q734" s="28"/>
      <c r="R734" s="28"/>
      <c r="S734" s="28"/>
      <c r="T734" s="28"/>
      <c r="U734" s="28"/>
      <c r="V734" s="28"/>
      <c r="X734" s="28"/>
      <c r="Y734" s="28"/>
    </row>
    <row r="735" spans="1:25" x14ac:dyDescent="0.2">
      <c r="A735" t="e">
        <f>IF(OR(F735=#REF!,G735=#REF!),ROUND(A734+1,0),A734+0.0001)</f>
        <v>#REF!</v>
      </c>
      <c r="B735" s="20" t="e">
        <f>IF(AND(E735&gt;=$B$2,E735&lt;=$B$3,OR(F735=#REF!,G735=#REF!)),ROUND(B734+1,0),B734+0.0001)</f>
        <v>#REF!</v>
      </c>
      <c r="C735" s="20" t="e">
        <f>IF(H735=#REF!,ROUND(C734+1,0),C734+0.0001)</f>
        <v>#REF!</v>
      </c>
      <c r="D735" s="21"/>
      <c r="E735" s="22"/>
      <c r="F735" s="23"/>
      <c r="G735" s="24"/>
      <c r="H735" s="51"/>
      <c r="I735" s="25"/>
      <c r="J735" s="31"/>
      <c r="K735" s="43" t="str">
        <f t="shared" si="24"/>
        <v/>
      </c>
      <c r="L735" s="45" t="str">
        <f>IF(F735="","",VLOOKUP(Journal!F735,Kontenplan!$E$9:$F$278,2))</f>
        <v/>
      </c>
      <c r="M735" s="44" t="str">
        <f>IF(G735="","",VLOOKUP(Journal!G735,Kontenplan!$E$9:$F$278,2))</f>
        <v/>
      </c>
      <c r="N735" s="28" t="str">
        <f>IF(AND(G735="",I735="",J735=""),"",IF(AND(I735&gt;0,OR(F735="",G735="")),"Bitte gültige Kontonummer/n eingeben",IF(OR(AND(F735&gt;0,F735&lt;1000),F735&gt;9999),"Sollkontonummer muss vierstellig sein",IF(VLOOKUP(F735,Kontenplan!$E$9:$E$277,1)&lt;&gt;F735,"Sollkonto existiert nicht",IF(D735=0,"Bitte Beleg-Nr. prüfen",IF(OR(AND(G735&gt;0,G735&lt;1000),G735&gt;9999),"Habenkontonummer muss vierstellig sein",IF(VLOOKUP(G735,Kontenplan!$E$9:$F$277,1)&lt;&gt;G735,"Habenkonto exisitert nicht","")))))))</f>
        <v/>
      </c>
      <c r="O735" s="28" t="str">
        <f t="shared" si="23"/>
        <v/>
      </c>
      <c r="P735" s="28"/>
      <c r="Q735" s="28"/>
      <c r="R735" s="28"/>
      <c r="S735" s="28"/>
      <c r="T735" s="28"/>
      <c r="U735" s="28"/>
      <c r="V735" s="28"/>
      <c r="X735" s="28"/>
      <c r="Y735" s="28"/>
    </row>
    <row r="736" spans="1:25" x14ac:dyDescent="0.2">
      <c r="A736" t="e">
        <f>IF(OR(F736=#REF!,G736=#REF!),ROUND(A735+1,0),A735+0.0001)</f>
        <v>#REF!</v>
      </c>
      <c r="B736" s="20" t="e">
        <f>IF(AND(E736&gt;=$B$2,E736&lt;=$B$3,OR(F736=#REF!,G736=#REF!)),ROUND(B735+1,0),B735+0.0001)</f>
        <v>#REF!</v>
      </c>
      <c r="C736" s="20" t="e">
        <f>IF(H736=#REF!,ROUND(C735+1,0),C735+0.0001)</f>
        <v>#REF!</v>
      </c>
      <c r="D736" s="21"/>
      <c r="E736" s="22"/>
      <c r="F736" s="23"/>
      <c r="G736" s="24"/>
      <c r="H736" s="51"/>
      <c r="I736" s="25"/>
      <c r="J736" s="31"/>
      <c r="K736" s="43" t="str">
        <f t="shared" si="24"/>
        <v/>
      </c>
      <c r="L736" s="45" t="str">
        <f>IF(F736="","",VLOOKUP(Journal!F736,Kontenplan!$E$9:$F$278,2))</f>
        <v/>
      </c>
      <c r="M736" s="44" t="str">
        <f>IF(G736="","",VLOOKUP(Journal!G736,Kontenplan!$E$9:$F$278,2))</f>
        <v/>
      </c>
      <c r="N736" s="28" t="str">
        <f>IF(AND(G736="",I736="",J736=""),"",IF(AND(I736&gt;0,OR(F736="",G736="")),"Bitte gültige Kontonummer/n eingeben",IF(OR(AND(F736&gt;0,F736&lt;1000),F736&gt;9999),"Sollkontonummer muss vierstellig sein",IF(VLOOKUP(F736,Kontenplan!$E$9:$E$277,1)&lt;&gt;F736,"Sollkonto existiert nicht",IF(D736=0,"Bitte Beleg-Nr. prüfen",IF(OR(AND(G736&gt;0,G736&lt;1000),G736&gt;9999),"Habenkontonummer muss vierstellig sein",IF(VLOOKUP(G736,Kontenplan!$E$9:$F$277,1)&lt;&gt;G736,"Habenkonto exisitert nicht","")))))))</f>
        <v/>
      </c>
      <c r="O736" s="28" t="str">
        <f t="shared" si="23"/>
        <v/>
      </c>
      <c r="P736" s="28"/>
      <c r="Q736" s="28"/>
      <c r="R736" s="28"/>
      <c r="S736" s="28"/>
      <c r="T736" s="28"/>
      <c r="U736" s="28"/>
      <c r="V736" s="28"/>
      <c r="X736" s="28"/>
      <c r="Y736" s="28"/>
    </row>
    <row r="737" spans="1:25" x14ac:dyDescent="0.2">
      <c r="A737" t="e">
        <f>IF(OR(F737=#REF!,G737=#REF!),ROUND(A736+1,0),A736+0.0001)</f>
        <v>#REF!</v>
      </c>
      <c r="B737" s="20" t="e">
        <f>IF(AND(E737&gt;=$B$2,E737&lt;=$B$3,OR(F737=#REF!,G737=#REF!)),ROUND(B736+1,0),B736+0.0001)</f>
        <v>#REF!</v>
      </c>
      <c r="C737" s="20" t="e">
        <f>IF(H737=#REF!,ROUND(C736+1,0),C736+0.0001)</f>
        <v>#REF!</v>
      </c>
      <c r="D737" s="21"/>
      <c r="E737" s="22"/>
      <c r="F737" s="23"/>
      <c r="G737" s="24"/>
      <c r="H737" s="51"/>
      <c r="I737" s="25"/>
      <c r="J737" s="31"/>
      <c r="K737" s="43" t="str">
        <f t="shared" si="24"/>
        <v/>
      </c>
      <c r="L737" s="45" t="str">
        <f>IF(F737="","",VLOOKUP(Journal!F737,Kontenplan!$E$9:$F$278,2))</f>
        <v/>
      </c>
      <c r="M737" s="44" t="str">
        <f>IF(G737="","",VLOOKUP(Journal!G737,Kontenplan!$E$9:$F$278,2))</f>
        <v/>
      </c>
      <c r="N737" s="28" t="str">
        <f>IF(AND(G737="",I737="",J737=""),"",IF(AND(I737&gt;0,OR(F737="",G737="")),"Bitte gültige Kontonummer/n eingeben",IF(OR(AND(F737&gt;0,F737&lt;1000),F737&gt;9999),"Sollkontonummer muss vierstellig sein",IF(VLOOKUP(F737,Kontenplan!$E$9:$E$277,1)&lt;&gt;F737,"Sollkonto existiert nicht",IF(D737=0,"Bitte Beleg-Nr. prüfen",IF(OR(AND(G737&gt;0,G737&lt;1000),G737&gt;9999),"Habenkontonummer muss vierstellig sein",IF(VLOOKUP(G737,Kontenplan!$E$9:$F$277,1)&lt;&gt;G737,"Habenkonto exisitert nicht","")))))))</f>
        <v/>
      </c>
      <c r="O737" s="28" t="str">
        <f t="shared" si="23"/>
        <v/>
      </c>
      <c r="P737" s="28"/>
      <c r="Q737" s="28"/>
      <c r="R737" s="28"/>
      <c r="S737" s="28"/>
      <c r="T737" s="28"/>
      <c r="U737" s="28"/>
      <c r="V737" s="28"/>
      <c r="X737" s="28"/>
      <c r="Y737" s="28"/>
    </row>
    <row r="738" spans="1:25" x14ac:dyDescent="0.2">
      <c r="A738" t="e">
        <f>IF(OR(F738=#REF!,G738=#REF!),ROUND(A737+1,0),A737+0.0001)</f>
        <v>#REF!</v>
      </c>
      <c r="B738" s="20" t="e">
        <f>IF(AND(E738&gt;=$B$2,E738&lt;=$B$3,OR(F738=#REF!,G738=#REF!)),ROUND(B737+1,0),B737+0.0001)</f>
        <v>#REF!</v>
      </c>
      <c r="C738" s="20" t="e">
        <f>IF(H738=#REF!,ROUND(C737+1,0),C737+0.0001)</f>
        <v>#REF!</v>
      </c>
      <c r="D738" s="21"/>
      <c r="E738" s="22"/>
      <c r="F738" s="23"/>
      <c r="G738" s="24"/>
      <c r="H738" s="51"/>
      <c r="I738" s="25"/>
      <c r="J738" s="31"/>
      <c r="K738" s="43" t="str">
        <f t="shared" si="24"/>
        <v/>
      </c>
      <c r="L738" s="45" t="str">
        <f>IF(F738="","",VLOOKUP(Journal!F738,Kontenplan!$E$9:$F$278,2))</f>
        <v/>
      </c>
      <c r="M738" s="44" t="str">
        <f>IF(G738="","",VLOOKUP(Journal!G738,Kontenplan!$E$9:$F$278,2))</f>
        <v/>
      </c>
      <c r="N738" s="28" t="str">
        <f>IF(AND(G738="",I738="",J738=""),"",IF(AND(I738&gt;0,OR(F738="",G738="")),"Bitte gültige Kontonummer/n eingeben",IF(OR(AND(F738&gt;0,F738&lt;1000),F738&gt;9999),"Sollkontonummer muss vierstellig sein",IF(VLOOKUP(F738,Kontenplan!$E$9:$E$277,1)&lt;&gt;F738,"Sollkonto existiert nicht",IF(D738=0,"Bitte Beleg-Nr. prüfen",IF(OR(AND(G738&gt;0,G738&lt;1000),G738&gt;9999),"Habenkontonummer muss vierstellig sein",IF(VLOOKUP(G738,Kontenplan!$E$9:$F$277,1)&lt;&gt;G738,"Habenkonto exisitert nicht","")))))))</f>
        <v/>
      </c>
      <c r="O738" s="28" t="str">
        <f t="shared" si="23"/>
        <v/>
      </c>
      <c r="P738" s="28"/>
      <c r="Q738" s="28"/>
      <c r="R738" s="28"/>
      <c r="S738" s="28"/>
      <c r="T738" s="28"/>
      <c r="U738" s="28"/>
      <c r="V738" s="28"/>
      <c r="X738" s="28"/>
      <c r="Y738" s="28"/>
    </row>
    <row r="739" spans="1:25" x14ac:dyDescent="0.2">
      <c r="A739" t="e">
        <f>IF(OR(F739=#REF!,G739=#REF!),ROUND(A738+1,0),A738+0.0001)</f>
        <v>#REF!</v>
      </c>
      <c r="B739" s="20" t="e">
        <f>IF(AND(E739&gt;=$B$2,E739&lt;=$B$3,OR(F739=#REF!,G739=#REF!)),ROUND(B738+1,0),B738+0.0001)</f>
        <v>#REF!</v>
      </c>
      <c r="C739" s="20" t="e">
        <f>IF(H739=#REF!,ROUND(C738+1,0),C738+0.0001)</f>
        <v>#REF!</v>
      </c>
      <c r="D739" s="21"/>
      <c r="E739" s="22"/>
      <c r="F739" s="23"/>
      <c r="G739" s="24"/>
      <c r="H739" s="51"/>
      <c r="I739" s="25"/>
      <c r="J739" s="31"/>
      <c r="K739" s="43" t="str">
        <f t="shared" si="24"/>
        <v/>
      </c>
      <c r="L739" s="45" t="str">
        <f>IF(F739="","",VLOOKUP(Journal!F739,Kontenplan!$E$9:$F$278,2))</f>
        <v/>
      </c>
      <c r="M739" s="44" t="str">
        <f>IF(G739="","",VLOOKUP(Journal!G739,Kontenplan!$E$9:$F$278,2))</f>
        <v/>
      </c>
      <c r="N739" s="28" t="str">
        <f>IF(AND(G739="",I739="",J739=""),"",IF(AND(I739&gt;0,OR(F739="",G739="")),"Bitte gültige Kontonummer/n eingeben",IF(OR(AND(F739&gt;0,F739&lt;1000),F739&gt;9999),"Sollkontonummer muss vierstellig sein",IF(VLOOKUP(F739,Kontenplan!$E$9:$E$277,1)&lt;&gt;F739,"Sollkonto existiert nicht",IF(D739=0,"Bitte Beleg-Nr. prüfen",IF(OR(AND(G739&gt;0,G739&lt;1000),G739&gt;9999),"Habenkontonummer muss vierstellig sein",IF(VLOOKUP(G739,Kontenplan!$E$9:$F$277,1)&lt;&gt;G739,"Habenkonto exisitert nicht","")))))))</f>
        <v/>
      </c>
      <c r="O739" s="28" t="str">
        <f t="shared" si="23"/>
        <v/>
      </c>
      <c r="P739" s="28"/>
      <c r="Q739" s="28"/>
      <c r="R739" s="28"/>
      <c r="S739" s="28"/>
      <c r="T739" s="28"/>
      <c r="U739" s="28"/>
      <c r="V739" s="28"/>
      <c r="X739" s="28"/>
      <c r="Y739" s="28"/>
    </row>
    <row r="740" spans="1:25" x14ac:dyDescent="0.2">
      <c r="A740" t="e">
        <f>IF(OR(F740=#REF!,G740=#REF!),ROUND(A739+1,0),A739+0.0001)</f>
        <v>#REF!</v>
      </c>
      <c r="B740" s="20" t="e">
        <f>IF(AND(E740&gt;=$B$2,E740&lt;=$B$3,OR(F740=#REF!,G740=#REF!)),ROUND(B739+1,0),B739+0.0001)</f>
        <v>#REF!</v>
      </c>
      <c r="C740" s="20" t="e">
        <f>IF(H740=#REF!,ROUND(C739+1,0),C739+0.0001)</f>
        <v>#REF!</v>
      </c>
      <c r="D740" s="21"/>
      <c r="E740" s="22"/>
      <c r="F740" s="23"/>
      <c r="G740" s="24"/>
      <c r="H740" s="51"/>
      <c r="I740" s="25"/>
      <c r="J740" s="31"/>
      <c r="K740" s="43" t="str">
        <f t="shared" si="24"/>
        <v/>
      </c>
      <c r="L740" s="45" t="str">
        <f>IF(F740="","",VLOOKUP(Journal!F740,Kontenplan!$E$9:$F$278,2))</f>
        <v/>
      </c>
      <c r="M740" s="44" t="str">
        <f>IF(G740="","",VLOOKUP(Journal!G740,Kontenplan!$E$9:$F$278,2))</f>
        <v/>
      </c>
      <c r="N740" s="28" t="str">
        <f>IF(AND(G740="",I740="",J740=""),"",IF(AND(I740&gt;0,OR(F740="",G740="")),"Bitte gültige Kontonummer/n eingeben",IF(OR(AND(F740&gt;0,F740&lt;1000),F740&gt;9999),"Sollkontonummer muss vierstellig sein",IF(VLOOKUP(F740,Kontenplan!$E$9:$E$277,1)&lt;&gt;F740,"Sollkonto existiert nicht",IF(D740=0,"Bitte Beleg-Nr. prüfen",IF(OR(AND(G740&gt;0,G740&lt;1000),G740&gt;9999),"Habenkontonummer muss vierstellig sein",IF(VLOOKUP(G740,Kontenplan!$E$9:$F$277,1)&lt;&gt;G740,"Habenkonto exisitert nicht","")))))))</f>
        <v/>
      </c>
      <c r="O740" s="28" t="str">
        <f t="shared" si="23"/>
        <v/>
      </c>
      <c r="P740" s="28"/>
      <c r="Q740" s="28"/>
      <c r="R740" s="28"/>
      <c r="S740" s="28"/>
      <c r="T740" s="28"/>
      <c r="U740" s="28"/>
      <c r="V740" s="28"/>
      <c r="X740" s="28"/>
      <c r="Y740" s="28"/>
    </row>
    <row r="741" spans="1:25" x14ac:dyDescent="0.2">
      <c r="A741" t="e">
        <f>IF(OR(F741=#REF!,G741=#REF!),ROUND(A740+1,0),A740+0.0001)</f>
        <v>#REF!</v>
      </c>
      <c r="B741" s="20" t="e">
        <f>IF(AND(E741&gt;=$B$2,E741&lt;=$B$3,OR(F741=#REF!,G741=#REF!)),ROUND(B740+1,0),B740+0.0001)</f>
        <v>#REF!</v>
      </c>
      <c r="C741" s="20" t="e">
        <f>IF(H741=#REF!,ROUND(C740+1,0),C740+0.0001)</f>
        <v>#REF!</v>
      </c>
      <c r="D741" s="21"/>
      <c r="E741" s="22"/>
      <c r="F741" s="23"/>
      <c r="G741" s="24"/>
      <c r="H741" s="51"/>
      <c r="I741" s="25"/>
      <c r="J741" s="31"/>
      <c r="K741" s="43" t="str">
        <f t="shared" si="24"/>
        <v/>
      </c>
      <c r="L741" s="45" t="str">
        <f>IF(F741="","",VLOOKUP(Journal!F741,Kontenplan!$E$9:$F$278,2))</f>
        <v/>
      </c>
      <c r="M741" s="44" t="str">
        <f>IF(G741="","",VLOOKUP(Journal!G741,Kontenplan!$E$9:$F$278,2))</f>
        <v/>
      </c>
      <c r="N741" s="28" t="str">
        <f>IF(AND(G741="",I741="",J741=""),"",IF(AND(I741&gt;0,OR(F741="",G741="")),"Bitte gültige Kontonummer/n eingeben",IF(OR(AND(F741&gt;0,F741&lt;1000),F741&gt;9999),"Sollkontonummer muss vierstellig sein",IF(VLOOKUP(F741,Kontenplan!$E$9:$E$277,1)&lt;&gt;F741,"Sollkonto existiert nicht",IF(D741=0,"Bitte Beleg-Nr. prüfen",IF(OR(AND(G741&gt;0,G741&lt;1000),G741&gt;9999),"Habenkontonummer muss vierstellig sein",IF(VLOOKUP(G741,Kontenplan!$E$9:$F$277,1)&lt;&gt;G741,"Habenkonto exisitert nicht","")))))))</f>
        <v/>
      </c>
      <c r="O741" s="28" t="str">
        <f t="shared" si="23"/>
        <v/>
      </c>
      <c r="P741" s="28"/>
      <c r="Q741" s="28"/>
      <c r="R741" s="28"/>
      <c r="S741" s="28"/>
      <c r="T741" s="28"/>
      <c r="U741" s="28"/>
      <c r="V741" s="28"/>
      <c r="X741" s="28"/>
      <c r="Y741" s="28"/>
    </row>
    <row r="742" spans="1:25" x14ac:dyDescent="0.2">
      <c r="A742" t="e">
        <f>IF(OR(F742=#REF!,G742=#REF!),ROUND(A741+1,0),A741+0.0001)</f>
        <v>#REF!</v>
      </c>
      <c r="B742" s="20" t="e">
        <f>IF(AND(E742&gt;=$B$2,E742&lt;=$B$3,OR(F742=#REF!,G742=#REF!)),ROUND(B741+1,0),B741+0.0001)</f>
        <v>#REF!</v>
      </c>
      <c r="C742" s="20" t="e">
        <f>IF(H742=#REF!,ROUND(C741+1,0),C741+0.0001)</f>
        <v>#REF!</v>
      </c>
      <c r="D742" s="21"/>
      <c r="E742" s="22"/>
      <c r="F742" s="23"/>
      <c r="G742" s="24"/>
      <c r="H742" s="51"/>
      <c r="I742" s="25"/>
      <c r="J742" s="31"/>
      <c r="K742" s="43" t="str">
        <f t="shared" si="24"/>
        <v/>
      </c>
      <c r="L742" s="45" t="str">
        <f>IF(F742="","",VLOOKUP(Journal!F742,Kontenplan!$E$9:$F$278,2))</f>
        <v/>
      </c>
      <c r="M742" s="44" t="str">
        <f>IF(G742="","",VLOOKUP(Journal!G742,Kontenplan!$E$9:$F$278,2))</f>
        <v/>
      </c>
      <c r="N742" s="28" t="str">
        <f>IF(AND(G742="",I742="",J742=""),"",IF(AND(I742&gt;0,OR(F742="",G742="")),"Bitte gültige Kontonummer/n eingeben",IF(OR(AND(F742&gt;0,F742&lt;1000),F742&gt;9999),"Sollkontonummer muss vierstellig sein",IF(VLOOKUP(F742,Kontenplan!$E$9:$E$277,1)&lt;&gt;F742,"Sollkonto existiert nicht",IF(D742=0,"Bitte Beleg-Nr. prüfen",IF(OR(AND(G742&gt;0,G742&lt;1000),G742&gt;9999),"Habenkontonummer muss vierstellig sein",IF(VLOOKUP(G742,Kontenplan!$E$9:$F$277,1)&lt;&gt;G742,"Habenkonto exisitert nicht","")))))))</f>
        <v/>
      </c>
      <c r="O742" s="28" t="str">
        <f t="shared" si="23"/>
        <v/>
      </c>
      <c r="P742" s="28"/>
      <c r="Q742" s="28"/>
      <c r="R742" s="28"/>
      <c r="S742" s="28"/>
      <c r="T742" s="28"/>
      <c r="U742" s="28"/>
      <c r="V742" s="28"/>
      <c r="X742" s="28"/>
      <c r="Y742" s="28"/>
    </row>
    <row r="743" spans="1:25" x14ac:dyDescent="0.2">
      <c r="A743" t="e">
        <f>IF(OR(F743=#REF!,G743=#REF!),ROUND(A742+1,0),A742+0.0001)</f>
        <v>#REF!</v>
      </c>
      <c r="B743" s="20" t="e">
        <f>IF(AND(E743&gt;=$B$2,E743&lt;=$B$3,OR(F743=#REF!,G743=#REF!)),ROUND(B742+1,0),B742+0.0001)</f>
        <v>#REF!</v>
      </c>
      <c r="C743" s="20" t="e">
        <f>IF(H743=#REF!,ROUND(C742+1,0),C742+0.0001)</f>
        <v>#REF!</v>
      </c>
      <c r="D743" s="21"/>
      <c r="E743" s="22"/>
      <c r="F743" s="23"/>
      <c r="G743" s="24"/>
      <c r="H743" s="51"/>
      <c r="I743" s="25"/>
      <c r="J743" s="31"/>
      <c r="K743" s="43" t="str">
        <f t="shared" si="24"/>
        <v/>
      </c>
      <c r="L743" s="45" t="str">
        <f>IF(F743="","",VLOOKUP(Journal!F743,Kontenplan!$E$9:$F$278,2))</f>
        <v/>
      </c>
      <c r="M743" s="44" t="str">
        <f>IF(G743="","",VLOOKUP(Journal!G743,Kontenplan!$E$9:$F$278,2))</f>
        <v/>
      </c>
      <c r="N743" s="28" t="str">
        <f>IF(AND(G743="",I743="",J743=""),"",IF(AND(I743&gt;0,OR(F743="",G743="")),"Bitte gültige Kontonummer/n eingeben",IF(OR(AND(F743&gt;0,F743&lt;1000),F743&gt;9999),"Sollkontonummer muss vierstellig sein",IF(VLOOKUP(F743,Kontenplan!$E$9:$E$277,1)&lt;&gt;F743,"Sollkonto existiert nicht",IF(D743=0,"Bitte Beleg-Nr. prüfen",IF(OR(AND(G743&gt;0,G743&lt;1000),G743&gt;9999),"Habenkontonummer muss vierstellig sein",IF(VLOOKUP(G743,Kontenplan!$E$9:$F$277,1)&lt;&gt;G743,"Habenkonto exisitert nicht","")))))))</f>
        <v/>
      </c>
      <c r="O743" s="28" t="str">
        <f t="shared" si="23"/>
        <v/>
      </c>
      <c r="P743" s="28"/>
      <c r="Q743" s="28"/>
      <c r="R743" s="28"/>
      <c r="S743" s="28"/>
      <c r="T743" s="28"/>
      <c r="U743" s="28"/>
      <c r="V743" s="28"/>
      <c r="X743" s="28"/>
      <c r="Y743" s="28"/>
    </row>
    <row r="744" spans="1:25" x14ac:dyDescent="0.2">
      <c r="A744" t="e">
        <f>IF(OR(F744=#REF!,G744=#REF!),ROUND(A743+1,0),A743+0.0001)</f>
        <v>#REF!</v>
      </c>
      <c r="B744" s="20" t="e">
        <f>IF(AND(E744&gt;=$B$2,E744&lt;=$B$3,OR(F744=#REF!,G744=#REF!)),ROUND(B743+1,0),B743+0.0001)</f>
        <v>#REF!</v>
      </c>
      <c r="C744" s="20" t="e">
        <f>IF(H744=#REF!,ROUND(C743+1,0),C743+0.0001)</f>
        <v>#REF!</v>
      </c>
      <c r="D744" s="21"/>
      <c r="E744" s="22"/>
      <c r="F744" s="23"/>
      <c r="G744" s="24"/>
      <c r="H744" s="51"/>
      <c r="I744" s="25"/>
      <c r="J744" s="31"/>
      <c r="K744" s="43" t="str">
        <f t="shared" si="24"/>
        <v/>
      </c>
      <c r="L744" s="45" t="str">
        <f>IF(F744="","",VLOOKUP(Journal!F744,Kontenplan!$E$9:$F$278,2))</f>
        <v/>
      </c>
      <c r="M744" s="44" t="str">
        <f>IF(G744="","",VLOOKUP(Journal!G744,Kontenplan!$E$9:$F$278,2))</f>
        <v/>
      </c>
      <c r="N744" s="28" t="str">
        <f>IF(AND(G744="",I744="",J744=""),"",IF(AND(I744&gt;0,OR(F744="",G744="")),"Bitte gültige Kontonummer/n eingeben",IF(OR(AND(F744&gt;0,F744&lt;1000),F744&gt;9999),"Sollkontonummer muss vierstellig sein",IF(VLOOKUP(F744,Kontenplan!$E$9:$E$277,1)&lt;&gt;F744,"Sollkonto existiert nicht",IF(D744=0,"Bitte Beleg-Nr. prüfen",IF(OR(AND(G744&gt;0,G744&lt;1000),G744&gt;9999),"Habenkontonummer muss vierstellig sein",IF(VLOOKUP(G744,Kontenplan!$E$9:$F$277,1)&lt;&gt;G744,"Habenkonto exisitert nicht","")))))))</f>
        <v/>
      </c>
      <c r="O744" s="28" t="str">
        <f t="shared" si="23"/>
        <v/>
      </c>
      <c r="P744" s="28"/>
      <c r="Q744" s="28"/>
      <c r="R744" s="28"/>
      <c r="S744" s="28"/>
      <c r="T744" s="28"/>
      <c r="U744" s="28"/>
      <c r="V744" s="28"/>
      <c r="X744" s="28"/>
      <c r="Y744" s="28"/>
    </row>
    <row r="745" spans="1:25" x14ac:dyDescent="0.2">
      <c r="A745" t="e">
        <f>IF(OR(F745=#REF!,G745=#REF!),ROUND(A744+1,0),A744+0.0001)</f>
        <v>#REF!</v>
      </c>
      <c r="B745" s="20" t="e">
        <f>IF(AND(E745&gt;=$B$2,E745&lt;=$B$3,OR(F745=#REF!,G745=#REF!)),ROUND(B744+1,0),B744+0.0001)</f>
        <v>#REF!</v>
      </c>
      <c r="C745" s="20" t="e">
        <f>IF(H745=#REF!,ROUND(C744+1,0),C744+0.0001)</f>
        <v>#REF!</v>
      </c>
      <c r="D745" s="21"/>
      <c r="E745" s="22"/>
      <c r="F745" s="23"/>
      <c r="G745" s="24"/>
      <c r="H745" s="51"/>
      <c r="I745" s="25"/>
      <c r="J745" s="31"/>
      <c r="K745" s="43" t="str">
        <f t="shared" si="24"/>
        <v/>
      </c>
      <c r="L745" s="45" t="str">
        <f>IF(F745="","",VLOOKUP(Journal!F745,Kontenplan!$E$9:$F$278,2))</f>
        <v/>
      </c>
      <c r="M745" s="44" t="str">
        <f>IF(G745="","",VLOOKUP(Journal!G745,Kontenplan!$E$9:$F$278,2))</f>
        <v/>
      </c>
      <c r="N745" s="28" t="str">
        <f>IF(AND(G745="",I745="",J745=""),"",IF(AND(I745&gt;0,OR(F745="",G745="")),"Bitte gültige Kontonummer/n eingeben",IF(OR(AND(F745&gt;0,F745&lt;1000),F745&gt;9999),"Sollkontonummer muss vierstellig sein",IF(VLOOKUP(F745,Kontenplan!$E$9:$E$277,1)&lt;&gt;F745,"Sollkonto existiert nicht",IF(D745=0,"Bitte Beleg-Nr. prüfen",IF(OR(AND(G745&gt;0,G745&lt;1000),G745&gt;9999),"Habenkontonummer muss vierstellig sein",IF(VLOOKUP(G745,Kontenplan!$E$9:$F$277,1)&lt;&gt;G745,"Habenkonto exisitert nicht","")))))))</f>
        <v/>
      </c>
      <c r="O745" s="28" t="str">
        <f t="shared" si="23"/>
        <v/>
      </c>
      <c r="P745" s="28"/>
      <c r="Q745" s="28"/>
      <c r="R745" s="28"/>
      <c r="S745" s="28"/>
      <c r="T745" s="28"/>
      <c r="U745" s="28"/>
      <c r="V745" s="28"/>
      <c r="X745" s="28"/>
      <c r="Y745" s="28"/>
    </row>
    <row r="746" spans="1:25" x14ac:dyDescent="0.2">
      <c r="A746" t="e">
        <f>IF(OR(F746=#REF!,G746=#REF!),ROUND(A745+1,0),A745+0.0001)</f>
        <v>#REF!</v>
      </c>
      <c r="B746" s="20" t="e">
        <f>IF(AND(E746&gt;=$B$2,E746&lt;=$B$3,OR(F746=#REF!,G746=#REF!)),ROUND(B745+1,0),B745+0.0001)</f>
        <v>#REF!</v>
      </c>
      <c r="C746" s="20" t="e">
        <f>IF(H746=#REF!,ROUND(C745+1,0),C745+0.0001)</f>
        <v>#REF!</v>
      </c>
      <c r="D746" s="21"/>
      <c r="E746" s="22"/>
      <c r="F746" s="23"/>
      <c r="G746" s="24"/>
      <c r="H746" s="51"/>
      <c r="I746" s="25"/>
      <c r="J746" s="31"/>
      <c r="K746" s="43" t="str">
        <f t="shared" si="24"/>
        <v/>
      </c>
      <c r="L746" s="45" t="str">
        <f>IF(F746="","",VLOOKUP(Journal!F746,Kontenplan!$E$9:$F$278,2))</f>
        <v/>
      </c>
      <c r="M746" s="44" t="str">
        <f>IF(G746="","",VLOOKUP(Journal!G746,Kontenplan!$E$9:$F$278,2))</f>
        <v/>
      </c>
      <c r="N746" s="28" t="str">
        <f>IF(AND(G746="",I746="",J746=""),"",IF(AND(I746&gt;0,OR(F746="",G746="")),"Bitte gültige Kontonummer/n eingeben",IF(OR(AND(F746&gt;0,F746&lt;1000),F746&gt;9999),"Sollkontonummer muss vierstellig sein",IF(VLOOKUP(F746,Kontenplan!$E$9:$E$277,1)&lt;&gt;F746,"Sollkonto existiert nicht",IF(D746=0,"Bitte Beleg-Nr. prüfen",IF(OR(AND(G746&gt;0,G746&lt;1000),G746&gt;9999),"Habenkontonummer muss vierstellig sein",IF(VLOOKUP(G746,Kontenplan!$E$9:$F$277,1)&lt;&gt;G746,"Habenkonto exisitert nicht","")))))))</f>
        <v/>
      </c>
      <c r="O746" s="28" t="str">
        <f t="shared" si="23"/>
        <v/>
      </c>
      <c r="P746" s="28"/>
      <c r="Q746" s="28"/>
      <c r="R746" s="28"/>
      <c r="S746" s="28"/>
      <c r="T746" s="28"/>
      <c r="U746" s="28"/>
      <c r="V746" s="28"/>
      <c r="X746" s="28"/>
      <c r="Y746" s="28"/>
    </row>
    <row r="747" spans="1:25" x14ac:dyDescent="0.2">
      <c r="A747" t="e">
        <f>IF(OR(F747=#REF!,G747=#REF!),ROUND(A746+1,0),A746+0.0001)</f>
        <v>#REF!</v>
      </c>
      <c r="B747" s="20" t="e">
        <f>IF(AND(E747&gt;=$B$2,E747&lt;=$B$3,OR(F747=#REF!,G747=#REF!)),ROUND(B746+1,0),B746+0.0001)</f>
        <v>#REF!</v>
      </c>
      <c r="C747" s="20" t="e">
        <f>IF(H747=#REF!,ROUND(C746+1,0),C746+0.0001)</f>
        <v>#REF!</v>
      </c>
      <c r="D747" s="21"/>
      <c r="E747" s="22"/>
      <c r="F747" s="23"/>
      <c r="G747" s="24"/>
      <c r="H747" s="51"/>
      <c r="I747" s="25"/>
      <c r="J747" s="31"/>
      <c r="K747" s="43" t="str">
        <f t="shared" si="24"/>
        <v/>
      </c>
      <c r="L747" s="45" t="str">
        <f>IF(F747="","",VLOOKUP(Journal!F747,Kontenplan!$E$9:$F$278,2))</f>
        <v/>
      </c>
      <c r="M747" s="44" t="str">
        <f>IF(G747="","",VLOOKUP(Journal!G747,Kontenplan!$E$9:$F$278,2))</f>
        <v/>
      </c>
      <c r="N747" s="28" t="str">
        <f>IF(AND(G747="",I747="",J747=""),"",IF(AND(I747&gt;0,OR(F747="",G747="")),"Bitte gültige Kontonummer/n eingeben",IF(OR(AND(F747&gt;0,F747&lt;1000),F747&gt;9999),"Sollkontonummer muss vierstellig sein",IF(VLOOKUP(F747,Kontenplan!$E$9:$E$277,1)&lt;&gt;F747,"Sollkonto existiert nicht",IF(D747=0,"Bitte Beleg-Nr. prüfen",IF(OR(AND(G747&gt;0,G747&lt;1000),G747&gt;9999),"Habenkontonummer muss vierstellig sein",IF(VLOOKUP(G747,Kontenplan!$E$9:$F$277,1)&lt;&gt;G747,"Habenkonto exisitert nicht","")))))))</f>
        <v/>
      </c>
      <c r="O747" s="28" t="str">
        <f t="shared" si="23"/>
        <v/>
      </c>
      <c r="P747" s="28"/>
      <c r="Q747" s="28"/>
      <c r="R747" s="28"/>
      <c r="S747" s="28"/>
      <c r="T747" s="28"/>
      <c r="U747" s="28"/>
      <c r="V747" s="28"/>
      <c r="X747" s="28"/>
      <c r="Y747" s="28"/>
    </row>
    <row r="748" spans="1:25" x14ac:dyDescent="0.2">
      <c r="A748" t="e">
        <f>IF(OR(F748=#REF!,G748=#REF!),ROUND(A747+1,0),A747+0.0001)</f>
        <v>#REF!</v>
      </c>
      <c r="B748" s="20" t="e">
        <f>IF(AND(E748&gt;=$B$2,E748&lt;=$B$3,OR(F748=#REF!,G748=#REF!)),ROUND(B747+1,0),B747+0.0001)</f>
        <v>#REF!</v>
      </c>
      <c r="C748" s="20" t="e">
        <f>IF(H748=#REF!,ROUND(C747+1,0),C747+0.0001)</f>
        <v>#REF!</v>
      </c>
      <c r="D748" s="21"/>
      <c r="E748" s="22"/>
      <c r="F748" s="23"/>
      <c r="G748" s="24"/>
      <c r="H748" s="51"/>
      <c r="I748" s="25"/>
      <c r="J748" s="31"/>
      <c r="K748" s="43" t="str">
        <f t="shared" si="24"/>
        <v/>
      </c>
      <c r="L748" s="45" t="str">
        <f>IF(F748="","",VLOOKUP(Journal!F748,Kontenplan!$E$9:$F$278,2))</f>
        <v/>
      </c>
      <c r="M748" s="44" t="str">
        <f>IF(G748="","",VLOOKUP(Journal!G748,Kontenplan!$E$9:$F$278,2))</f>
        <v/>
      </c>
      <c r="N748" s="28" t="str">
        <f>IF(AND(G748="",I748="",J748=""),"",IF(AND(I748&gt;0,OR(F748="",G748="")),"Bitte gültige Kontonummer/n eingeben",IF(OR(AND(F748&gt;0,F748&lt;1000),F748&gt;9999),"Sollkontonummer muss vierstellig sein",IF(VLOOKUP(F748,Kontenplan!$E$9:$E$277,1)&lt;&gt;F748,"Sollkonto existiert nicht",IF(D748=0,"Bitte Beleg-Nr. prüfen",IF(OR(AND(G748&gt;0,G748&lt;1000),G748&gt;9999),"Habenkontonummer muss vierstellig sein",IF(VLOOKUP(G748,Kontenplan!$E$9:$F$277,1)&lt;&gt;G748,"Habenkonto exisitert nicht","")))))))</f>
        <v/>
      </c>
      <c r="O748" s="28" t="str">
        <f t="shared" si="23"/>
        <v/>
      </c>
      <c r="P748" s="28"/>
      <c r="Q748" s="28"/>
      <c r="R748" s="28"/>
      <c r="S748" s="28"/>
      <c r="T748" s="28"/>
      <c r="U748" s="28"/>
      <c r="V748" s="28"/>
      <c r="X748" s="28"/>
      <c r="Y748" s="28"/>
    </row>
    <row r="749" spans="1:25" x14ac:dyDescent="0.2">
      <c r="A749" t="e">
        <f>IF(OR(F749=#REF!,G749=#REF!),ROUND(A748+1,0),A748+0.0001)</f>
        <v>#REF!</v>
      </c>
      <c r="B749" s="20" t="e">
        <f>IF(AND(E749&gt;=$B$2,E749&lt;=$B$3,OR(F749=#REF!,G749=#REF!)),ROUND(B748+1,0),B748+0.0001)</f>
        <v>#REF!</v>
      </c>
      <c r="C749" s="20" t="e">
        <f>IF(H749=#REF!,ROUND(C748+1,0),C748+0.0001)</f>
        <v>#REF!</v>
      </c>
      <c r="D749" s="21"/>
      <c r="E749" s="22"/>
      <c r="F749" s="23"/>
      <c r="G749" s="24"/>
      <c r="H749" s="51"/>
      <c r="I749" s="25"/>
      <c r="J749" s="31"/>
      <c r="K749" s="43" t="str">
        <f t="shared" si="24"/>
        <v/>
      </c>
      <c r="L749" s="45" t="str">
        <f>IF(F749="","",VLOOKUP(Journal!F749,Kontenplan!$E$9:$F$278,2))</f>
        <v/>
      </c>
      <c r="M749" s="44" t="str">
        <f>IF(G749="","",VLOOKUP(Journal!G749,Kontenplan!$E$9:$F$278,2))</f>
        <v/>
      </c>
      <c r="N749" s="28" t="str">
        <f>IF(AND(G749="",I749="",J749=""),"",IF(AND(I749&gt;0,OR(F749="",G749="")),"Bitte gültige Kontonummer/n eingeben",IF(OR(AND(F749&gt;0,F749&lt;1000),F749&gt;9999),"Sollkontonummer muss vierstellig sein",IF(VLOOKUP(F749,Kontenplan!$E$9:$E$277,1)&lt;&gt;F749,"Sollkonto existiert nicht",IF(D749=0,"Bitte Beleg-Nr. prüfen",IF(OR(AND(G749&gt;0,G749&lt;1000),G749&gt;9999),"Habenkontonummer muss vierstellig sein",IF(VLOOKUP(G749,Kontenplan!$E$9:$F$277,1)&lt;&gt;G749,"Habenkonto exisitert nicht","")))))))</f>
        <v/>
      </c>
      <c r="O749" s="28" t="str">
        <f t="shared" si="23"/>
        <v/>
      </c>
      <c r="P749" s="28"/>
      <c r="Q749" s="28"/>
      <c r="R749" s="28"/>
      <c r="S749" s="28"/>
      <c r="T749" s="28"/>
      <c r="U749" s="28"/>
      <c r="V749" s="28"/>
      <c r="X749" s="28"/>
      <c r="Y749" s="28"/>
    </row>
    <row r="750" spans="1:25" x14ac:dyDescent="0.2">
      <c r="A750" t="e">
        <f>IF(OR(F750=#REF!,G750=#REF!),ROUND(A749+1,0),A749+0.0001)</f>
        <v>#REF!</v>
      </c>
      <c r="B750" s="20" t="e">
        <f>IF(AND(E750&gt;=$B$2,E750&lt;=$B$3,OR(F750=#REF!,G750=#REF!)),ROUND(B749+1,0),B749+0.0001)</f>
        <v>#REF!</v>
      </c>
      <c r="C750" s="20" t="e">
        <f>IF(H750=#REF!,ROUND(C749+1,0),C749+0.0001)</f>
        <v>#REF!</v>
      </c>
      <c r="D750" s="21"/>
      <c r="E750" s="22"/>
      <c r="F750" s="23"/>
      <c r="G750" s="24"/>
      <c r="H750" s="51"/>
      <c r="I750" s="25"/>
      <c r="J750" s="31"/>
      <c r="K750" s="43" t="str">
        <f t="shared" si="24"/>
        <v/>
      </c>
      <c r="L750" s="45" t="str">
        <f>IF(F750="","",VLOOKUP(Journal!F750,Kontenplan!$E$9:$F$278,2))</f>
        <v/>
      </c>
      <c r="M750" s="44" t="str">
        <f>IF(G750="","",VLOOKUP(Journal!G750,Kontenplan!$E$9:$F$278,2))</f>
        <v/>
      </c>
      <c r="N750" s="28" t="str">
        <f>IF(AND(G750="",I750="",J750=""),"",IF(AND(I750&gt;0,OR(F750="",G750="")),"Bitte gültige Kontonummer/n eingeben",IF(OR(AND(F750&gt;0,F750&lt;1000),F750&gt;9999),"Sollkontonummer muss vierstellig sein",IF(VLOOKUP(F750,Kontenplan!$E$9:$E$277,1)&lt;&gt;F750,"Sollkonto existiert nicht",IF(D750=0,"Bitte Beleg-Nr. prüfen",IF(OR(AND(G750&gt;0,G750&lt;1000),G750&gt;9999),"Habenkontonummer muss vierstellig sein",IF(VLOOKUP(G750,Kontenplan!$E$9:$F$277,1)&lt;&gt;G750,"Habenkonto exisitert nicht","")))))))</f>
        <v/>
      </c>
      <c r="O750" s="28" t="str">
        <f t="shared" si="23"/>
        <v/>
      </c>
      <c r="P750" s="28"/>
      <c r="Q750" s="28"/>
      <c r="R750" s="28"/>
      <c r="S750" s="28"/>
      <c r="T750" s="28"/>
      <c r="U750" s="28"/>
      <c r="V750" s="28"/>
      <c r="X750" s="28"/>
      <c r="Y750" s="28"/>
    </row>
    <row r="751" spans="1:25" x14ac:dyDescent="0.2">
      <c r="A751" t="e">
        <f>IF(OR(F751=#REF!,G751=#REF!),ROUND(A750+1,0),A750+0.0001)</f>
        <v>#REF!</v>
      </c>
      <c r="B751" s="20" t="e">
        <f>IF(AND(E751&gt;=$B$2,E751&lt;=$B$3,OR(F751=#REF!,G751=#REF!)),ROUND(B750+1,0),B750+0.0001)</f>
        <v>#REF!</v>
      </c>
      <c r="C751" s="20" t="e">
        <f>IF(H751=#REF!,ROUND(C750+1,0),C750+0.0001)</f>
        <v>#REF!</v>
      </c>
      <c r="D751" s="21"/>
      <c r="E751" s="22"/>
      <c r="F751" s="23"/>
      <c r="G751" s="24"/>
      <c r="H751" s="51"/>
      <c r="I751" s="25"/>
      <c r="J751" s="31"/>
      <c r="K751" s="43" t="str">
        <f t="shared" si="24"/>
        <v/>
      </c>
      <c r="L751" s="45" t="str">
        <f>IF(F751="","",VLOOKUP(Journal!F751,Kontenplan!$E$9:$F$278,2))</f>
        <v/>
      </c>
      <c r="M751" s="44" t="str">
        <f>IF(G751="","",VLOOKUP(Journal!G751,Kontenplan!$E$9:$F$278,2))</f>
        <v/>
      </c>
      <c r="N751" s="28" t="str">
        <f>IF(AND(G751="",I751="",J751=""),"",IF(AND(I751&gt;0,OR(F751="",G751="")),"Bitte gültige Kontonummer/n eingeben",IF(OR(AND(F751&gt;0,F751&lt;1000),F751&gt;9999),"Sollkontonummer muss vierstellig sein",IF(VLOOKUP(F751,Kontenplan!$E$9:$E$277,1)&lt;&gt;F751,"Sollkonto existiert nicht",IF(D751=0,"Bitte Beleg-Nr. prüfen",IF(OR(AND(G751&gt;0,G751&lt;1000),G751&gt;9999),"Habenkontonummer muss vierstellig sein",IF(VLOOKUP(G751,Kontenplan!$E$9:$F$277,1)&lt;&gt;G751,"Habenkonto exisitert nicht","")))))))</f>
        <v/>
      </c>
      <c r="O751" s="28" t="str">
        <f t="shared" si="23"/>
        <v/>
      </c>
      <c r="P751" s="28"/>
      <c r="Q751" s="28"/>
      <c r="R751" s="28"/>
      <c r="S751" s="28"/>
      <c r="T751" s="28"/>
      <c r="U751" s="28"/>
      <c r="V751" s="28"/>
      <c r="X751" s="28"/>
      <c r="Y751" s="28"/>
    </row>
    <row r="752" spans="1:25" x14ac:dyDescent="0.2">
      <c r="A752" t="e">
        <f>IF(OR(F752=#REF!,G752=#REF!),ROUND(A751+1,0),A751+0.0001)</f>
        <v>#REF!</v>
      </c>
      <c r="B752" s="20" t="e">
        <f>IF(AND(E752&gt;=$B$2,E752&lt;=$B$3,OR(F752=#REF!,G752=#REF!)),ROUND(B751+1,0),B751+0.0001)</f>
        <v>#REF!</v>
      </c>
      <c r="C752" s="20" t="e">
        <f>IF(H752=#REF!,ROUND(C751+1,0),C751+0.0001)</f>
        <v>#REF!</v>
      </c>
      <c r="D752" s="21"/>
      <c r="E752" s="22"/>
      <c r="F752" s="23"/>
      <c r="G752" s="24"/>
      <c r="H752" s="51"/>
      <c r="I752" s="25"/>
      <c r="J752" s="31"/>
      <c r="K752" s="43" t="str">
        <f t="shared" si="24"/>
        <v/>
      </c>
      <c r="L752" s="45" t="str">
        <f>IF(F752="","",VLOOKUP(Journal!F752,Kontenplan!$E$9:$F$278,2))</f>
        <v/>
      </c>
      <c r="M752" s="44" t="str">
        <f>IF(G752="","",VLOOKUP(Journal!G752,Kontenplan!$E$9:$F$278,2))</f>
        <v/>
      </c>
      <c r="N752" s="28" t="str">
        <f>IF(AND(G752="",I752="",J752=""),"",IF(AND(I752&gt;0,OR(F752="",G752="")),"Bitte gültige Kontonummer/n eingeben",IF(OR(AND(F752&gt;0,F752&lt;1000),F752&gt;9999),"Sollkontonummer muss vierstellig sein",IF(VLOOKUP(F752,Kontenplan!$E$9:$E$277,1)&lt;&gt;F752,"Sollkonto existiert nicht",IF(D752=0,"Bitte Beleg-Nr. prüfen",IF(OR(AND(G752&gt;0,G752&lt;1000),G752&gt;9999),"Habenkontonummer muss vierstellig sein",IF(VLOOKUP(G752,Kontenplan!$E$9:$F$277,1)&lt;&gt;G752,"Habenkonto exisitert nicht","")))))))</f>
        <v/>
      </c>
      <c r="O752" s="28" t="str">
        <f t="shared" si="23"/>
        <v/>
      </c>
      <c r="P752" s="28"/>
      <c r="Q752" s="28"/>
      <c r="R752" s="28"/>
      <c r="S752" s="28"/>
      <c r="T752" s="28"/>
      <c r="U752" s="28"/>
      <c r="V752" s="28"/>
      <c r="X752" s="28"/>
      <c r="Y752" s="28"/>
    </row>
    <row r="753" spans="1:25" x14ac:dyDescent="0.2">
      <c r="A753" t="e">
        <f>IF(OR(F753=#REF!,G753=#REF!),ROUND(A752+1,0),A752+0.0001)</f>
        <v>#REF!</v>
      </c>
      <c r="B753" s="20" t="e">
        <f>IF(AND(E753&gt;=$B$2,E753&lt;=$B$3,OR(F753=#REF!,G753=#REF!)),ROUND(B752+1,0),B752+0.0001)</f>
        <v>#REF!</v>
      </c>
      <c r="C753" s="20" t="e">
        <f>IF(H753=#REF!,ROUND(C752+1,0),C752+0.0001)</f>
        <v>#REF!</v>
      </c>
      <c r="D753" s="21"/>
      <c r="E753" s="22"/>
      <c r="F753" s="23"/>
      <c r="G753" s="24"/>
      <c r="H753" s="51"/>
      <c r="I753" s="25"/>
      <c r="J753" s="31"/>
      <c r="K753" s="43" t="str">
        <f t="shared" si="24"/>
        <v/>
      </c>
      <c r="L753" s="45" t="str">
        <f>IF(F753="","",VLOOKUP(Journal!F753,Kontenplan!$E$9:$F$278,2))</f>
        <v/>
      </c>
      <c r="M753" s="44" t="str">
        <f>IF(G753="","",VLOOKUP(Journal!G753,Kontenplan!$E$9:$F$278,2))</f>
        <v/>
      </c>
      <c r="N753" s="28" t="str">
        <f>IF(AND(G753="",I753="",J753=""),"",IF(AND(I753&gt;0,OR(F753="",G753="")),"Bitte gültige Kontonummer/n eingeben",IF(OR(AND(F753&gt;0,F753&lt;1000),F753&gt;9999),"Sollkontonummer muss vierstellig sein",IF(VLOOKUP(F753,Kontenplan!$E$9:$E$277,1)&lt;&gt;F753,"Sollkonto existiert nicht",IF(D753=0,"Bitte Beleg-Nr. prüfen",IF(OR(AND(G753&gt;0,G753&lt;1000),G753&gt;9999),"Habenkontonummer muss vierstellig sein",IF(VLOOKUP(G753,Kontenplan!$E$9:$F$277,1)&lt;&gt;G753,"Habenkonto exisitert nicht","")))))))</f>
        <v/>
      </c>
      <c r="O753" s="28" t="str">
        <f t="shared" si="23"/>
        <v/>
      </c>
      <c r="P753" s="28"/>
      <c r="Q753" s="28"/>
      <c r="R753" s="28"/>
      <c r="S753" s="28"/>
      <c r="T753" s="28"/>
      <c r="U753" s="28"/>
      <c r="V753" s="28"/>
      <c r="X753" s="28"/>
      <c r="Y753" s="28"/>
    </row>
    <row r="754" spans="1:25" x14ac:dyDescent="0.2">
      <c r="A754" t="e">
        <f>IF(OR(F754=#REF!,G754=#REF!),ROUND(A753+1,0),A753+0.0001)</f>
        <v>#REF!</v>
      </c>
      <c r="B754" s="20" t="e">
        <f>IF(AND(E754&gt;=$B$2,E754&lt;=$B$3,OR(F754=#REF!,G754=#REF!)),ROUND(B753+1,0),B753+0.0001)</f>
        <v>#REF!</v>
      </c>
      <c r="C754" s="20" t="e">
        <f>IF(H754=#REF!,ROUND(C753+1,0),C753+0.0001)</f>
        <v>#REF!</v>
      </c>
      <c r="D754" s="21"/>
      <c r="E754" s="22"/>
      <c r="F754" s="23"/>
      <c r="G754" s="24"/>
      <c r="H754" s="51"/>
      <c r="I754" s="25"/>
      <c r="J754" s="31"/>
      <c r="K754" s="43" t="str">
        <f t="shared" si="24"/>
        <v/>
      </c>
      <c r="L754" s="45" t="str">
        <f>IF(F754="","",VLOOKUP(Journal!F754,Kontenplan!$E$9:$F$278,2))</f>
        <v/>
      </c>
      <c r="M754" s="44" t="str">
        <f>IF(G754="","",VLOOKUP(Journal!G754,Kontenplan!$E$9:$F$278,2))</f>
        <v/>
      </c>
      <c r="N754" s="28" t="str">
        <f>IF(AND(G754="",I754="",J754=""),"",IF(AND(I754&gt;0,OR(F754="",G754="")),"Bitte gültige Kontonummer/n eingeben",IF(OR(AND(F754&gt;0,F754&lt;1000),F754&gt;9999),"Sollkontonummer muss vierstellig sein",IF(VLOOKUP(F754,Kontenplan!$E$9:$E$277,1)&lt;&gt;F754,"Sollkonto existiert nicht",IF(D754=0,"Bitte Beleg-Nr. prüfen",IF(OR(AND(G754&gt;0,G754&lt;1000),G754&gt;9999),"Habenkontonummer muss vierstellig sein",IF(VLOOKUP(G754,Kontenplan!$E$9:$F$277,1)&lt;&gt;G754,"Habenkonto exisitert nicht","")))))))</f>
        <v/>
      </c>
      <c r="O754" s="28" t="str">
        <f t="shared" si="23"/>
        <v/>
      </c>
      <c r="P754" s="28"/>
      <c r="Q754" s="28"/>
      <c r="R754" s="28"/>
      <c r="S754" s="28"/>
      <c r="T754" s="28"/>
      <c r="U754" s="28"/>
      <c r="V754" s="28"/>
      <c r="X754" s="28"/>
      <c r="Y754" s="28"/>
    </row>
    <row r="755" spans="1:25" x14ac:dyDescent="0.2">
      <c r="A755" t="e">
        <f>IF(OR(F755=#REF!,G755=#REF!),ROUND(A754+1,0),A754+0.0001)</f>
        <v>#REF!</v>
      </c>
      <c r="B755" s="20" t="e">
        <f>IF(AND(E755&gt;=$B$2,E755&lt;=$B$3,OR(F755=#REF!,G755=#REF!)),ROUND(B754+1,0),B754+0.0001)</f>
        <v>#REF!</v>
      </c>
      <c r="C755" s="20" t="e">
        <f>IF(H755=#REF!,ROUND(C754+1,0),C754+0.0001)</f>
        <v>#REF!</v>
      </c>
      <c r="D755" s="21"/>
      <c r="E755" s="22"/>
      <c r="F755" s="23"/>
      <c r="G755" s="24"/>
      <c r="H755" s="51"/>
      <c r="I755" s="25"/>
      <c r="J755" s="31"/>
      <c r="K755" s="43" t="str">
        <f t="shared" si="24"/>
        <v/>
      </c>
      <c r="L755" s="45" t="str">
        <f>IF(F755="","",VLOOKUP(Journal!F755,Kontenplan!$E$9:$F$278,2))</f>
        <v/>
      </c>
      <c r="M755" s="44" t="str">
        <f>IF(G755="","",VLOOKUP(Journal!G755,Kontenplan!$E$9:$F$278,2))</f>
        <v/>
      </c>
      <c r="N755" s="28" t="str">
        <f>IF(AND(G755="",I755="",J755=""),"",IF(AND(I755&gt;0,OR(F755="",G755="")),"Bitte gültige Kontonummer/n eingeben",IF(OR(AND(F755&gt;0,F755&lt;1000),F755&gt;9999),"Sollkontonummer muss vierstellig sein",IF(VLOOKUP(F755,Kontenplan!$E$9:$E$277,1)&lt;&gt;F755,"Sollkonto existiert nicht",IF(D755=0,"Bitte Beleg-Nr. prüfen",IF(OR(AND(G755&gt;0,G755&lt;1000),G755&gt;9999),"Habenkontonummer muss vierstellig sein",IF(VLOOKUP(G755,Kontenplan!$E$9:$F$277,1)&lt;&gt;G755,"Habenkonto exisitert nicht","")))))))</f>
        <v/>
      </c>
      <c r="O755" s="28" t="str">
        <f t="shared" si="23"/>
        <v/>
      </c>
      <c r="P755" s="28"/>
      <c r="Q755" s="28"/>
      <c r="R755" s="28"/>
      <c r="S755" s="28"/>
      <c r="T755" s="28"/>
      <c r="U755" s="28"/>
      <c r="V755" s="28"/>
      <c r="X755" s="28"/>
      <c r="Y755" s="28"/>
    </row>
    <row r="756" spans="1:25" x14ac:dyDescent="0.2">
      <c r="A756" t="e">
        <f>IF(OR(F756=#REF!,G756=#REF!),ROUND(A755+1,0),A755+0.0001)</f>
        <v>#REF!</v>
      </c>
      <c r="B756" s="20" t="e">
        <f>IF(AND(E756&gt;=$B$2,E756&lt;=$B$3,OR(F756=#REF!,G756=#REF!)),ROUND(B755+1,0),B755+0.0001)</f>
        <v>#REF!</v>
      </c>
      <c r="C756" s="20" t="e">
        <f>IF(H756=#REF!,ROUND(C755+1,0),C755+0.0001)</f>
        <v>#REF!</v>
      </c>
      <c r="D756" s="21"/>
      <c r="E756" s="22"/>
      <c r="F756" s="23"/>
      <c r="G756" s="24"/>
      <c r="H756" s="51"/>
      <c r="I756" s="25"/>
      <c r="J756" s="31"/>
      <c r="K756" s="43" t="str">
        <f t="shared" si="24"/>
        <v/>
      </c>
      <c r="L756" s="45" t="str">
        <f>IF(F756="","",VLOOKUP(Journal!F756,Kontenplan!$E$9:$F$278,2))</f>
        <v/>
      </c>
      <c r="M756" s="44" t="str">
        <f>IF(G756="","",VLOOKUP(Journal!G756,Kontenplan!$E$9:$F$278,2))</f>
        <v/>
      </c>
      <c r="N756" s="28" t="str">
        <f>IF(AND(G756="",I756="",J756=""),"",IF(AND(I756&gt;0,OR(F756="",G756="")),"Bitte gültige Kontonummer/n eingeben",IF(OR(AND(F756&gt;0,F756&lt;1000),F756&gt;9999),"Sollkontonummer muss vierstellig sein",IF(VLOOKUP(F756,Kontenplan!$E$9:$E$277,1)&lt;&gt;F756,"Sollkonto existiert nicht",IF(D756=0,"Bitte Beleg-Nr. prüfen",IF(OR(AND(G756&gt;0,G756&lt;1000),G756&gt;9999),"Habenkontonummer muss vierstellig sein",IF(VLOOKUP(G756,Kontenplan!$E$9:$F$277,1)&lt;&gt;G756,"Habenkonto exisitert nicht","")))))))</f>
        <v/>
      </c>
      <c r="O756" s="28" t="str">
        <f t="shared" si="23"/>
        <v/>
      </c>
      <c r="P756" s="28"/>
      <c r="Q756" s="28"/>
      <c r="R756" s="28"/>
      <c r="S756" s="28"/>
      <c r="T756" s="28"/>
      <c r="U756" s="28"/>
      <c r="V756" s="28"/>
      <c r="X756" s="28"/>
      <c r="Y756" s="28"/>
    </row>
    <row r="757" spans="1:25" x14ac:dyDescent="0.2">
      <c r="A757" t="e">
        <f>IF(OR(F757=#REF!,G757=#REF!),ROUND(A756+1,0),A756+0.0001)</f>
        <v>#REF!</v>
      </c>
      <c r="B757" s="20" t="e">
        <f>IF(AND(E757&gt;=$B$2,E757&lt;=$B$3,OR(F757=#REF!,G757=#REF!)),ROUND(B756+1,0),B756+0.0001)</f>
        <v>#REF!</v>
      </c>
      <c r="C757" s="20" t="e">
        <f>IF(H757=#REF!,ROUND(C756+1,0),C756+0.0001)</f>
        <v>#REF!</v>
      </c>
      <c r="D757" s="21"/>
      <c r="E757" s="22"/>
      <c r="F757" s="23"/>
      <c r="G757" s="24"/>
      <c r="H757" s="51"/>
      <c r="I757" s="25"/>
      <c r="J757" s="31"/>
      <c r="K757" s="43" t="str">
        <f t="shared" si="24"/>
        <v/>
      </c>
      <c r="L757" s="45" t="str">
        <f>IF(F757="","",VLOOKUP(Journal!F757,Kontenplan!$E$9:$F$278,2))</f>
        <v/>
      </c>
      <c r="M757" s="44" t="str">
        <f>IF(G757="","",VLOOKUP(Journal!G757,Kontenplan!$E$9:$F$278,2))</f>
        <v/>
      </c>
      <c r="N757" s="28" t="str">
        <f>IF(AND(G757="",I757="",J757=""),"",IF(AND(I757&gt;0,OR(F757="",G757="")),"Bitte gültige Kontonummer/n eingeben",IF(OR(AND(F757&gt;0,F757&lt;1000),F757&gt;9999),"Sollkontonummer muss vierstellig sein",IF(VLOOKUP(F757,Kontenplan!$E$9:$E$277,1)&lt;&gt;F757,"Sollkonto existiert nicht",IF(D757=0,"Bitte Beleg-Nr. prüfen",IF(OR(AND(G757&gt;0,G757&lt;1000),G757&gt;9999),"Habenkontonummer muss vierstellig sein",IF(VLOOKUP(G757,Kontenplan!$E$9:$F$277,1)&lt;&gt;G757,"Habenkonto exisitert nicht","")))))))</f>
        <v/>
      </c>
      <c r="O757" s="28" t="str">
        <f t="shared" si="23"/>
        <v/>
      </c>
      <c r="P757" s="28"/>
      <c r="Q757" s="28"/>
      <c r="R757" s="28"/>
      <c r="S757" s="28"/>
      <c r="T757" s="28"/>
      <c r="U757" s="28"/>
      <c r="V757" s="28"/>
      <c r="X757" s="28"/>
      <c r="Y757" s="28"/>
    </row>
    <row r="758" spans="1:25" x14ac:dyDescent="0.2">
      <c r="A758" t="e">
        <f>IF(OR(F758=#REF!,G758=#REF!),ROUND(A757+1,0),A757+0.0001)</f>
        <v>#REF!</v>
      </c>
      <c r="B758" s="20" t="e">
        <f>IF(AND(E758&gt;=$B$2,E758&lt;=$B$3,OR(F758=#REF!,G758=#REF!)),ROUND(B757+1,0),B757+0.0001)</f>
        <v>#REF!</v>
      </c>
      <c r="C758" s="20" t="e">
        <f>IF(H758=#REF!,ROUND(C757+1,0),C757+0.0001)</f>
        <v>#REF!</v>
      </c>
      <c r="D758" s="21"/>
      <c r="E758" s="22"/>
      <c r="F758" s="23"/>
      <c r="G758" s="24"/>
      <c r="H758" s="51"/>
      <c r="I758" s="25"/>
      <c r="J758" s="31"/>
      <c r="K758" s="43" t="str">
        <f t="shared" si="24"/>
        <v/>
      </c>
      <c r="L758" s="45" t="str">
        <f>IF(F758="","",VLOOKUP(Journal!F758,Kontenplan!$E$9:$F$278,2))</f>
        <v/>
      </c>
      <c r="M758" s="44" t="str">
        <f>IF(G758="","",VLOOKUP(Journal!G758,Kontenplan!$E$9:$F$278,2))</f>
        <v/>
      </c>
      <c r="N758" s="28" t="str">
        <f>IF(AND(G758="",I758="",J758=""),"",IF(AND(I758&gt;0,OR(F758="",G758="")),"Bitte gültige Kontonummer/n eingeben",IF(OR(AND(F758&gt;0,F758&lt;1000),F758&gt;9999),"Sollkontonummer muss vierstellig sein",IF(VLOOKUP(F758,Kontenplan!$E$9:$E$277,1)&lt;&gt;F758,"Sollkonto existiert nicht",IF(D758=0,"Bitte Beleg-Nr. prüfen",IF(OR(AND(G758&gt;0,G758&lt;1000),G758&gt;9999),"Habenkontonummer muss vierstellig sein",IF(VLOOKUP(G758,Kontenplan!$E$9:$F$277,1)&lt;&gt;G758,"Habenkonto exisitert nicht","")))))))</f>
        <v/>
      </c>
      <c r="O758" s="28" t="str">
        <f t="shared" si="23"/>
        <v/>
      </c>
      <c r="P758" s="28"/>
      <c r="Q758" s="28"/>
      <c r="R758" s="28"/>
      <c r="S758" s="28"/>
      <c r="T758" s="28"/>
      <c r="U758" s="28"/>
      <c r="V758" s="28"/>
      <c r="X758" s="28"/>
      <c r="Y758" s="28"/>
    </row>
    <row r="759" spans="1:25" x14ac:dyDescent="0.2">
      <c r="A759" t="e">
        <f>IF(OR(F759=#REF!,G759=#REF!),ROUND(A758+1,0),A758+0.0001)</f>
        <v>#REF!</v>
      </c>
      <c r="B759" s="20" t="e">
        <f>IF(AND(E759&gt;=$B$2,E759&lt;=$B$3,OR(F759=#REF!,G759=#REF!)),ROUND(B758+1,0),B758+0.0001)</f>
        <v>#REF!</v>
      </c>
      <c r="C759" s="20" t="e">
        <f>IF(H759=#REF!,ROUND(C758+1,0),C758+0.0001)</f>
        <v>#REF!</v>
      </c>
      <c r="D759" s="21"/>
      <c r="E759" s="22"/>
      <c r="F759" s="23"/>
      <c r="G759" s="24"/>
      <c r="H759" s="51"/>
      <c r="I759" s="25"/>
      <c r="J759" s="31"/>
      <c r="K759" s="43" t="str">
        <f t="shared" si="24"/>
        <v/>
      </c>
      <c r="L759" s="45" t="str">
        <f>IF(F759="","",VLOOKUP(Journal!F759,Kontenplan!$E$9:$F$278,2))</f>
        <v/>
      </c>
      <c r="M759" s="44" t="str">
        <f>IF(G759="","",VLOOKUP(Journal!G759,Kontenplan!$E$9:$F$278,2))</f>
        <v/>
      </c>
      <c r="N759" s="28" t="str">
        <f>IF(AND(G759="",I759="",J759=""),"",IF(AND(I759&gt;0,OR(F759="",G759="")),"Bitte gültige Kontonummer/n eingeben",IF(OR(AND(F759&gt;0,F759&lt;1000),F759&gt;9999),"Sollkontonummer muss vierstellig sein",IF(VLOOKUP(F759,Kontenplan!$E$9:$E$277,1)&lt;&gt;F759,"Sollkonto existiert nicht",IF(D759=0,"Bitte Beleg-Nr. prüfen",IF(OR(AND(G759&gt;0,G759&lt;1000),G759&gt;9999),"Habenkontonummer muss vierstellig sein",IF(VLOOKUP(G759,Kontenplan!$E$9:$F$277,1)&lt;&gt;G759,"Habenkonto exisitert nicht","")))))))</f>
        <v/>
      </c>
      <c r="O759" s="28" t="str">
        <f t="shared" si="23"/>
        <v/>
      </c>
      <c r="P759" s="28"/>
      <c r="Q759" s="28"/>
      <c r="R759" s="28"/>
      <c r="S759" s="28"/>
      <c r="T759" s="28"/>
      <c r="U759" s="28"/>
      <c r="V759" s="28"/>
      <c r="X759" s="28"/>
      <c r="Y759" s="28"/>
    </row>
    <row r="760" spans="1:25" x14ac:dyDescent="0.2">
      <c r="A760" t="e">
        <f>IF(OR(F760=#REF!,G760=#REF!),ROUND(A759+1,0),A759+0.0001)</f>
        <v>#REF!</v>
      </c>
      <c r="B760" s="20" t="e">
        <f>IF(AND(E760&gt;=$B$2,E760&lt;=$B$3,OR(F760=#REF!,G760=#REF!)),ROUND(B759+1,0),B759+0.0001)</f>
        <v>#REF!</v>
      </c>
      <c r="C760" s="20" t="e">
        <f>IF(H760=#REF!,ROUND(C759+1,0),C759+0.0001)</f>
        <v>#REF!</v>
      </c>
      <c r="D760" s="21"/>
      <c r="E760" s="22"/>
      <c r="F760" s="23"/>
      <c r="G760" s="24"/>
      <c r="H760" s="51"/>
      <c r="I760" s="25"/>
      <c r="J760" s="31"/>
      <c r="K760" s="43" t="str">
        <f t="shared" si="24"/>
        <v/>
      </c>
      <c r="L760" s="45" t="str">
        <f>IF(F760="","",VLOOKUP(Journal!F760,Kontenplan!$E$9:$F$278,2))</f>
        <v/>
      </c>
      <c r="M760" s="44" t="str">
        <f>IF(G760="","",VLOOKUP(Journal!G760,Kontenplan!$E$9:$F$278,2))</f>
        <v/>
      </c>
      <c r="N760" s="28" t="str">
        <f>IF(AND(G760="",I760="",J760=""),"",IF(AND(I760&gt;0,OR(F760="",G760="")),"Bitte gültige Kontonummer/n eingeben",IF(OR(AND(F760&gt;0,F760&lt;1000),F760&gt;9999),"Sollkontonummer muss vierstellig sein",IF(VLOOKUP(F760,Kontenplan!$E$9:$E$277,1)&lt;&gt;F760,"Sollkonto existiert nicht",IF(D760=0,"Bitte Beleg-Nr. prüfen",IF(OR(AND(G760&gt;0,G760&lt;1000),G760&gt;9999),"Habenkontonummer muss vierstellig sein",IF(VLOOKUP(G760,Kontenplan!$E$9:$F$277,1)&lt;&gt;G760,"Habenkonto exisitert nicht","")))))))</f>
        <v/>
      </c>
      <c r="O760" s="28" t="str">
        <f t="shared" si="23"/>
        <v/>
      </c>
      <c r="P760" s="28"/>
      <c r="Q760" s="28"/>
      <c r="R760" s="28"/>
      <c r="S760" s="28"/>
      <c r="T760" s="28"/>
      <c r="U760" s="28"/>
      <c r="V760" s="28"/>
      <c r="X760" s="28"/>
      <c r="Y760" s="28"/>
    </row>
    <row r="761" spans="1:25" x14ac:dyDescent="0.2">
      <c r="A761" t="e">
        <f>IF(OR(F761=#REF!,G761=#REF!),ROUND(A760+1,0),A760+0.0001)</f>
        <v>#REF!</v>
      </c>
      <c r="B761" s="20" t="e">
        <f>IF(AND(E761&gt;=$B$2,E761&lt;=$B$3,OR(F761=#REF!,G761=#REF!)),ROUND(B760+1,0),B760+0.0001)</f>
        <v>#REF!</v>
      </c>
      <c r="C761" s="20" t="e">
        <f>IF(H761=#REF!,ROUND(C760+1,0),C760+0.0001)</f>
        <v>#REF!</v>
      </c>
      <c r="D761" s="21"/>
      <c r="E761" s="22"/>
      <c r="F761" s="23"/>
      <c r="G761" s="24"/>
      <c r="H761" s="51"/>
      <c r="I761" s="25"/>
      <c r="J761" s="31"/>
      <c r="K761" s="43" t="str">
        <f t="shared" si="24"/>
        <v/>
      </c>
      <c r="L761" s="45" t="str">
        <f>IF(F761="","",VLOOKUP(Journal!F761,Kontenplan!$E$9:$F$278,2))</f>
        <v/>
      </c>
      <c r="M761" s="44" t="str">
        <f>IF(G761="","",VLOOKUP(Journal!G761,Kontenplan!$E$9:$F$278,2))</f>
        <v/>
      </c>
      <c r="N761" s="28" t="str">
        <f>IF(AND(G761="",I761="",J761=""),"",IF(AND(I761&gt;0,OR(F761="",G761="")),"Bitte gültige Kontonummer/n eingeben",IF(OR(AND(F761&gt;0,F761&lt;1000),F761&gt;9999),"Sollkontonummer muss vierstellig sein",IF(VLOOKUP(F761,Kontenplan!$E$9:$E$277,1)&lt;&gt;F761,"Sollkonto existiert nicht",IF(D761=0,"Bitte Beleg-Nr. prüfen",IF(OR(AND(G761&gt;0,G761&lt;1000),G761&gt;9999),"Habenkontonummer muss vierstellig sein",IF(VLOOKUP(G761,Kontenplan!$E$9:$F$277,1)&lt;&gt;G761,"Habenkonto exisitert nicht","")))))))</f>
        <v/>
      </c>
      <c r="O761" s="28" t="str">
        <f t="shared" si="23"/>
        <v/>
      </c>
      <c r="P761" s="28"/>
      <c r="Q761" s="28"/>
      <c r="R761" s="28"/>
      <c r="S761" s="28"/>
      <c r="T761" s="28"/>
      <c r="U761" s="28"/>
      <c r="V761" s="28"/>
      <c r="X761" s="28"/>
      <c r="Y761" s="28"/>
    </row>
    <row r="762" spans="1:25" x14ac:dyDescent="0.2">
      <c r="A762" t="e">
        <f>IF(OR(F762=#REF!,G762=#REF!),ROUND(A761+1,0),A761+0.0001)</f>
        <v>#REF!</v>
      </c>
      <c r="B762" s="20" t="e">
        <f>IF(AND(E762&gt;=$B$2,E762&lt;=$B$3,OR(F762=#REF!,G762=#REF!)),ROUND(B761+1,0),B761+0.0001)</f>
        <v>#REF!</v>
      </c>
      <c r="C762" s="20" t="e">
        <f>IF(H762=#REF!,ROUND(C761+1,0),C761+0.0001)</f>
        <v>#REF!</v>
      </c>
      <c r="D762" s="21"/>
      <c r="E762" s="22"/>
      <c r="F762" s="23"/>
      <c r="G762" s="24"/>
      <c r="H762" s="51"/>
      <c r="I762" s="25"/>
      <c r="J762" s="31"/>
      <c r="K762" s="43" t="str">
        <f t="shared" si="24"/>
        <v/>
      </c>
      <c r="L762" s="45" t="str">
        <f>IF(F762="","",VLOOKUP(Journal!F762,Kontenplan!$E$9:$F$278,2))</f>
        <v/>
      </c>
      <c r="M762" s="44" t="str">
        <f>IF(G762="","",VLOOKUP(Journal!G762,Kontenplan!$E$9:$F$278,2))</f>
        <v/>
      </c>
      <c r="N762" s="28" t="str">
        <f>IF(AND(G762="",I762="",J762=""),"",IF(AND(I762&gt;0,OR(F762="",G762="")),"Bitte gültige Kontonummer/n eingeben",IF(OR(AND(F762&gt;0,F762&lt;1000),F762&gt;9999),"Sollkontonummer muss vierstellig sein",IF(VLOOKUP(F762,Kontenplan!$E$9:$E$277,1)&lt;&gt;F762,"Sollkonto existiert nicht",IF(D762=0,"Bitte Beleg-Nr. prüfen",IF(OR(AND(G762&gt;0,G762&lt;1000),G762&gt;9999),"Habenkontonummer muss vierstellig sein",IF(VLOOKUP(G762,Kontenplan!$E$9:$F$277,1)&lt;&gt;G762,"Habenkonto exisitert nicht","")))))))</f>
        <v/>
      </c>
      <c r="O762" s="28" t="str">
        <f t="shared" si="23"/>
        <v/>
      </c>
      <c r="P762" s="28"/>
      <c r="Q762" s="28"/>
      <c r="R762" s="28"/>
      <c r="S762" s="28"/>
      <c r="T762" s="28"/>
      <c r="U762" s="28"/>
      <c r="V762" s="28"/>
      <c r="X762" s="28"/>
      <c r="Y762" s="28"/>
    </row>
    <row r="763" spans="1:25" x14ac:dyDescent="0.2">
      <c r="A763" t="e">
        <f>IF(OR(F763=#REF!,G763=#REF!),ROUND(A762+1,0),A762+0.0001)</f>
        <v>#REF!</v>
      </c>
      <c r="B763" s="20" t="e">
        <f>IF(AND(E763&gt;=$B$2,E763&lt;=$B$3,OR(F763=#REF!,G763=#REF!)),ROUND(B762+1,0),B762+0.0001)</f>
        <v>#REF!</v>
      </c>
      <c r="C763" s="20" t="e">
        <f>IF(H763=#REF!,ROUND(C762+1,0),C762+0.0001)</f>
        <v>#REF!</v>
      </c>
      <c r="D763" s="21"/>
      <c r="E763" s="22"/>
      <c r="F763" s="23"/>
      <c r="G763" s="24"/>
      <c r="H763" s="51"/>
      <c r="I763" s="25"/>
      <c r="J763" s="31"/>
      <c r="K763" s="43" t="str">
        <f t="shared" si="24"/>
        <v/>
      </c>
      <c r="L763" s="45" t="str">
        <f>IF(F763="","",VLOOKUP(Journal!F763,Kontenplan!$E$9:$F$278,2))</f>
        <v/>
      </c>
      <c r="M763" s="44" t="str">
        <f>IF(G763="","",VLOOKUP(Journal!G763,Kontenplan!$E$9:$F$278,2))</f>
        <v/>
      </c>
      <c r="N763" s="28" t="str">
        <f>IF(AND(G763="",I763="",J763=""),"",IF(AND(I763&gt;0,OR(F763="",G763="")),"Bitte gültige Kontonummer/n eingeben",IF(OR(AND(F763&gt;0,F763&lt;1000),F763&gt;9999),"Sollkontonummer muss vierstellig sein",IF(VLOOKUP(F763,Kontenplan!$E$9:$E$277,1)&lt;&gt;F763,"Sollkonto existiert nicht",IF(D763=0,"Bitte Beleg-Nr. prüfen",IF(OR(AND(G763&gt;0,G763&lt;1000),G763&gt;9999),"Habenkontonummer muss vierstellig sein",IF(VLOOKUP(G763,Kontenplan!$E$9:$F$277,1)&lt;&gt;G763,"Habenkonto exisitert nicht","")))))))</f>
        <v/>
      </c>
      <c r="O763" s="28" t="str">
        <f t="shared" si="23"/>
        <v/>
      </c>
      <c r="P763" s="28"/>
      <c r="Q763" s="28"/>
      <c r="R763" s="28"/>
      <c r="S763" s="28"/>
      <c r="T763" s="28"/>
      <c r="U763" s="28"/>
      <c r="V763" s="28"/>
      <c r="X763" s="28"/>
      <c r="Y763" s="28"/>
    </row>
    <row r="764" spans="1:25" x14ac:dyDescent="0.2">
      <c r="A764" t="e">
        <f>IF(OR(F764=#REF!,G764=#REF!),ROUND(A763+1,0),A763+0.0001)</f>
        <v>#REF!</v>
      </c>
      <c r="B764" s="20" t="e">
        <f>IF(AND(E764&gt;=$B$2,E764&lt;=$B$3,OR(F764=#REF!,G764=#REF!)),ROUND(B763+1,0),B763+0.0001)</f>
        <v>#REF!</v>
      </c>
      <c r="C764" s="20" t="e">
        <f>IF(H764=#REF!,ROUND(C763+1,0),C763+0.0001)</f>
        <v>#REF!</v>
      </c>
      <c r="D764" s="21"/>
      <c r="E764" s="22"/>
      <c r="F764" s="23"/>
      <c r="G764" s="24"/>
      <c r="H764" s="51"/>
      <c r="I764" s="25"/>
      <c r="J764" s="31"/>
      <c r="K764" s="43" t="str">
        <f t="shared" si="24"/>
        <v/>
      </c>
      <c r="L764" s="45" t="str">
        <f>IF(F764="","",VLOOKUP(Journal!F764,Kontenplan!$E$9:$F$278,2))</f>
        <v/>
      </c>
      <c r="M764" s="44" t="str">
        <f>IF(G764="","",VLOOKUP(Journal!G764,Kontenplan!$E$9:$F$278,2))</f>
        <v/>
      </c>
      <c r="N764" s="28" t="str">
        <f>IF(AND(G764="",I764="",J764=""),"",IF(AND(I764&gt;0,OR(F764="",G764="")),"Bitte gültige Kontonummer/n eingeben",IF(OR(AND(F764&gt;0,F764&lt;1000),F764&gt;9999),"Sollkontonummer muss vierstellig sein",IF(VLOOKUP(F764,Kontenplan!$E$9:$E$277,1)&lt;&gt;F764,"Sollkonto existiert nicht",IF(D764=0,"Bitte Beleg-Nr. prüfen",IF(OR(AND(G764&gt;0,G764&lt;1000),G764&gt;9999),"Habenkontonummer muss vierstellig sein",IF(VLOOKUP(G764,Kontenplan!$E$9:$F$277,1)&lt;&gt;G764,"Habenkonto exisitert nicht","")))))))</f>
        <v/>
      </c>
      <c r="O764" s="28" t="str">
        <f t="shared" si="23"/>
        <v/>
      </c>
      <c r="P764" s="28"/>
      <c r="Q764" s="28"/>
      <c r="R764" s="28"/>
      <c r="S764" s="28"/>
      <c r="T764" s="28"/>
      <c r="U764" s="28"/>
      <c r="V764" s="28"/>
      <c r="X764" s="28"/>
      <c r="Y764" s="28"/>
    </row>
    <row r="765" spans="1:25" x14ac:dyDescent="0.2">
      <c r="A765" t="e">
        <f>IF(OR(F765=#REF!,G765=#REF!),ROUND(A764+1,0),A764+0.0001)</f>
        <v>#REF!</v>
      </c>
      <c r="B765" s="20" t="e">
        <f>IF(AND(E765&gt;=$B$2,E765&lt;=$B$3,OR(F765=#REF!,G765=#REF!)),ROUND(B764+1,0),B764+0.0001)</f>
        <v>#REF!</v>
      </c>
      <c r="C765" s="20" t="e">
        <f>IF(H765=#REF!,ROUND(C764+1,0),C764+0.0001)</f>
        <v>#REF!</v>
      </c>
      <c r="D765" s="21"/>
      <c r="E765" s="22"/>
      <c r="F765" s="23"/>
      <c r="G765" s="24"/>
      <c r="H765" s="51"/>
      <c r="I765" s="25"/>
      <c r="J765" s="31"/>
      <c r="K765" s="43" t="str">
        <f t="shared" si="24"/>
        <v/>
      </c>
      <c r="L765" s="45" t="str">
        <f>IF(F765="","",VLOOKUP(Journal!F765,Kontenplan!$E$9:$F$278,2))</f>
        <v/>
      </c>
      <c r="M765" s="44" t="str">
        <f>IF(G765="","",VLOOKUP(Journal!G765,Kontenplan!$E$9:$F$278,2))</f>
        <v/>
      </c>
      <c r="N765" s="28" t="str">
        <f>IF(AND(G765="",I765="",J765=""),"",IF(AND(I765&gt;0,OR(F765="",G765="")),"Bitte gültige Kontonummer/n eingeben",IF(OR(AND(F765&gt;0,F765&lt;1000),F765&gt;9999),"Sollkontonummer muss vierstellig sein",IF(VLOOKUP(F765,Kontenplan!$E$9:$E$277,1)&lt;&gt;F765,"Sollkonto existiert nicht",IF(D765=0,"Bitte Beleg-Nr. prüfen",IF(OR(AND(G765&gt;0,G765&lt;1000),G765&gt;9999),"Habenkontonummer muss vierstellig sein",IF(VLOOKUP(G765,Kontenplan!$E$9:$F$277,1)&lt;&gt;G765,"Habenkonto exisitert nicht","")))))))</f>
        <v/>
      </c>
      <c r="O765" s="28" t="str">
        <f t="shared" si="23"/>
        <v/>
      </c>
      <c r="P765" s="28"/>
      <c r="Q765" s="28"/>
      <c r="R765" s="28"/>
      <c r="S765" s="28"/>
      <c r="T765" s="28"/>
      <c r="U765" s="28"/>
      <c r="V765" s="28"/>
      <c r="X765" s="28"/>
      <c r="Y765" s="28"/>
    </row>
    <row r="766" spans="1:25" x14ac:dyDescent="0.2">
      <c r="A766" t="e">
        <f>IF(OR(F766=#REF!,G766=#REF!),ROUND(A765+1,0),A765+0.0001)</f>
        <v>#REF!</v>
      </c>
      <c r="B766" s="20" t="e">
        <f>IF(AND(E766&gt;=$B$2,E766&lt;=$B$3,OR(F766=#REF!,G766=#REF!)),ROUND(B765+1,0),B765+0.0001)</f>
        <v>#REF!</v>
      </c>
      <c r="C766" s="20" t="e">
        <f>IF(H766=#REF!,ROUND(C765+1,0),C765+0.0001)</f>
        <v>#REF!</v>
      </c>
      <c r="D766" s="21"/>
      <c r="E766" s="22"/>
      <c r="F766" s="23"/>
      <c r="G766" s="24"/>
      <c r="H766" s="51"/>
      <c r="I766" s="25"/>
      <c r="J766" s="31"/>
      <c r="K766" s="43" t="str">
        <f t="shared" si="24"/>
        <v/>
      </c>
      <c r="L766" s="45" t="str">
        <f>IF(F766="","",VLOOKUP(Journal!F766,Kontenplan!$E$9:$F$278,2))</f>
        <v/>
      </c>
      <c r="M766" s="44" t="str">
        <f>IF(G766="","",VLOOKUP(Journal!G766,Kontenplan!$E$9:$F$278,2))</f>
        <v/>
      </c>
      <c r="N766" s="28" t="str">
        <f>IF(AND(G766="",I766="",J766=""),"",IF(AND(I766&gt;0,OR(F766="",G766="")),"Bitte gültige Kontonummer/n eingeben",IF(OR(AND(F766&gt;0,F766&lt;1000),F766&gt;9999),"Sollkontonummer muss vierstellig sein",IF(VLOOKUP(F766,Kontenplan!$E$9:$E$277,1)&lt;&gt;F766,"Sollkonto existiert nicht",IF(D766=0,"Bitte Beleg-Nr. prüfen",IF(OR(AND(G766&gt;0,G766&lt;1000),G766&gt;9999),"Habenkontonummer muss vierstellig sein",IF(VLOOKUP(G766,Kontenplan!$E$9:$F$277,1)&lt;&gt;G766,"Habenkonto exisitert nicht","")))))))</f>
        <v/>
      </c>
      <c r="O766" s="28" t="str">
        <f t="shared" si="23"/>
        <v/>
      </c>
      <c r="P766" s="28"/>
      <c r="Q766" s="28"/>
      <c r="R766" s="28"/>
      <c r="S766" s="28"/>
      <c r="T766" s="28"/>
      <c r="U766" s="28"/>
      <c r="V766" s="28"/>
      <c r="X766" s="28"/>
      <c r="Y766" s="28"/>
    </row>
    <row r="767" spans="1:25" x14ac:dyDescent="0.2">
      <c r="A767" t="e">
        <f>IF(OR(F767=#REF!,G767=#REF!),ROUND(A766+1,0),A766+0.0001)</f>
        <v>#REF!</v>
      </c>
      <c r="B767" s="20" t="e">
        <f>IF(AND(E767&gt;=$B$2,E767&lt;=$B$3,OR(F767=#REF!,G767=#REF!)),ROUND(B766+1,0),B766+0.0001)</f>
        <v>#REF!</v>
      </c>
      <c r="C767" s="20" t="e">
        <f>IF(H767=#REF!,ROUND(C766+1,0),C766+0.0001)</f>
        <v>#REF!</v>
      </c>
      <c r="D767" s="21"/>
      <c r="E767" s="22"/>
      <c r="F767" s="23"/>
      <c r="G767" s="24"/>
      <c r="H767" s="51"/>
      <c r="I767" s="25"/>
      <c r="J767" s="31"/>
      <c r="K767" s="43" t="str">
        <f t="shared" si="24"/>
        <v/>
      </c>
      <c r="L767" s="45" t="str">
        <f>IF(F767="","",VLOOKUP(Journal!F767,Kontenplan!$E$9:$F$278,2))</f>
        <v/>
      </c>
      <c r="M767" s="44" t="str">
        <f>IF(G767="","",VLOOKUP(Journal!G767,Kontenplan!$E$9:$F$278,2))</f>
        <v/>
      </c>
      <c r="N767" s="28" t="str">
        <f>IF(AND(G767="",I767="",J767=""),"",IF(AND(I767&gt;0,OR(F767="",G767="")),"Bitte gültige Kontonummer/n eingeben",IF(OR(AND(F767&gt;0,F767&lt;1000),F767&gt;9999),"Sollkontonummer muss vierstellig sein",IF(VLOOKUP(F767,Kontenplan!$E$9:$E$277,1)&lt;&gt;F767,"Sollkonto existiert nicht",IF(D767=0,"Bitte Beleg-Nr. prüfen",IF(OR(AND(G767&gt;0,G767&lt;1000),G767&gt;9999),"Habenkontonummer muss vierstellig sein",IF(VLOOKUP(G767,Kontenplan!$E$9:$F$277,1)&lt;&gt;G767,"Habenkonto exisitert nicht","")))))))</f>
        <v/>
      </c>
      <c r="O767" s="28" t="str">
        <f t="shared" si="23"/>
        <v/>
      </c>
      <c r="P767" s="28"/>
      <c r="Q767" s="28"/>
      <c r="R767" s="28"/>
      <c r="S767" s="28"/>
      <c r="T767" s="28"/>
      <c r="U767" s="28"/>
      <c r="V767" s="28"/>
      <c r="X767" s="28"/>
      <c r="Y767" s="28"/>
    </row>
    <row r="768" spans="1:25" x14ac:dyDescent="0.2">
      <c r="A768" t="e">
        <f>IF(OR(F768=#REF!,G768=#REF!),ROUND(A767+1,0),A767+0.0001)</f>
        <v>#REF!</v>
      </c>
      <c r="B768" s="20" t="e">
        <f>IF(AND(E768&gt;=$B$2,E768&lt;=$B$3,OR(F768=#REF!,G768=#REF!)),ROUND(B767+1,0),B767+0.0001)</f>
        <v>#REF!</v>
      </c>
      <c r="C768" s="20" t="e">
        <f>IF(H768=#REF!,ROUND(C767+1,0),C767+0.0001)</f>
        <v>#REF!</v>
      </c>
      <c r="D768" s="21"/>
      <c r="E768" s="22"/>
      <c r="F768" s="23"/>
      <c r="G768" s="24"/>
      <c r="H768" s="51"/>
      <c r="I768" s="25"/>
      <c r="J768" s="31"/>
      <c r="K768" s="43" t="str">
        <f t="shared" si="24"/>
        <v/>
      </c>
      <c r="L768" s="45" t="str">
        <f>IF(F768="","",VLOOKUP(Journal!F768,Kontenplan!$E$9:$F$278,2))</f>
        <v/>
      </c>
      <c r="M768" s="44" t="str">
        <f>IF(G768="","",VLOOKUP(Journal!G768,Kontenplan!$E$9:$F$278,2))</f>
        <v/>
      </c>
      <c r="N768" s="28" t="str">
        <f>IF(AND(G768="",I768="",J768=""),"",IF(AND(I768&gt;0,OR(F768="",G768="")),"Bitte gültige Kontonummer/n eingeben",IF(OR(AND(F768&gt;0,F768&lt;1000),F768&gt;9999),"Sollkontonummer muss vierstellig sein",IF(VLOOKUP(F768,Kontenplan!$E$9:$E$277,1)&lt;&gt;F768,"Sollkonto existiert nicht",IF(D768=0,"Bitte Beleg-Nr. prüfen",IF(OR(AND(G768&gt;0,G768&lt;1000),G768&gt;9999),"Habenkontonummer muss vierstellig sein",IF(VLOOKUP(G768,Kontenplan!$E$9:$F$277,1)&lt;&gt;G768,"Habenkonto exisitert nicht","")))))))</f>
        <v/>
      </c>
      <c r="O768" s="28" t="str">
        <f t="shared" si="23"/>
        <v/>
      </c>
      <c r="P768" s="28"/>
      <c r="Q768" s="28"/>
      <c r="R768" s="28"/>
      <c r="S768" s="28"/>
      <c r="T768" s="28"/>
      <c r="U768" s="28"/>
      <c r="V768" s="28"/>
      <c r="X768" s="28"/>
      <c r="Y768" s="28"/>
    </row>
    <row r="769" spans="1:25" x14ac:dyDescent="0.2">
      <c r="A769" t="e">
        <f>IF(OR(F769=#REF!,G769=#REF!),ROUND(A768+1,0),A768+0.0001)</f>
        <v>#REF!</v>
      </c>
      <c r="B769" s="20" t="e">
        <f>IF(AND(E769&gt;=$B$2,E769&lt;=$B$3,OR(F769=#REF!,G769=#REF!)),ROUND(B768+1,0),B768+0.0001)</f>
        <v>#REF!</v>
      </c>
      <c r="C769" s="20" t="e">
        <f>IF(H769=#REF!,ROUND(C768+1,0),C768+0.0001)</f>
        <v>#REF!</v>
      </c>
      <c r="D769" s="21"/>
      <c r="E769" s="22"/>
      <c r="F769" s="23"/>
      <c r="G769" s="24"/>
      <c r="H769" s="51"/>
      <c r="I769" s="25"/>
      <c r="J769" s="31"/>
      <c r="K769" s="43" t="str">
        <f t="shared" si="24"/>
        <v/>
      </c>
      <c r="L769" s="45" t="str">
        <f>IF(F769="","",VLOOKUP(Journal!F769,Kontenplan!$E$9:$F$278,2))</f>
        <v/>
      </c>
      <c r="M769" s="44" t="str">
        <f>IF(G769="","",VLOOKUP(Journal!G769,Kontenplan!$E$9:$F$278,2))</f>
        <v/>
      </c>
      <c r="N769" s="28" t="str">
        <f>IF(AND(G769="",I769="",J769=""),"",IF(AND(I769&gt;0,OR(F769="",G769="")),"Bitte gültige Kontonummer/n eingeben",IF(OR(AND(F769&gt;0,F769&lt;1000),F769&gt;9999),"Sollkontonummer muss vierstellig sein",IF(VLOOKUP(F769,Kontenplan!$E$9:$E$277,1)&lt;&gt;F769,"Sollkonto existiert nicht",IF(D769=0,"Bitte Beleg-Nr. prüfen",IF(OR(AND(G769&gt;0,G769&lt;1000),G769&gt;9999),"Habenkontonummer muss vierstellig sein",IF(VLOOKUP(G769,Kontenplan!$E$9:$F$277,1)&lt;&gt;G769,"Habenkonto exisitert nicht","")))))))</f>
        <v/>
      </c>
      <c r="O769" s="28" t="str">
        <f t="shared" si="23"/>
        <v/>
      </c>
      <c r="P769" s="28"/>
      <c r="Q769" s="28"/>
      <c r="R769" s="28"/>
      <c r="S769" s="28"/>
      <c r="T769" s="28"/>
      <c r="U769" s="28"/>
      <c r="V769" s="28"/>
      <c r="X769" s="28"/>
      <c r="Y769" s="28"/>
    </row>
    <row r="770" spans="1:25" x14ac:dyDescent="0.2">
      <c r="A770" t="e">
        <f>IF(OR(F770=#REF!,G770=#REF!),ROUND(A769+1,0),A769+0.0001)</f>
        <v>#REF!</v>
      </c>
      <c r="B770" s="20" t="e">
        <f>IF(AND(E770&gt;=$B$2,E770&lt;=$B$3,OR(F770=#REF!,G770=#REF!)),ROUND(B769+1,0),B769+0.0001)</f>
        <v>#REF!</v>
      </c>
      <c r="C770" s="20" t="e">
        <f>IF(H770=#REF!,ROUND(C769+1,0),C769+0.0001)</f>
        <v>#REF!</v>
      </c>
      <c r="D770" s="21"/>
      <c r="E770" s="22"/>
      <c r="F770" s="23"/>
      <c r="G770" s="24"/>
      <c r="H770" s="51"/>
      <c r="I770" s="25"/>
      <c r="J770" s="31"/>
      <c r="K770" s="43" t="str">
        <f t="shared" si="24"/>
        <v/>
      </c>
      <c r="L770" s="45" t="str">
        <f>IF(F770="","",VLOOKUP(Journal!F770,Kontenplan!$E$9:$F$278,2))</f>
        <v/>
      </c>
      <c r="M770" s="44" t="str">
        <f>IF(G770="","",VLOOKUP(Journal!G770,Kontenplan!$E$9:$F$278,2))</f>
        <v/>
      </c>
      <c r="N770" s="28" t="str">
        <f>IF(AND(G770="",I770="",J770=""),"",IF(AND(I770&gt;0,OR(F770="",G770="")),"Bitte gültige Kontonummer/n eingeben",IF(OR(AND(F770&gt;0,F770&lt;1000),F770&gt;9999),"Sollkontonummer muss vierstellig sein",IF(VLOOKUP(F770,Kontenplan!$E$9:$E$277,1)&lt;&gt;F770,"Sollkonto existiert nicht",IF(D770=0,"Bitte Beleg-Nr. prüfen",IF(OR(AND(G770&gt;0,G770&lt;1000),G770&gt;9999),"Habenkontonummer muss vierstellig sein",IF(VLOOKUP(G770,Kontenplan!$E$9:$F$277,1)&lt;&gt;G770,"Habenkonto exisitert nicht","")))))))</f>
        <v/>
      </c>
      <c r="O770" s="28" t="str">
        <f t="shared" si="23"/>
        <v/>
      </c>
      <c r="P770" s="28"/>
      <c r="Q770" s="28"/>
      <c r="R770" s="28"/>
      <c r="S770" s="28"/>
      <c r="T770" s="28"/>
      <c r="U770" s="28"/>
      <c r="V770" s="28"/>
      <c r="X770" s="28"/>
      <c r="Y770" s="28"/>
    </row>
    <row r="771" spans="1:25" x14ac:dyDescent="0.2">
      <c r="A771" t="e">
        <f>IF(OR(F771=#REF!,G771=#REF!),ROUND(A770+1,0),A770+0.0001)</f>
        <v>#REF!</v>
      </c>
      <c r="B771" s="20" t="e">
        <f>IF(AND(E771&gt;=$B$2,E771&lt;=$B$3,OR(F771=#REF!,G771=#REF!)),ROUND(B770+1,0),B770+0.0001)</f>
        <v>#REF!</v>
      </c>
      <c r="C771" s="20" t="e">
        <f>IF(H771=#REF!,ROUND(C770+1,0),C770+0.0001)</f>
        <v>#REF!</v>
      </c>
      <c r="D771" s="21"/>
      <c r="E771" s="22"/>
      <c r="F771" s="23"/>
      <c r="G771" s="24"/>
      <c r="H771" s="51"/>
      <c r="I771" s="25"/>
      <c r="J771" s="31"/>
      <c r="K771" s="43" t="str">
        <f t="shared" si="24"/>
        <v/>
      </c>
      <c r="L771" s="45" t="str">
        <f>IF(F771="","",VLOOKUP(Journal!F771,Kontenplan!$E$9:$F$278,2))</f>
        <v/>
      </c>
      <c r="M771" s="44" t="str">
        <f>IF(G771="","",VLOOKUP(Journal!G771,Kontenplan!$E$9:$F$278,2))</f>
        <v/>
      </c>
      <c r="N771" s="28" t="str">
        <f>IF(AND(G771="",I771="",J771=""),"",IF(AND(I771&gt;0,OR(F771="",G771="")),"Bitte gültige Kontonummer/n eingeben",IF(OR(AND(F771&gt;0,F771&lt;1000),F771&gt;9999),"Sollkontonummer muss vierstellig sein",IF(VLOOKUP(F771,Kontenplan!$E$9:$E$277,1)&lt;&gt;F771,"Sollkonto existiert nicht",IF(D771=0,"Bitte Beleg-Nr. prüfen",IF(OR(AND(G771&gt;0,G771&lt;1000),G771&gt;9999),"Habenkontonummer muss vierstellig sein",IF(VLOOKUP(G771,Kontenplan!$E$9:$F$277,1)&lt;&gt;G771,"Habenkonto exisitert nicht","")))))))</f>
        <v/>
      </c>
      <c r="O771" s="28" t="str">
        <f t="shared" si="23"/>
        <v/>
      </c>
      <c r="P771" s="28"/>
      <c r="Q771" s="28"/>
      <c r="R771" s="28"/>
      <c r="S771" s="28"/>
      <c r="T771" s="28"/>
      <c r="U771" s="28"/>
      <c r="V771" s="28"/>
      <c r="X771" s="28"/>
      <c r="Y771" s="28"/>
    </row>
    <row r="772" spans="1:25" x14ac:dyDescent="0.2">
      <c r="A772" t="e">
        <f>IF(OR(F772=#REF!,G772=#REF!),ROUND(A771+1,0),A771+0.0001)</f>
        <v>#REF!</v>
      </c>
      <c r="B772" s="20" t="e">
        <f>IF(AND(E772&gt;=$B$2,E772&lt;=$B$3,OR(F772=#REF!,G772=#REF!)),ROUND(B771+1,0),B771+0.0001)</f>
        <v>#REF!</v>
      </c>
      <c r="C772" s="20" t="e">
        <f>IF(H772=#REF!,ROUND(C771+1,0),C771+0.0001)</f>
        <v>#REF!</v>
      </c>
      <c r="D772" s="21"/>
      <c r="E772" s="22"/>
      <c r="F772" s="23"/>
      <c r="G772" s="24"/>
      <c r="H772" s="51"/>
      <c r="I772" s="25"/>
      <c r="J772" s="31"/>
      <c r="K772" s="43" t="str">
        <f t="shared" si="24"/>
        <v/>
      </c>
      <c r="L772" s="45" t="str">
        <f>IF(F772="","",VLOOKUP(Journal!F772,Kontenplan!$E$9:$F$278,2))</f>
        <v/>
      </c>
      <c r="M772" s="44" t="str">
        <f>IF(G772="","",VLOOKUP(Journal!G772,Kontenplan!$E$9:$F$278,2))</f>
        <v/>
      </c>
      <c r="N772" s="28" t="str">
        <f>IF(AND(G772="",I772="",J772=""),"",IF(AND(I772&gt;0,OR(F772="",G772="")),"Bitte gültige Kontonummer/n eingeben",IF(OR(AND(F772&gt;0,F772&lt;1000),F772&gt;9999),"Sollkontonummer muss vierstellig sein",IF(VLOOKUP(F772,Kontenplan!$E$9:$E$277,1)&lt;&gt;F772,"Sollkonto existiert nicht",IF(D772=0,"Bitte Beleg-Nr. prüfen",IF(OR(AND(G772&gt;0,G772&lt;1000),G772&gt;9999),"Habenkontonummer muss vierstellig sein",IF(VLOOKUP(G772,Kontenplan!$E$9:$F$277,1)&lt;&gt;G772,"Habenkonto exisitert nicht","")))))))</f>
        <v/>
      </c>
      <c r="O772" s="28" t="str">
        <f t="shared" si="23"/>
        <v/>
      </c>
      <c r="P772" s="28"/>
      <c r="Q772" s="28"/>
      <c r="R772" s="28"/>
      <c r="S772" s="28"/>
      <c r="T772" s="28"/>
      <c r="U772" s="28"/>
      <c r="V772" s="28"/>
      <c r="X772" s="28"/>
      <c r="Y772" s="28"/>
    </row>
    <row r="773" spans="1:25" x14ac:dyDescent="0.2">
      <c r="A773" t="e">
        <f>IF(OR(F773=#REF!,G773=#REF!),ROUND(A772+1,0),A772+0.0001)</f>
        <v>#REF!</v>
      </c>
      <c r="B773" s="20" t="e">
        <f>IF(AND(E773&gt;=$B$2,E773&lt;=$B$3,OR(F773=#REF!,G773=#REF!)),ROUND(B772+1,0),B772+0.0001)</f>
        <v>#REF!</v>
      </c>
      <c r="C773" s="20" t="e">
        <f>IF(H773=#REF!,ROUND(C772+1,0),C772+0.0001)</f>
        <v>#REF!</v>
      </c>
      <c r="D773" s="21"/>
      <c r="E773" s="22"/>
      <c r="F773" s="23"/>
      <c r="G773" s="24"/>
      <c r="H773" s="51"/>
      <c r="I773" s="25"/>
      <c r="J773" s="31"/>
      <c r="K773" s="43" t="str">
        <f t="shared" si="24"/>
        <v/>
      </c>
      <c r="L773" s="45" t="str">
        <f>IF(F773="","",VLOOKUP(Journal!F773,Kontenplan!$E$9:$F$278,2))</f>
        <v/>
      </c>
      <c r="M773" s="44" t="str">
        <f>IF(G773="","",VLOOKUP(Journal!G773,Kontenplan!$E$9:$F$278,2))</f>
        <v/>
      </c>
      <c r="N773" s="28" t="str">
        <f>IF(AND(G773="",I773="",J773=""),"",IF(AND(I773&gt;0,OR(F773="",G773="")),"Bitte gültige Kontonummer/n eingeben",IF(OR(AND(F773&gt;0,F773&lt;1000),F773&gt;9999),"Sollkontonummer muss vierstellig sein",IF(VLOOKUP(F773,Kontenplan!$E$9:$E$277,1)&lt;&gt;F773,"Sollkonto existiert nicht",IF(D773=0,"Bitte Beleg-Nr. prüfen",IF(OR(AND(G773&gt;0,G773&lt;1000),G773&gt;9999),"Habenkontonummer muss vierstellig sein",IF(VLOOKUP(G773,Kontenplan!$E$9:$F$277,1)&lt;&gt;G773,"Habenkonto exisitert nicht","")))))))</f>
        <v/>
      </c>
      <c r="O773" s="28" t="str">
        <f t="shared" si="23"/>
        <v/>
      </c>
      <c r="P773" s="28"/>
      <c r="Q773" s="28"/>
      <c r="R773" s="28"/>
      <c r="S773" s="28"/>
      <c r="T773" s="28"/>
      <c r="U773" s="28"/>
      <c r="V773" s="28"/>
      <c r="X773" s="28"/>
      <c r="Y773" s="28"/>
    </row>
    <row r="774" spans="1:25" x14ac:dyDescent="0.2">
      <c r="A774" t="e">
        <f>IF(OR(F774=#REF!,G774=#REF!),ROUND(A773+1,0),A773+0.0001)</f>
        <v>#REF!</v>
      </c>
      <c r="B774" s="20" t="e">
        <f>IF(AND(E774&gt;=$B$2,E774&lt;=$B$3,OR(F774=#REF!,G774=#REF!)),ROUND(B773+1,0),B773+0.0001)</f>
        <v>#REF!</v>
      </c>
      <c r="C774" s="20" t="e">
        <f>IF(H774=#REF!,ROUND(C773+1,0),C773+0.0001)</f>
        <v>#REF!</v>
      </c>
      <c r="D774" s="21"/>
      <c r="E774" s="22"/>
      <c r="F774" s="23"/>
      <c r="G774" s="24"/>
      <c r="H774" s="51"/>
      <c r="I774" s="25"/>
      <c r="J774" s="31"/>
      <c r="K774" s="43" t="str">
        <f t="shared" si="24"/>
        <v/>
      </c>
      <c r="L774" s="45" t="str">
        <f>IF(F774="","",VLOOKUP(Journal!F774,Kontenplan!$E$9:$F$278,2))</f>
        <v/>
      </c>
      <c r="M774" s="44" t="str">
        <f>IF(G774="","",VLOOKUP(Journal!G774,Kontenplan!$E$9:$F$278,2))</f>
        <v/>
      </c>
      <c r="N774" s="28" t="str">
        <f>IF(AND(G774="",I774="",J774=""),"",IF(AND(I774&gt;0,OR(F774="",G774="")),"Bitte gültige Kontonummer/n eingeben",IF(OR(AND(F774&gt;0,F774&lt;1000),F774&gt;9999),"Sollkontonummer muss vierstellig sein",IF(VLOOKUP(F774,Kontenplan!$E$9:$E$277,1)&lt;&gt;F774,"Sollkonto existiert nicht",IF(D774=0,"Bitte Beleg-Nr. prüfen",IF(OR(AND(G774&gt;0,G774&lt;1000),G774&gt;9999),"Habenkontonummer muss vierstellig sein",IF(VLOOKUP(G774,Kontenplan!$E$9:$F$277,1)&lt;&gt;G774,"Habenkonto exisitert nicht","")))))))</f>
        <v/>
      </c>
      <c r="O774" s="28" t="str">
        <f t="shared" si="23"/>
        <v/>
      </c>
      <c r="P774" s="28"/>
      <c r="Q774" s="28"/>
      <c r="R774" s="28"/>
      <c r="S774" s="28"/>
      <c r="T774" s="28"/>
      <c r="U774" s="28"/>
      <c r="V774" s="28"/>
      <c r="X774" s="28"/>
      <c r="Y774" s="28"/>
    </row>
    <row r="775" spans="1:25" x14ac:dyDescent="0.2">
      <c r="A775" t="e">
        <f>IF(OR(F775=#REF!,G775=#REF!),ROUND(A774+1,0),A774+0.0001)</f>
        <v>#REF!</v>
      </c>
      <c r="B775" s="20" t="e">
        <f>IF(AND(E775&gt;=$B$2,E775&lt;=$B$3,OR(F775=#REF!,G775=#REF!)),ROUND(B774+1,0),B774+0.0001)</f>
        <v>#REF!</v>
      </c>
      <c r="C775" s="20" t="e">
        <f>IF(H775=#REF!,ROUND(C774+1,0),C774+0.0001)</f>
        <v>#REF!</v>
      </c>
      <c r="D775" s="21"/>
      <c r="E775" s="22"/>
      <c r="F775" s="23"/>
      <c r="G775" s="24"/>
      <c r="H775" s="51"/>
      <c r="I775" s="25"/>
      <c r="J775" s="31"/>
      <c r="K775" s="43" t="str">
        <f t="shared" si="24"/>
        <v/>
      </c>
      <c r="L775" s="45" t="str">
        <f>IF(F775="","",VLOOKUP(Journal!F775,Kontenplan!$E$9:$F$278,2))</f>
        <v/>
      </c>
      <c r="M775" s="44" t="str">
        <f>IF(G775="","",VLOOKUP(Journal!G775,Kontenplan!$E$9:$F$278,2))</f>
        <v/>
      </c>
      <c r="N775" s="28" t="str">
        <f>IF(AND(G775="",I775="",J775=""),"",IF(AND(I775&gt;0,OR(F775="",G775="")),"Bitte gültige Kontonummer/n eingeben",IF(OR(AND(F775&gt;0,F775&lt;1000),F775&gt;9999),"Sollkontonummer muss vierstellig sein",IF(VLOOKUP(F775,Kontenplan!$E$9:$E$277,1)&lt;&gt;F775,"Sollkonto existiert nicht",IF(D775=0,"Bitte Beleg-Nr. prüfen",IF(OR(AND(G775&gt;0,G775&lt;1000),G775&gt;9999),"Habenkontonummer muss vierstellig sein",IF(VLOOKUP(G775,Kontenplan!$E$9:$F$277,1)&lt;&gt;G775,"Habenkonto exisitert nicht","")))))))</f>
        <v/>
      </c>
      <c r="O775" s="28" t="str">
        <f t="shared" si="23"/>
        <v/>
      </c>
      <c r="P775" s="28"/>
      <c r="Q775" s="28"/>
      <c r="R775" s="28"/>
      <c r="S775" s="28"/>
      <c r="T775" s="28"/>
      <c r="U775" s="28"/>
      <c r="V775" s="28"/>
      <c r="X775" s="28"/>
      <c r="Y775" s="28"/>
    </row>
    <row r="776" spans="1:25" x14ac:dyDescent="0.2">
      <c r="A776" t="e">
        <f>IF(OR(F776=#REF!,G776=#REF!),ROUND(A775+1,0),A775+0.0001)</f>
        <v>#REF!</v>
      </c>
      <c r="B776" s="20" t="e">
        <f>IF(AND(E776&gt;=$B$2,E776&lt;=$B$3,OR(F776=#REF!,G776=#REF!)),ROUND(B775+1,0),B775+0.0001)</f>
        <v>#REF!</v>
      </c>
      <c r="C776" s="20" t="e">
        <f>IF(H776=#REF!,ROUND(C775+1,0),C775+0.0001)</f>
        <v>#REF!</v>
      </c>
      <c r="D776" s="21"/>
      <c r="E776" s="22"/>
      <c r="F776" s="23"/>
      <c r="G776" s="24"/>
      <c r="H776" s="51"/>
      <c r="I776" s="25"/>
      <c r="J776" s="31"/>
      <c r="K776" s="43" t="str">
        <f t="shared" si="24"/>
        <v/>
      </c>
      <c r="L776" s="45" t="str">
        <f>IF(F776="","",VLOOKUP(Journal!F776,Kontenplan!$E$9:$F$278,2))</f>
        <v/>
      </c>
      <c r="M776" s="44" t="str">
        <f>IF(G776="","",VLOOKUP(Journal!G776,Kontenplan!$E$9:$F$278,2))</f>
        <v/>
      </c>
      <c r="N776" s="28" t="str">
        <f>IF(AND(G776="",I776="",J776=""),"",IF(AND(I776&gt;0,OR(F776="",G776="")),"Bitte gültige Kontonummer/n eingeben",IF(OR(AND(F776&gt;0,F776&lt;1000),F776&gt;9999),"Sollkontonummer muss vierstellig sein",IF(VLOOKUP(F776,Kontenplan!$E$9:$E$277,1)&lt;&gt;F776,"Sollkonto existiert nicht",IF(D776=0,"Bitte Beleg-Nr. prüfen",IF(OR(AND(G776&gt;0,G776&lt;1000),G776&gt;9999),"Habenkontonummer muss vierstellig sein",IF(VLOOKUP(G776,Kontenplan!$E$9:$F$277,1)&lt;&gt;G776,"Habenkonto exisitert nicht","")))))))</f>
        <v/>
      </c>
      <c r="O776" s="28" t="str">
        <f t="shared" ref="O776:O839" si="25">IF(AND(F776&lt;&gt;"",F776=G776),"Soll- und Habenkontonummern sind identisch",IF(AND(D777&lt;&gt;"",G776&gt;0,F776&gt;0,OR(I776="",I776&lt;=0)),"Bitte Betrag prüfen",IF(AND(J776="",D777&gt;0),"Kein Text ist ok, aber nicht empfehlenswert",IF(OR(AND(E776="",G776&gt;0),AND(E776&lt;MAX(E769:E775)-20,G776&gt;0)),"Datum möglicherweise falsch",""))))</f>
        <v/>
      </c>
      <c r="P776" s="28"/>
      <c r="Q776" s="28"/>
      <c r="R776" s="28"/>
      <c r="S776" s="28"/>
      <c r="T776" s="28"/>
      <c r="U776" s="28"/>
      <c r="V776" s="28"/>
      <c r="X776" s="28"/>
      <c r="Y776" s="28"/>
    </row>
    <row r="777" spans="1:25" x14ac:dyDescent="0.2">
      <c r="A777" t="e">
        <f>IF(OR(F777=#REF!,G777=#REF!),ROUND(A776+1,0),A776+0.0001)</f>
        <v>#REF!</v>
      </c>
      <c r="B777" s="20" t="e">
        <f>IF(AND(E777&gt;=$B$2,E777&lt;=$B$3,OR(F777=#REF!,G777=#REF!)),ROUND(B776+1,0),B776+0.0001)</f>
        <v>#REF!</v>
      </c>
      <c r="C777" s="20" t="e">
        <f>IF(H777=#REF!,ROUND(C776+1,0),C776+0.0001)</f>
        <v>#REF!</v>
      </c>
      <c r="D777" s="21"/>
      <c r="E777" s="22"/>
      <c r="F777" s="23"/>
      <c r="G777" s="24"/>
      <c r="H777" s="51"/>
      <c r="I777" s="25"/>
      <c r="J777" s="31"/>
      <c r="K777" s="43" t="str">
        <f t="shared" si="24"/>
        <v/>
      </c>
      <c r="L777" s="45" t="str">
        <f>IF(F777="","",VLOOKUP(Journal!F777,Kontenplan!$E$9:$F$278,2))</f>
        <v/>
      </c>
      <c r="M777" s="44" t="str">
        <f>IF(G777="","",VLOOKUP(Journal!G777,Kontenplan!$E$9:$F$278,2))</f>
        <v/>
      </c>
      <c r="N777" s="28" t="str">
        <f>IF(AND(G777="",I777="",J777=""),"",IF(AND(I777&gt;0,OR(F777="",G777="")),"Bitte gültige Kontonummer/n eingeben",IF(OR(AND(F777&gt;0,F777&lt;1000),F777&gt;9999),"Sollkontonummer muss vierstellig sein",IF(VLOOKUP(F777,Kontenplan!$E$9:$E$277,1)&lt;&gt;F777,"Sollkonto existiert nicht",IF(D777=0,"Bitte Beleg-Nr. prüfen",IF(OR(AND(G777&gt;0,G777&lt;1000),G777&gt;9999),"Habenkontonummer muss vierstellig sein",IF(VLOOKUP(G777,Kontenplan!$E$9:$F$277,1)&lt;&gt;G777,"Habenkonto exisitert nicht","")))))))</f>
        <v/>
      </c>
      <c r="O777" s="28" t="str">
        <f t="shared" si="25"/>
        <v/>
      </c>
      <c r="P777" s="28"/>
      <c r="Q777" s="28"/>
      <c r="R777" s="28"/>
      <c r="S777" s="28"/>
      <c r="T777" s="28"/>
      <c r="U777" s="28"/>
      <c r="V777" s="28"/>
      <c r="X777" s="28"/>
      <c r="Y777" s="28"/>
    </row>
    <row r="778" spans="1:25" x14ac:dyDescent="0.2">
      <c r="A778" t="e">
        <f>IF(OR(F778=#REF!,G778=#REF!),ROUND(A777+1,0),A777+0.0001)</f>
        <v>#REF!</v>
      </c>
      <c r="B778" s="20" t="e">
        <f>IF(AND(E778&gt;=$B$2,E778&lt;=$B$3,OR(F778=#REF!,G778=#REF!)),ROUND(B777+1,0),B777+0.0001)</f>
        <v>#REF!</v>
      </c>
      <c r="C778" s="20" t="e">
        <f>IF(H778=#REF!,ROUND(C777+1,0),C777+0.0001)</f>
        <v>#REF!</v>
      </c>
      <c r="D778" s="21"/>
      <c r="E778" s="22"/>
      <c r="F778" s="23"/>
      <c r="G778" s="24"/>
      <c r="H778" s="51"/>
      <c r="I778" s="25"/>
      <c r="J778" s="31"/>
      <c r="K778" s="43" t="str">
        <f t="shared" si="24"/>
        <v/>
      </c>
      <c r="L778" s="45" t="str">
        <f>IF(F778="","",VLOOKUP(Journal!F778,Kontenplan!$E$9:$F$278,2))</f>
        <v/>
      </c>
      <c r="M778" s="44" t="str">
        <f>IF(G778="","",VLOOKUP(Journal!G778,Kontenplan!$E$9:$F$278,2))</f>
        <v/>
      </c>
      <c r="N778" s="28" t="str">
        <f>IF(AND(G778="",I778="",J778=""),"",IF(AND(I778&gt;0,OR(F778="",G778="")),"Bitte gültige Kontonummer/n eingeben",IF(OR(AND(F778&gt;0,F778&lt;1000),F778&gt;9999),"Sollkontonummer muss vierstellig sein",IF(VLOOKUP(F778,Kontenplan!$E$9:$E$277,1)&lt;&gt;F778,"Sollkonto existiert nicht",IF(D778=0,"Bitte Beleg-Nr. prüfen",IF(OR(AND(G778&gt;0,G778&lt;1000),G778&gt;9999),"Habenkontonummer muss vierstellig sein",IF(VLOOKUP(G778,Kontenplan!$E$9:$F$277,1)&lt;&gt;G778,"Habenkonto exisitert nicht","")))))))</f>
        <v/>
      </c>
      <c r="O778" s="28" t="str">
        <f t="shared" si="25"/>
        <v/>
      </c>
      <c r="P778" s="28"/>
      <c r="Q778" s="28"/>
      <c r="R778" s="28"/>
      <c r="S778" s="28"/>
      <c r="T778" s="28"/>
      <c r="U778" s="28"/>
      <c r="V778" s="28"/>
      <c r="X778" s="28"/>
      <c r="Y778" s="28"/>
    </row>
    <row r="779" spans="1:25" x14ac:dyDescent="0.2">
      <c r="A779" t="e">
        <f>IF(OR(F779=#REF!,G779=#REF!),ROUND(A778+1,0),A778+0.0001)</f>
        <v>#REF!</v>
      </c>
      <c r="B779" s="20" t="e">
        <f>IF(AND(E779&gt;=$B$2,E779&lt;=$B$3,OR(F779=#REF!,G779=#REF!)),ROUND(B778+1,0),B778+0.0001)</f>
        <v>#REF!</v>
      </c>
      <c r="C779" s="20" t="e">
        <f>IF(H779=#REF!,ROUND(C778+1,0),C778+0.0001)</f>
        <v>#REF!</v>
      </c>
      <c r="D779" s="21"/>
      <c r="E779" s="22"/>
      <c r="F779" s="23"/>
      <c r="G779" s="24"/>
      <c r="H779" s="51"/>
      <c r="I779" s="25"/>
      <c r="J779" s="31"/>
      <c r="K779" s="43" t="str">
        <f t="shared" si="24"/>
        <v/>
      </c>
      <c r="L779" s="45" t="str">
        <f>IF(F779="","",VLOOKUP(Journal!F779,Kontenplan!$E$9:$F$278,2))</f>
        <v/>
      </c>
      <c r="M779" s="44" t="str">
        <f>IF(G779="","",VLOOKUP(Journal!G779,Kontenplan!$E$9:$F$278,2))</f>
        <v/>
      </c>
      <c r="N779" s="28" t="str">
        <f>IF(AND(G779="",I779="",J779=""),"",IF(AND(I779&gt;0,OR(F779="",G779="")),"Bitte gültige Kontonummer/n eingeben",IF(OR(AND(F779&gt;0,F779&lt;1000),F779&gt;9999),"Sollkontonummer muss vierstellig sein",IF(VLOOKUP(F779,Kontenplan!$E$9:$E$277,1)&lt;&gt;F779,"Sollkonto existiert nicht",IF(D779=0,"Bitte Beleg-Nr. prüfen",IF(OR(AND(G779&gt;0,G779&lt;1000),G779&gt;9999),"Habenkontonummer muss vierstellig sein",IF(VLOOKUP(G779,Kontenplan!$E$9:$F$277,1)&lt;&gt;G779,"Habenkonto exisitert nicht","")))))))</f>
        <v/>
      </c>
      <c r="O779" s="28" t="str">
        <f t="shared" si="25"/>
        <v/>
      </c>
      <c r="P779" s="28"/>
      <c r="Q779" s="28"/>
      <c r="R779" s="28"/>
      <c r="S779" s="28"/>
      <c r="T779" s="28"/>
      <c r="U779" s="28"/>
      <c r="V779" s="28"/>
      <c r="X779" s="28"/>
      <c r="Y779" s="28"/>
    </row>
    <row r="780" spans="1:25" x14ac:dyDescent="0.2">
      <c r="A780" t="e">
        <f>IF(OR(F780=#REF!,G780=#REF!),ROUND(A779+1,0),A779+0.0001)</f>
        <v>#REF!</v>
      </c>
      <c r="B780" s="20" t="e">
        <f>IF(AND(E780&gt;=$B$2,E780&lt;=$B$3,OR(F780=#REF!,G780=#REF!)),ROUND(B779+1,0),B779+0.0001)</f>
        <v>#REF!</v>
      </c>
      <c r="C780" s="20" t="e">
        <f>IF(H780=#REF!,ROUND(C779+1,0),C779+0.0001)</f>
        <v>#REF!</v>
      </c>
      <c r="D780" s="21"/>
      <c r="E780" s="22"/>
      <c r="F780" s="23"/>
      <c r="G780" s="24"/>
      <c r="H780" s="51"/>
      <c r="I780" s="25"/>
      <c r="J780" s="31"/>
      <c r="K780" s="43" t="str">
        <f t="shared" si="24"/>
        <v/>
      </c>
      <c r="L780" s="45" t="str">
        <f>IF(F780="","",VLOOKUP(Journal!F780,Kontenplan!$E$9:$F$278,2))</f>
        <v/>
      </c>
      <c r="M780" s="44" t="str">
        <f>IF(G780="","",VLOOKUP(Journal!G780,Kontenplan!$E$9:$F$278,2))</f>
        <v/>
      </c>
      <c r="N780" s="28" t="str">
        <f>IF(AND(G780="",I780="",J780=""),"",IF(AND(I780&gt;0,OR(F780="",G780="")),"Bitte gültige Kontonummer/n eingeben",IF(OR(AND(F780&gt;0,F780&lt;1000),F780&gt;9999),"Sollkontonummer muss vierstellig sein",IF(VLOOKUP(F780,Kontenplan!$E$9:$E$277,1)&lt;&gt;F780,"Sollkonto existiert nicht",IF(D780=0,"Bitte Beleg-Nr. prüfen",IF(OR(AND(G780&gt;0,G780&lt;1000),G780&gt;9999),"Habenkontonummer muss vierstellig sein",IF(VLOOKUP(G780,Kontenplan!$E$9:$F$277,1)&lt;&gt;G780,"Habenkonto exisitert nicht","")))))))</f>
        <v/>
      </c>
      <c r="O780" s="28" t="str">
        <f t="shared" si="25"/>
        <v/>
      </c>
      <c r="P780" s="28"/>
      <c r="Q780" s="28"/>
      <c r="R780" s="28"/>
      <c r="S780" s="28"/>
      <c r="T780" s="28"/>
      <c r="U780" s="28"/>
      <c r="V780" s="28"/>
      <c r="X780" s="28"/>
      <c r="Y780" s="28"/>
    </row>
    <row r="781" spans="1:25" x14ac:dyDescent="0.2">
      <c r="A781" t="e">
        <f>IF(OR(F781=#REF!,G781=#REF!),ROUND(A780+1,0),A780+0.0001)</f>
        <v>#REF!</v>
      </c>
      <c r="B781" s="20" t="e">
        <f>IF(AND(E781&gt;=$B$2,E781&lt;=$B$3,OR(F781=#REF!,G781=#REF!)),ROUND(B780+1,0),B780+0.0001)</f>
        <v>#REF!</v>
      </c>
      <c r="C781" s="20" t="e">
        <f>IF(H781=#REF!,ROUND(C780+1,0),C780+0.0001)</f>
        <v>#REF!</v>
      </c>
      <c r="D781" s="21"/>
      <c r="E781" s="22"/>
      <c r="F781" s="23"/>
      <c r="G781" s="24"/>
      <c r="H781" s="51"/>
      <c r="I781" s="25"/>
      <c r="J781" s="31"/>
      <c r="K781" s="43" t="str">
        <f t="shared" si="24"/>
        <v/>
      </c>
      <c r="L781" s="45" t="str">
        <f>IF(F781="","",VLOOKUP(Journal!F781,Kontenplan!$E$9:$F$278,2))</f>
        <v/>
      </c>
      <c r="M781" s="44" t="str">
        <f>IF(G781="","",VLOOKUP(Journal!G781,Kontenplan!$E$9:$F$278,2))</f>
        <v/>
      </c>
      <c r="N781" s="28" t="str">
        <f>IF(AND(G781="",I781="",J781=""),"",IF(AND(I781&gt;0,OR(F781="",G781="")),"Bitte gültige Kontonummer/n eingeben",IF(OR(AND(F781&gt;0,F781&lt;1000),F781&gt;9999),"Sollkontonummer muss vierstellig sein",IF(VLOOKUP(F781,Kontenplan!$E$9:$E$277,1)&lt;&gt;F781,"Sollkonto existiert nicht",IF(D781=0,"Bitte Beleg-Nr. prüfen",IF(OR(AND(G781&gt;0,G781&lt;1000),G781&gt;9999),"Habenkontonummer muss vierstellig sein",IF(VLOOKUP(G781,Kontenplan!$E$9:$F$277,1)&lt;&gt;G781,"Habenkonto exisitert nicht","")))))))</f>
        <v/>
      </c>
      <c r="O781" s="28" t="str">
        <f t="shared" si="25"/>
        <v/>
      </c>
      <c r="P781" s="28"/>
      <c r="Q781" s="28"/>
      <c r="R781" s="28"/>
      <c r="S781" s="28"/>
      <c r="T781" s="28"/>
      <c r="U781" s="28"/>
      <c r="V781" s="28"/>
      <c r="X781" s="28"/>
      <c r="Y781" s="28"/>
    </row>
    <row r="782" spans="1:25" x14ac:dyDescent="0.2">
      <c r="A782" t="e">
        <f>IF(OR(F782=#REF!,G782=#REF!),ROUND(A781+1,0),A781+0.0001)</f>
        <v>#REF!</v>
      </c>
      <c r="B782" s="20" t="e">
        <f>IF(AND(E782&gt;=$B$2,E782&lt;=$B$3,OR(F782=#REF!,G782=#REF!)),ROUND(B781+1,0),B781+0.0001)</f>
        <v>#REF!</v>
      </c>
      <c r="C782" s="20" t="e">
        <f>IF(H782=#REF!,ROUND(C781+1,0),C781+0.0001)</f>
        <v>#REF!</v>
      </c>
      <c r="D782" s="21"/>
      <c r="E782" s="22"/>
      <c r="F782" s="23"/>
      <c r="G782" s="24"/>
      <c r="H782" s="51"/>
      <c r="I782" s="25"/>
      <c r="J782" s="31"/>
      <c r="K782" s="43" t="str">
        <f t="shared" si="24"/>
        <v/>
      </c>
      <c r="L782" s="45" t="str">
        <f>IF(F782="","",VLOOKUP(Journal!F782,Kontenplan!$E$9:$F$278,2))</f>
        <v/>
      </c>
      <c r="M782" s="44" t="str">
        <f>IF(G782="","",VLOOKUP(Journal!G782,Kontenplan!$E$9:$F$278,2))</f>
        <v/>
      </c>
      <c r="N782" s="28" t="str">
        <f>IF(AND(G782="",I782="",J782=""),"",IF(AND(I782&gt;0,OR(F782="",G782="")),"Bitte gültige Kontonummer/n eingeben",IF(OR(AND(F782&gt;0,F782&lt;1000),F782&gt;9999),"Sollkontonummer muss vierstellig sein",IF(VLOOKUP(F782,Kontenplan!$E$9:$E$277,1)&lt;&gt;F782,"Sollkonto existiert nicht",IF(D782=0,"Bitte Beleg-Nr. prüfen",IF(OR(AND(G782&gt;0,G782&lt;1000),G782&gt;9999),"Habenkontonummer muss vierstellig sein",IF(VLOOKUP(G782,Kontenplan!$E$9:$F$277,1)&lt;&gt;G782,"Habenkonto exisitert nicht","")))))))</f>
        <v/>
      </c>
      <c r="O782" s="28" t="str">
        <f t="shared" si="25"/>
        <v/>
      </c>
      <c r="P782" s="28"/>
      <c r="Q782" s="28"/>
      <c r="R782" s="28"/>
      <c r="S782" s="28"/>
      <c r="T782" s="28"/>
      <c r="U782" s="28"/>
      <c r="V782" s="28"/>
      <c r="X782" s="28"/>
      <c r="Y782" s="28"/>
    </row>
    <row r="783" spans="1:25" x14ac:dyDescent="0.2">
      <c r="A783" t="e">
        <f>IF(OR(F783=#REF!,G783=#REF!),ROUND(A782+1,0),A782+0.0001)</f>
        <v>#REF!</v>
      </c>
      <c r="B783" s="20" t="e">
        <f>IF(AND(E783&gt;=$B$2,E783&lt;=$B$3,OR(F783=#REF!,G783=#REF!)),ROUND(B782+1,0),B782+0.0001)</f>
        <v>#REF!</v>
      </c>
      <c r="C783" s="20" t="e">
        <f>IF(H783=#REF!,ROUND(C782+1,0),C782+0.0001)</f>
        <v>#REF!</v>
      </c>
      <c r="D783" s="21"/>
      <c r="E783" s="22"/>
      <c r="F783" s="23"/>
      <c r="G783" s="24"/>
      <c r="H783" s="51"/>
      <c r="I783" s="25"/>
      <c r="J783" s="31"/>
      <c r="K783" s="43" t="str">
        <f t="shared" si="24"/>
        <v/>
      </c>
      <c r="L783" s="45" t="str">
        <f>IF(F783="","",VLOOKUP(Journal!F783,Kontenplan!$E$9:$F$278,2))</f>
        <v/>
      </c>
      <c r="M783" s="44" t="str">
        <f>IF(G783="","",VLOOKUP(Journal!G783,Kontenplan!$E$9:$F$278,2))</f>
        <v/>
      </c>
      <c r="N783" s="28" t="str">
        <f>IF(AND(G783="",I783="",J783=""),"",IF(AND(I783&gt;0,OR(F783="",G783="")),"Bitte gültige Kontonummer/n eingeben",IF(OR(AND(F783&gt;0,F783&lt;1000),F783&gt;9999),"Sollkontonummer muss vierstellig sein",IF(VLOOKUP(F783,Kontenplan!$E$9:$E$277,1)&lt;&gt;F783,"Sollkonto existiert nicht",IF(D783=0,"Bitte Beleg-Nr. prüfen",IF(OR(AND(G783&gt;0,G783&lt;1000),G783&gt;9999),"Habenkontonummer muss vierstellig sein",IF(VLOOKUP(G783,Kontenplan!$E$9:$F$277,1)&lt;&gt;G783,"Habenkonto exisitert nicht","")))))))</f>
        <v/>
      </c>
      <c r="O783" s="28" t="str">
        <f t="shared" si="25"/>
        <v/>
      </c>
      <c r="P783" s="28"/>
      <c r="Q783" s="28"/>
      <c r="R783" s="28"/>
      <c r="S783" s="28"/>
      <c r="T783" s="28"/>
      <c r="U783" s="28"/>
      <c r="V783" s="28"/>
      <c r="X783" s="28"/>
      <c r="Y783" s="28"/>
    </row>
    <row r="784" spans="1:25" x14ac:dyDescent="0.2">
      <c r="A784" t="e">
        <f>IF(OR(F784=#REF!,G784=#REF!),ROUND(A783+1,0),A783+0.0001)</f>
        <v>#REF!</v>
      </c>
      <c r="B784" s="20" t="e">
        <f>IF(AND(E784&gt;=$B$2,E784&lt;=$B$3,OR(F784=#REF!,G784=#REF!)),ROUND(B783+1,0),B783+0.0001)</f>
        <v>#REF!</v>
      </c>
      <c r="C784" s="20" t="e">
        <f>IF(H784=#REF!,ROUND(C783+1,0),C783+0.0001)</f>
        <v>#REF!</v>
      </c>
      <c r="D784" s="21"/>
      <c r="E784" s="22"/>
      <c r="F784" s="23"/>
      <c r="G784" s="24"/>
      <c r="H784" s="51"/>
      <c r="I784" s="25"/>
      <c r="J784" s="31"/>
      <c r="K784" s="43" t="str">
        <f t="shared" si="24"/>
        <v/>
      </c>
      <c r="L784" s="45" t="str">
        <f>IF(F784="","",VLOOKUP(Journal!F784,Kontenplan!$E$9:$F$278,2))</f>
        <v/>
      </c>
      <c r="M784" s="44" t="str">
        <f>IF(G784="","",VLOOKUP(Journal!G784,Kontenplan!$E$9:$F$278,2))</f>
        <v/>
      </c>
      <c r="N784" s="28" t="str">
        <f>IF(AND(G784="",I784="",J784=""),"",IF(AND(I784&gt;0,OR(F784="",G784="")),"Bitte gültige Kontonummer/n eingeben",IF(OR(AND(F784&gt;0,F784&lt;1000),F784&gt;9999),"Sollkontonummer muss vierstellig sein",IF(VLOOKUP(F784,Kontenplan!$E$9:$E$277,1)&lt;&gt;F784,"Sollkonto existiert nicht",IF(D784=0,"Bitte Beleg-Nr. prüfen",IF(OR(AND(G784&gt;0,G784&lt;1000),G784&gt;9999),"Habenkontonummer muss vierstellig sein",IF(VLOOKUP(G784,Kontenplan!$E$9:$F$277,1)&lt;&gt;G784,"Habenkonto exisitert nicht","")))))))</f>
        <v/>
      </c>
      <c r="O784" s="28" t="str">
        <f t="shared" si="25"/>
        <v/>
      </c>
      <c r="P784" s="28"/>
      <c r="Q784" s="28"/>
      <c r="R784" s="28"/>
      <c r="S784" s="28"/>
      <c r="T784" s="28"/>
      <c r="U784" s="28"/>
      <c r="V784" s="28"/>
      <c r="X784" s="28"/>
      <c r="Y784" s="28"/>
    </row>
    <row r="785" spans="1:25" x14ac:dyDescent="0.2">
      <c r="A785" t="e">
        <f>IF(OR(F785=#REF!,G785=#REF!),ROUND(A784+1,0),A784+0.0001)</f>
        <v>#REF!</v>
      </c>
      <c r="B785" s="20" t="e">
        <f>IF(AND(E785&gt;=$B$2,E785&lt;=$B$3,OR(F785=#REF!,G785=#REF!)),ROUND(B784+1,0),B784+0.0001)</f>
        <v>#REF!</v>
      </c>
      <c r="C785" s="20" t="e">
        <f>IF(H785=#REF!,ROUND(C784+1,0),C784+0.0001)</f>
        <v>#REF!</v>
      </c>
      <c r="D785" s="21"/>
      <c r="E785" s="22"/>
      <c r="F785" s="23"/>
      <c r="G785" s="24"/>
      <c r="H785" s="51"/>
      <c r="I785" s="25"/>
      <c r="J785" s="31"/>
      <c r="K785" s="43" t="str">
        <f t="shared" si="24"/>
        <v/>
      </c>
      <c r="L785" s="45" t="str">
        <f>IF(F785="","",VLOOKUP(Journal!F785,Kontenplan!$E$9:$F$278,2))</f>
        <v/>
      </c>
      <c r="M785" s="44" t="str">
        <f>IF(G785="","",VLOOKUP(Journal!G785,Kontenplan!$E$9:$F$278,2))</f>
        <v/>
      </c>
      <c r="N785" s="28" t="str">
        <f>IF(AND(G785="",I785="",J785=""),"",IF(AND(I785&gt;0,OR(F785="",G785="")),"Bitte gültige Kontonummer/n eingeben",IF(OR(AND(F785&gt;0,F785&lt;1000),F785&gt;9999),"Sollkontonummer muss vierstellig sein",IF(VLOOKUP(F785,Kontenplan!$E$9:$E$277,1)&lt;&gt;F785,"Sollkonto existiert nicht",IF(D785=0,"Bitte Beleg-Nr. prüfen",IF(OR(AND(G785&gt;0,G785&lt;1000),G785&gt;9999),"Habenkontonummer muss vierstellig sein",IF(VLOOKUP(G785,Kontenplan!$E$9:$F$277,1)&lt;&gt;G785,"Habenkonto exisitert nicht","")))))))</f>
        <v/>
      </c>
      <c r="O785" s="28" t="str">
        <f t="shared" si="25"/>
        <v/>
      </c>
      <c r="P785" s="28"/>
      <c r="Q785" s="28"/>
      <c r="R785" s="28"/>
      <c r="S785" s="28"/>
      <c r="T785" s="28"/>
      <c r="U785" s="28"/>
      <c r="V785" s="28"/>
      <c r="X785" s="28"/>
      <c r="Y785" s="28"/>
    </row>
    <row r="786" spans="1:25" x14ac:dyDescent="0.2">
      <c r="A786" t="e">
        <f>IF(OR(F786=#REF!,G786=#REF!),ROUND(A785+1,0),A785+0.0001)</f>
        <v>#REF!</v>
      </c>
      <c r="B786" s="20" t="e">
        <f>IF(AND(E786&gt;=$B$2,E786&lt;=$B$3,OR(F786=#REF!,G786=#REF!)),ROUND(B785+1,0),B785+0.0001)</f>
        <v>#REF!</v>
      </c>
      <c r="C786" s="20" t="e">
        <f>IF(H786=#REF!,ROUND(C785+1,0),C785+0.0001)</f>
        <v>#REF!</v>
      </c>
      <c r="D786" s="21"/>
      <c r="E786" s="22"/>
      <c r="F786" s="23"/>
      <c r="G786" s="24"/>
      <c r="H786" s="51"/>
      <c r="I786" s="25"/>
      <c r="J786" s="31"/>
      <c r="K786" s="43" t="str">
        <f t="shared" si="24"/>
        <v/>
      </c>
      <c r="L786" s="45" t="str">
        <f>IF(F786="","",VLOOKUP(Journal!F786,Kontenplan!$E$9:$F$278,2))</f>
        <v/>
      </c>
      <c r="M786" s="44" t="str">
        <f>IF(G786="","",VLOOKUP(Journal!G786,Kontenplan!$E$9:$F$278,2))</f>
        <v/>
      </c>
      <c r="N786" s="28" t="str">
        <f>IF(AND(G786="",I786="",J786=""),"",IF(AND(I786&gt;0,OR(F786="",G786="")),"Bitte gültige Kontonummer/n eingeben",IF(OR(AND(F786&gt;0,F786&lt;1000),F786&gt;9999),"Sollkontonummer muss vierstellig sein",IF(VLOOKUP(F786,Kontenplan!$E$9:$E$277,1)&lt;&gt;F786,"Sollkonto existiert nicht",IF(D786=0,"Bitte Beleg-Nr. prüfen",IF(OR(AND(G786&gt;0,G786&lt;1000),G786&gt;9999),"Habenkontonummer muss vierstellig sein",IF(VLOOKUP(G786,Kontenplan!$E$9:$F$277,1)&lt;&gt;G786,"Habenkonto exisitert nicht","")))))))</f>
        <v/>
      </c>
      <c r="O786" s="28" t="str">
        <f t="shared" si="25"/>
        <v/>
      </c>
      <c r="P786" s="28"/>
      <c r="Q786" s="28"/>
      <c r="R786" s="28"/>
      <c r="S786" s="28"/>
      <c r="T786" s="28"/>
      <c r="U786" s="28"/>
      <c r="V786" s="28"/>
      <c r="X786" s="28"/>
      <c r="Y786" s="28"/>
    </row>
    <row r="787" spans="1:25" x14ac:dyDescent="0.2">
      <c r="A787" t="e">
        <f>IF(OR(F787=#REF!,G787=#REF!),ROUND(A786+1,0),A786+0.0001)</f>
        <v>#REF!</v>
      </c>
      <c r="B787" s="20" t="e">
        <f>IF(AND(E787&gt;=$B$2,E787&lt;=$B$3,OR(F787=#REF!,G787=#REF!)),ROUND(B786+1,0),B786+0.0001)</f>
        <v>#REF!</v>
      </c>
      <c r="C787" s="20" t="e">
        <f>IF(H787=#REF!,ROUND(C786+1,0),C786+0.0001)</f>
        <v>#REF!</v>
      </c>
      <c r="D787" s="21"/>
      <c r="E787" s="22"/>
      <c r="F787" s="23"/>
      <c r="G787" s="24"/>
      <c r="H787" s="51"/>
      <c r="I787" s="25"/>
      <c r="J787" s="31"/>
      <c r="K787" s="43" t="str">
        <f t="shared" si="24"/>
        <v/>
      </c>
      <c r="L787" s="45" t="str">
        <f>IF(F787="","",VLOOKUP(Journal!F787,Kontenplan!$E$9:$F$278,2))</f>
        <v/>
      </c>
      <c r="M787" s="44" t="str">
        <f>IF(G787="","",VLOOKUP(Journal!G787,Kontenplan!$E$9:$F$278,2))</f>
        <v/>
      </c>
      <c r="N787" s="28" t="str">
        <f>IF(AND(G787="",I787="",J787=""),"",IF(AND(I787&gt;0,OR(F787="",G787="")),"Bitte gültige Kontonummer/n eingeben",IF(OR(AND(F787&gt;0,F787&lt;1000),F787&gt;9999),"Sollkontonummer muss vierstellig sein",IF(VLOOKUP(F787,Kontenplan!$E$9:$E$277,1)&lt;&gt;F787,"Sollkonto existiert nicht",IF(D787=0,"Bitte Beleg-Nr. prüfen",IF(OR(AND(G787&gt;0,G787&lt;1000),G787&gt;9999),"Habenkontonummer muss vierstellig sein",IF(VLOOKUP(G787,Kontenplan!$E$9:$F$277,1)&lt;&gt;G787,"Habenkonto exisitert nicht","")))))))</f>
        <v/>
      </c>
      <c r="O787" s="28" t="str">
        <f t="shared" si="25"/>
        <v/>
      </c>
      <c r="P787" s="28"/>
      <c r="Q787" s="28"/>
      <c r="R787" s="28"/>
      <c r="S787" s="28"/>
      <c r="T787" s="28"/>
      <c r="U787" s="28"/>
      <c r="V787" s="28"/>
      <c r="X787" s="28"/>
      <c r="Y787" s="28"/>
    </row>
    <row r="788" spans="1:25" x14ac:dyDescent="0.2">
      <c r="A788" t="e">
        <f>IF(OR(F788=#REF!,G788=#REF!),ROUND(A787+1,0),A787+0.0001)</f>
        <v>#REF!</v>
      </c>
      <c r="B788" s="20" t="e">
        <f>IF(AND(E788&gt;=$B$2,E788&lt;=$B$3,OR(F788=#REF!,G788=#REF!)),ROUND(B787+1,0),B787+0.0001)</f>
        <v>#REF!</v>
      </c>
      <c r="C788" s="20" t="e">
        <f>IF(H788=#REF!,ROUND(C787+1,0),C787+0.0001)</f>
        <v>#REF!</v>
      </c>
      <c r="D788" s="21"/>
      <c r="E788" s="22"/>
      <c r="F788" s="23"/>
      <c r="G788" s="24"/>
      <c r="H788" s="51"/>
      <c r="I788" s="25"/>
      <c r="J788" s="31"/>
      <c r="K788" s="43" t="str">
        <f t="shared" si="24"/>
        <v/>
      </c>
      <c r="L788" s="45" t="str">
        <f>IF(F788="","",VLOOKUP(Journal!F788,Kontenplan!$E$9:$F$278,2))</f>
        <v/>
      </c>
      <c r="M788" s="44" t="str">
        <f>IF(G788="","",VLOOKUP(Journal!G788,Kontenplan!$E$9:$F$278,2))</f>
        <v/>
      </c>
      <c r="N788" s="28" t="str">
        <f>IF(AND(G788="",I788="",J788=""),"",IF(AND(I788&gt;0,OR(F788="",G788="")),"Bitte gültige Kontonummer/n eingeben",IF(OR(AND(F788&gt;0,F788&lt;1000),F788&gt;9999),"Sollkontonummer muss vierstellig sein",IF(VLOOKUP(F788,Kontenplan!$E$9:$E$277,1)&lt;&gt;F788,"Sollkonto existiert nicht",IF(D788=0,"Bitte Beleg-Nr. prüfen",IF(OR(AND(G788&gt;0,G788&lt;1000),G788&gt;9999),"Habenkontonummer muss vierstellig sein",IF(VLOOKUP(G788,Kontenplan!$E$9:$F$277,1)&lt;&gt;G788,"Habenkonto exisitert nicht","")))))))</f>
        <v/>
      </c>
      <c r="O788" s="28" t="str">
        <f t="shared" si="25"/>
        <v/>
      </c>
      <c r="P788" s="28"/>
      <c r="Q788" s="28"/>
      <c r="R788" s="28"/>
      <c r="S788" s="28"/>
      <c r="T788" s="28"/>
      <c r="U788" s="28"/>
      <c r="V788" s="28"/>
      <c r="X788" s="28"/>
      <c r="Y788" s="28"/>
    </row>
    <row r="789" spans="1:25" x14ac:dyDescent="0.2">
      <c r="A789" t="e">
        <f>IF(OR(F789=#REF!,G789=#REF!),ROUND(A788+1,0),A788+0.0001)</f>
        <v>#REF!</v>
      </c>
      <c r="B789" s="20" t="e">
        <f>IF(AND(E789&gt;=$B$2,E789&lt;=$B$3,OR(F789=#REF!,G789=#REF!)),ROUND(B788+1,0),B788+0.0001)</f>
        <v>#REF!</v>
      </c>
      <c r="C789" s="20" t="e">
        <f>IF(H789=#REF!,ROUND(C788+1,0),C788+0.0001)</f>
        <v>#REF!</v>
      </c>
      <c r="D789" s="21"/>
      <c r="E789" s="22"/>
      <c r="F789" s="23"/>
      <c r="G789" s="24"/>
      <c r="H789" s="51"/>
      <c r="I789" s="25"/>
      <c r="J789" s="31"/>
      <c r="K789" s="43" t="str">
        <f t="shared" si="24"/>
        <v/>
      </c>
      <c r="L789" s="45" t="str">
        <f>IF(F789="","",VLOOKUP(Journal!F789,Kontenplan!$E$9:$F$278,2))</f>
        <v/>
      </c>
      <c r="M789" s="44" t="str">
        <f>IF(G789="","",VLOOKUP(Journal!G789,Kontenplan!$E$9:$F$278,2))</f>
        <v/>
      </c>
      <c r="N789" s="28" t="str">
        <f>IF(AND(G789="",I789="",J789=""),"",IF(AND(I789&gt;0,OR(F789="",G789="")),"Bitte gültige Kontonummer/n eingeben",IF(OR(AND(F789&gt;0,F789&lt;1000),F789&gt;9999),"Sollkontonummer muss vierstellig sein",IF(VLOOKUP(F789,Kontenplan!$E$9:$E$277,1)&lt;&gt;F789,"Sollkonto existiert nicht",IF(D789=0,"Bitte Beleg-Nr. prüfen",IF(OR(AND(G789&gt;0,G789&lt;1000),G789&gt;9999),"Habenkontonummer muss vierstellig sein",IF(VLOOKUP(G789,Kontenplan!$E$9:$F$277,1)&lt;&gt;G789,"Habenkonto exisitert nicht","")))))))</f>
        <v/>
      </c>
      <c r="O789" s="28" t="str">
        <f t="shared" si="25"/>
        <v/>
      </c>
      <c r="P789" s="28"/>
      <c r="Q789" s="28"/>
      <c r="R789" s="28"/>
      <c r="S789" s="28"/>
      <c r="T789" s="28"/>
      <c r="U789" s="28"/>
      <c r="V789" s="28"/>
      <c r="X789" s="28"/>
      <c r="Y789" s="28"/>
    </row>
    <row r="790" spans="1:25" x14ac:dyDescent="0.2">
      <c r="A790" t="e">
        <f>IF(OR(F790=#REF!,G790=#REF!),ROUND(A789+1,0),A789+0.0001)</f>
        <v>#REF!</v>
      </c>
      <c r="B790" s="20" t="e">
        <f>IF(AND(E790&gt;=$B$2,E790&lt;=$B$3,OR(F790=#REF!,G790=#REF!)),ROUND(B789+1,0),B789+0.0001)</f>
        <v>#REF!</v>
      </c>
      <c r="C790" s="20" t="e">
        <f>IF(H790=#REF!,ROUND(C789+1,0),C789+0.0001)</f>
        <v>#REF!</v>
      </c>
      <c r="D790" s="21"/>
      <c r="E790" s="22"/>
      <c r="F790" s="23"/>
      <c r="G790" s="24"/>
      <c r="H790" s="51"/>
      <c r="I790" s="25"/>
      <c r="J790" s="31"/>
      <c r="K790" s="43" t="str">
        <f t="shared" si="24"/>
        <v/>
      </c>
      <c r="L790" s="45" t="str">
        <f>IF(F790="","",VLOOKUP(Journal!F790,Kontenplan!$E$9:$F$278,2))</f>
        <v/>
      </c>
      <c r="M790" s="44" t="str">
        <f>IF(G790="","",VLOOKUP(Journal!G790,Kontenplan!$E$9:$F$278,2))</f>
        <v/>
      </c>
      <c r="N790" s="28" t="str">
        <f>IF(AND(G790="",I790="",J790=""),"",IF(AND(I790&gt;0,OR(F790="",G790="")),"Bitte gültige Kontonummer/n eingeben",IF(OR(AND(F790&gt;0,F790&lt;1000),F790&gt;9999),"Sollkontonummer muss vierstellig sein",IF(VLOOKUP(F790,Kontenplan!$E$9:$E$277,1)&lt;&gt;F790,"Sollkonto existiert nicht",IF(D790=0,"Bitte Beleg-Nr. prüfen",IF(OR(AND(G790&gt;0,G790&lt;1000),G790&gt;9999),"Habenkontonummer muss vierstellig sein",IF(VLOOKUP(G790,Kontenplan!$E$9:$F$277,1)&lt;&gt;G790,"Habenkonto exisitert nicht","")))))))</f>
        <v/>
      </c>
      <c r="O790" s="28" t="str">
        <f t="shared" si="25"/>
        <v/>
      </c>
      <c r="P790" s="28"/>
      <c r="Q790" s="28"/>
      <c r="R790" s="28"/>
      <c r="S790" s="28"/>
      <c r="T790" s="28"/>
      <c r="U790" s="28"/>
      <c r="V790" s="28"/>
      <c r="X790" s="28"/>
      <c r="Y790" s="28"/>
    </row>
    <row r="791" spans="1:25" x14ac:dyDescent="0.2">
      <c r="A791" t="e">
        <f>IF(OR(F791=#REF!,G791=#REF!),ROUND(A790+1,0),A790+0.0001)</f>
        <v>#REF!</v>
      </c>
      <c r="B791" s="20" t="e">
        <f>IF(AND(E791&gt;=$B$2,E791&lt;=$B$3,OR(F791=#REF!,G791=#REF!)),ROUND(B790+1,0),B790+0.0001)</f>
        <v>#REF!</v>
      </c>
      <c r="C791" s="20" t="e">
        <f>IF(H791=#REF!,ROUND(C790+1,0),C790+0.0001)</f>
        <v>#REF!</v>
      </c>
      <c r="D791" s="21"/>
      <c r="E791" s="22"/>
      <c r="F791" s="23"/>
      <c r="G791" s="24"/>
      <c r="H791" s="51"/>
      <c r="I791" s="25"/>
      <c r="J791" s="31"/>
      <c r="K791" s="43" t="str">
        <f t="shared" si="24"/>
        <v/>
      </c>
      <c r="L791" s="45" t="str">
        <f>IF(F791="","",VLOOKUP(Journal!F791,Kontenplan!$E$9:$F$278,2))</f>
        <v/>
      </c>
      <c r="M791" s="44" t="str">
        <f>IF(G791="","",VLOOKUP(Journal!G791,Kontenplan!$E$9:$F$278,2))</f>
        <v/>
      </c>
      <c r="N791" s="28" t="str">
        <f>IF(AND(G791="",I791="",J791=""),"",IF(AND(I791&gt;0,OR(F791="",G791="")),"Bitte gültige Kontonummer/n eingeben",IF(OR(AND(F791&gt;0,F791&lt;1000),F791&gt;9999),"Sollkontonummer muss vierstellig sein",IF(VLOOKUP(F791,Kontenplan!$E$9:$E$277,1)&lt;&gt;F791,"Sollkonto existiert nicht",IF(D791=0,"Bitte Beleg-Nr. prüfen",IF(OR(AND(G791&gt;0,G791&lt;1000),G791&gt;9999),"Habenkontonummer muss vierstellig sein",IF(VLOOKUP(G791,Kontenplan!$E$9:$F$277,1)&lt;&gt;G791,"Habenkonto exisitert nicht","")))))))</f>
        <v/>
      </c>
      <c r="O791" s="28" t="str">
        <f t="shared" si="25"/>
        <v/>
      </c>
      <c r="P791" s="28"/>
      <c r="Q791" s="28"/>
      <c r="R791" s="28"/>
      <c r="S791" s="28"/>
      <c r="T791" s="28"/>
      <c r="U791" s="28"/>
      <c r="V791" s="28"/>
      <c r="X791" s="28"/>
      <c r="Y791" s="28"/>
    </row>
    <row r="792" spans="1:25" x14ac:dyDescent="0.2">
      <c r="A792" t="e">
        <f>IF(OR(F792=#REF!,G792=#REF!),ROUND(A791+1,0),A791+0.0001)</f>
        <v>#REF!</v>
      </c>
      <c r="B792" s="20" t="e">
        <f>IF(AND(E792&gt;=$B$2,E792&lt;=$B$3,OR(F792=#REF!,G792=#REF!)),ROUND(B791+1,0),B791+0.0001)</f>
        <v>#REF!</v>
      </c>
      <c r="C792" s="20" t="e">
        <f>IF(H792=#REF!,ROUND(C791+1,0),C791+0.0001)</f>
        <v>#REF!</v>
      </c>
      <c r="D792" s="21"/>
      <c r="E792" s="22"/>
      <c r="F792" s="23"/>
      <c r="G792" s="24"/>
      <c r="H792" s="51"/>
      <c r="I792" s="25"/>
      <c r="J792" s="31"/>
      <c r="K792" s="43" t="str">
        <f t="shared" si="24"/>
        <v/>
      </c>
      <c r="L792" s="45" t="str">
        <f>IF(F792="","",VLOOKUP(Journal!F792,Kontenplan!$E$9:$F$278,2))</f>
        <v/>
      </c>
      <c r="M792" s="44" t="str">
        <f>IF(G792="","",VLOOKUP(Journal!G792,Kontenplan!$E$9:$F$278,2))</f>
        <v/>
      </c>
      <c r="N792" s="28" t="str">
        <f>IF(AND(G792="",I792="",J792=""),"",IF(AND(I792&gt;0,OR(F792="",G792="")),"Bitte gültige Kontonummer/n eingeben",IF(OR(AND(F792&gt;0,F792&lt;1000),F792&gt;9999),"Sollkontonummer muss vierstellig sein",IF(VLOOKUP(F792,Kontenplan!$E$9:$E$277,1)&lt;&gt;F792,"Sollkonto existiert nicht",IF(D792=0,"Bitte Beleg-Nr. prüfen",IF(OR(AND(G792&gt;0,G792&lt;1000),G792&gt;9999),"Habenkontonummer muss vierstellig sein",IF(VLOOKUP(G792,Kontenplan!$E$9:$F$277,1)&lt;&gt;G792,"Habenkonto exisitert nicht","")))))))</f>
        <v/>
      </c>
      <c r="O792" s="28" t="str">
        <f t="shared" si="25"/>
        <v/>
      </c>
      <c r="P792" s="28"/>
      <c r="Q792" s="28"/>
      <c r="R792" s="28"/>
      <c r="S792" s="28"/>
      <c r="T792" s="28"/>
      <c r="U792" s="28"/>
      <c r="V792" s="28"/>
      <c r="X792" s="28"/>
      <c r="Y792" s="28"/>
    </row>
    <row r="793" spans="1:25" x14ac:dyDescent="0.2">
      <c r="A793" t="e">
        <f>IF(OR(F793=#REF!,G793=#REF!),ROUND(A792+1,0),A792+0.0001)</f>
        <v>#REF!</v>
      </c>
      <c r="B793" s="20" t="e">
        <f>IF(AND(E793&gt;=$B$2,E793&lt;=$B$3,OR(F793=#REF!,G793=#REF!)),ROUND(B792+1,0),B792+0.0001)</f>
        <v>#REF!</v>
      </c>
      <c r="C793" s="20" t="e">
        <f>IF(H793=#REF!,ROUND(C792+1,0),C792+0.0001)</f>
        <v>#REF!</v>
      </c>
      <c r="D793" s="21"/>
      <c r="E793" s="22"/>
      <c r="F793" s="23"/>
      <c r="G793" s="24"/>
      <c r="H793" s="51"/>
      <c r="I793" s="25"/>
      <c r="J793" s="31"/>
      <c r="K793" s="43" t="str">
        <f t="shared" si="24"/>
        <v/>
      </c>
      <c r="L793" s="45" t="str">
        <f>IF(F793="","",VLOOKUP(Journal!F793,Kontenplan!$E$9:$F$278,2))</f>
        <v/>
      </c>
      <c r="M793" s="44" t="str">
        <f>IF(G793="","",VLOOKUP(Journal!G793,Kontenplan!$E$9:$F$278,2))</f>
        <v/>
      </c>
      <c r="N793" s="28" t="str">
        <f>IF(AND(G793="",I793="",J793=""),"",IF(AND(I793&gt;0,OR(F793="",G793="")),"Bitte gültige Kontonummer/n eingeben",IF(OR(AND(F793&gt;0,F793&lt;1000),F793&gt;9999),"Sollkontonummer muss vierstellig sein",IF(VLOOKUP(F793,Kontenplan!$E$9:$E$277,1)&lt;&gt;F793,"Sollkonto existiert nicht",IF(D793=0,"Bitte Beleg-Nr. prüfen",IF(OR(AND(G793&gt;0,G793&lt;1000),G793&gt;9999),"Habenkontonummer muss vierstellig sein",IF(VLOOKUP(G793,Kontenplan!$E$9:$F$277,1)&lt;&gt;G793,"Habenkonto exisitert nicht","")))))))</f>
        <v/>
      </c>
      <c r="O793" s="28" t="str">
        <f t="shared" si="25"/>
        <v/>
      </c>
      <c r="P793" s="28"/>
      <c r="Q793" s="28"/>
      <c r="R793" s="28"/>
      <c r="S793" s="28"/>
      <c r="T793" s="28"/>
      <c r="U793" s="28"/>
      <c r="V793" s="28"/>
      <c r="X793" s="28"/>
      <c r="Y793" s="28"/>
    </row>
    <row r="794" spans="1:25" x14ac:dyDescent="0.2">
      <c r="A794" t="e">
        <f>IF(OR(F794=#REF!,G794=#REF!),ROUND(A793+1,0),A793+0.0001)</f>
        <v>#REF!</v>
      </c>
      <c r="B794" s="20" t="e">
        <f>IF(AND(E794&gt;=$B$2,E794&lt;=$B$3,OR(F794=#REF!,G794=#REF!)),ROUND(B793+1,0),B793+0.0001)</f>
        <v>#REF!</v>
      </c>
      <c r="C794" s="20" t="e">
        <f>IF(H794=#REF!,ROUND(C793+1,0),C793+0.0001)</f>
        <v>#REF!</v>
      </c>
      <c r="D794" s="21"/>
      <c r="E794" s="22"/>
      <c r="F794" s="23"/>
      <c r="G794" s="24"/>
      <c r="H794" s="51"/>
      <c r="I794" s="25"/>
      <c r="J794" s="31"/>
      <c r="K794" s="43" t="str">
        <f t="shared" si="24"/>
        <v/>
      </c>
      <c r="L794" s="45" t="str">
        <f>IF(F794="","",VLOOKUP(Journal!F794,Kontenplan!$E$9:$F$278,2))</f>
        <v/>
      </c>
      <c r="M794" s="44" t="str">
        <f>IF(G794="","",VLOOKUP(Journal!G794,Kontenplan!$E$9:$F$278,2))</f>
        <v/>
      </c>
      <c r="N794" s="28" t="str">
        <f>IF(AND(G794="",I794="",J794=""),"",IF(AND(I794&gt;0,OR(F794="",G794="")),"Bitte gültige Kontonummer/n eingeben",IF(OR(AND(F794&gt;0,F794&lt;1000),F794&gt;9999),"Sollkontonummer muss vierstellig sein",IF(VLOOKUP(F794,Kontenplan!$E$9:$E$277,1)&lt;&gt;F794,"Sollkonto existiert nicht",IF(D794=0,"Bitte Beleg-Nr. prüfen",IF(OR(AND(G794&gt;0,G794&lt;1000),G794&gt;9999),"Habenkontonummer muss vierstellig sein",IF(VLOOKUP(G794,Kontenplan!$E$9:$F$277,1)&lt;&gt;G794,"Habenkonto exisitert nicht","")))))))</f>
        <v/>
      </c>
      <c r="O794" s="28" t="str">
        <f t="shared" si="25"/>
        <v/>
      </c>
      <c r="P794" s="28"/>
      <c r="Q794" s="28"/>
      <c r="R794" s="28"/>
      <c r="S794" s="28"/>
      <c r="T794" s="28"/>
      <c r="U794" s="28"/>
      <c r="V794" s="28"/>
      <c r="X794" s="28"/>
      <c r="Y794" s="28"/>
    </row>
    <row r="795" spans="1:25" x14ac:dyDescent="0.2">
      <c r="A795" t="e">
        <f>IF(OR(F795=#REF!,G795=#REF!),ROUND(A794+1,0),A794+0.0001)</f>
        <v>#REF!</v>
      </c>
      <c r="B795" s="20" t="e">
        <f>IF(AND(E795&gt;=$B$2,E795&lt;=$B$3,OR(F795=#REF!,G795=#REF!)),ROUND(B794+1,0),B794+0.0001)</f>
        <v>#REF!</v>
      </c>
      <c r="C795" s="20" t="e">
        <f>IF(H795=#REF!,ROUND(C794+1,0),C794+0.0001)</f>
        <v>#REF!</v>
      </c>
      <c r="D795" s="21"/>
      <c r="E795" s="22"/>
      <c r="F795" s="23"/>
      <c r="G795" s="24"/>
      <c r="H795" s="51"/>
      <c r="I795" s="25"/>
      <c r="J795" s="31"/>
      <c r="K795" s="43" t="str">
        <f t="shared" si="24"/>
        <v/>
      </c>
      <c r="L795" s="45" t="str">
        <f>IF(F795="","",VLOOKUP(Journal!F795,Kontenplan!$E$9:$F$278,2))</f>
        <v/>
      </c>
      <c r="M795" s="44" t="str">
        <f>IF(G795="","",VLOOKUP(Journal!G795,Kontenplan!$E$9:$F$278,2))</f>
        <v/>
      </c>
      <c r="N795" s="28" t="str">
        <f>IF(AND(G795="",I795="",J795=""),"",IF(AND(I795&gt;0,OR(F795="",G795="")),"Bitte gültige Kontonummer/n eingeben",IF(OR(AND(F795&gt;0,F795&lt;1000),F795&gt;9999),"Sollkontonummer muss vierstellig sein",IF(VLOOKUP(F795,Kontenplan!$E$9:$E$277,1)&lt;&gt;F795,"Sollkonto existiert nicht",IF(D795=0,"Bitte Beleg-Nr. prüfen",IF(OR(AND(G795&gt;0,G795&lt;1000),G795&gt;9999),"Habenkontonummer muss vierstellig sein",IF(VLOOKUP(G795,Kontenplan!$E$9:$F$277,1)&lt;&gt;G795,"Habenkonto exisitert nicht","")))))))</f>
        <v/>
      </c>
      <c r="O795" s="28" t="str">
        <f t="shared" si="25"/>
        <v/>
      </c>
      <c r="P795" s="28"/>
      <c r="Q795" s="28"/>
      <c r="R795" s="28"/>
      <c r="S795" s="28"/>
      <c r="T795" s="28"/>
      <c r="U795" s="28"/>
      <c r="V795" s="28"/>
      <c r="X795" s="28"/>
      <c r="Y795" s="28"/>
    </row>
    <row r="796" spans="1:25" x14ac:dyDescent="0.2">
      <c r="A796" t="e">
        <f>IF(OR(F796=#REF!,G796=#REF!),ROUND(A795+1,0),A795+0.0001)</f>
        <v>#REF!</v>
      </c>
      <c r="B796" s="20" t="e">
        <f>IF(AND(E796&gt;=$B$2,E796&lt;=$B$3,OR(F796=#REF!,G796=#REF!)),ROUND(B795+1,0),B795+0.0001)</f>
        <v>#REF!</v>
      </c>
      <c r="C796" s="20" t="e">
        <f>IF(H796=#REF!,ROUND(C795+1,0),C795+0.0001)</f>
        <v>#REF!</v>
      </c>
      <c r="D796" s="21"/>
      <c r="E796" s="22"/>
      <c r="F796" s="23"/>
      <c r="G796" s="24"/>
      <c r="H796" s="51"/>
      <c r="I796" s="25"/>
      <c r="J796" s="31"/>
      <c r="K796" s="43" t="str">
        <f t="shared" si="24"/>
        <v/>
      </c>
      <c r="L796" s="45" t="str">
        <f>IF(F796="","",VLOOKUP(Journal!F796,Kontenplan!$E$9:$F$278,2))</f>
        <v/>
      </c>
      <c r="M796" s="44" t="str">
        <f>IF(G796="","",VLOOKUP(Journal!G796,Kontenplan!$E$9:$F$278,2))</f>
        <v/>
      </c>
      <c r="N796" s="28" t="str">
        <f>IF(AND(G796="",I796="",J796=""),"",IF(AND(I796&gt;0,OR(F796="",G796="")),"Bitte gültige Kontonummer/n eingeben",IF(OR(AND(F796&gt;0,F796&lt;1000),F796&gt;9999),"Sollkontonummer muss vierstellig sein",IF(VLOOKUP(F796,Kontenplan!$E$9:$E$277,1)&lt;&gt;F796,"Sollkonto existiert nicht",IF(D796=0,"Bitte Beleg-Nr. prüfen",IF(OR(AND(G796&gt;0,G796&lt;1000),G796&gt;9999),"Habenkontonummer muss vierstellig sein",IF(VLOOKUP(G796,Kontenplan!$E$9:$F$277,1)&lt;&gt;G796,"Habenkonto exisitert nicht","")))))))</f>
        <v/>
      </c>
      <c r="O796" s="28" t="str">
        <f t="shared" si="25"/>
        <v/>
      </c>
      <c r="P796" s="28"/>
      <c r="Q796" s="28"/>
      <c r="R796" s="28"/>
      <c r="S796" s="28"/>
      <c r="T796" s="28"/>
      <c r="U796" s="28"/>
      <c r="V796" s="28"/>
      <c r="X796" s="28"/>
      <c r="Y796" s="28"/>
    </row>
    <row r="797" spans="1:25" x14ac:dyDescent="0.2">
      <c r="A797" t="e">
        <f>IF(OR(F797=#REF!,G797=#REF!),ROUND(A796+1,0),A796+0.0001)</f>
        <v>#REF!</v>
      </c>
      <c r="B797" s="20" t="e">
        <f>IF(AND(E797&gt;=$B$2,E797&lt;=$B$3,OR(F797=#REF!,G797=#REF!)),ROUND(B796+1,0),B796+0.0001)</f>
        <v>#REF!</v>
      </c>
      <c r="C797" s="20" t="e">
        <f>IF(H797=#REF!,ROUND(C796+1,0),C796+0.0001)</f>
        <v>#REF!</v>
      </c>
      <c r="D797" s="21"/>
      <c r="E797" s="22"/>
      <c r="F797" s="23"/>
      <c r="G797" s="24"/>
      <c r="H797" s="51"/>
      <c r="I797" s="25"/>
      <c r="J797" s="31"/>
      <c r="K797" s="43" t="str">
        <f t="shared" ref="K797:K860" si="26">IF(N797&lt;&gt;"",N797,IF(O797&lt;&gt;"",O797,""))</f>
        <v/>
      </c>
      <c r="L797" s="45" t="str">
        <f>IF(F797="","",VLOOKUP(Journal!F797,Kontenplan!$E$9:$F$278,2))</f>
        <v/>
      </c>
      <c r="M797" s="44" t="str">
        <f>IF(G797="","",VLOOKUP(Journal!G797,Kontenplan!$E$9:$F$278,2))</f>
        <v/>
      </c>
      <c r="N797" s="28" t="str">
        <f>IF(AND(G797="",I797="",J797=""),"",IF(AND(I797&gt;0,OR(F797="",G797="")),"Bitte gültige Kontonummer/n eingeben",IF(OR(AND(F797&gt;0,F797&lt;1000),F797&gt;9999),"Sollkontonummer muss vierstellig sein",IF(VLOOKUP(F797,Kontenplan!$E$9:$E$277,1)&lt;&gt;F797,"Sollkonto existiert nicht",IF(D797=0,"Bitte Beleg-Nr. prüfen",IF(OR(AND(G797&gt;0,G797&lt;1000),G797&gt;9999),"Habenkontonummer muss vierstellig sein",IF(VLOOKUP(G797,Kontenplan!$E$9:$F$277,1)&lt;&gt;G797,"Habenkonto exisitert nicht","")))))))</f>
        <v/>
      </c>
      <c r="O797" s="28" t="str">
        <f t="shared" si="25"/>
        <v/>
      </c>
      <c r="P797" s="28"/>
      <c r="Q797" s="28"/>
      <c r="R797" s="28"/>
      <c r="S797" s="28"/>
      <c r="T797" s="28"/>
      <c r="U797" s="28"/>
      <c r="V797" s="28"/>
      <c r="X797" s="28"/>
      <c r="Y797" s="28"/>
    </row>
    <row r="798" spans="1:25" x14ac:dyDescent="0.2">
      <c r="A798" t="e">
        <f>IF(OR(F798=#REF!,G798=#REF!),ROUND(A797+1,0),A797+0.0001)</f>
        <v>#REF!</v>
      </c>
      <c r="B798" s="20" t="e">
        <f>IF(AND(E798&gt;=$B$2,E798&lt;=$B$3,OR(F798=#REF!,G798=#REF!)),ROUND(B797+1,0),B797+0.0001)</f>
        <v>#REF!</v>
      </c>
      <c r="C798" s="20" t="e">
        <f>IF(H798=#REF!,ROUND(C797+1,0),C797+0.0001)</f>
        <v>#REF!</v>
      </c>
      <c r="D798" s="21"/>
      <c r="E798" s="22"/>
      <c r="F798" s="23"/>
      <c r="G798" s="24"/>
      <c r="H798" s="51"/>
      <c r="I798" s="25"/>
      <c r="J798" s="31"/>
      <c r="K798" s="43" t="str">
        <f t="shared" si="26"/>
        <v/>
      </c>
      <c r="L798" s="45" t="str">
        <f>IF(F798="","",VLOOKUP(Journal!F798,Kontenplan!$E$9:$F$278,2))</f>
        <v/>
      </c>
      <c r="M798" s="44" t="str">
        <f>IF(G798="","",VLOOKUP(Journal!G798,Kontenplan!$E$9:$F$278,2))</f>
        <v/>
      </c>
      <c r="N798" s="28" t="str">
        <f>IF(AND(G798="",I798="",J798=""),"",IF(AND(I798&gt;0,OR(F798="",G798="")),"Bitte gültige Kontonummer/n eingeben",IF(OR(AND(F798&gt;0,F798&lt;1000),F798&gt;9999),"Sollkontonummer muss vierstellig sein",IF(VLOOKUP(F798,Kontenplan!$E$9:$E$277,1)&lt;&gt;F798,"Sollkonto existiert nicht",IF(D798=0,"Bitte Beleg-Nr. prüfen",IF(OR(AND(G798&gt;0,G798&lt;1000),G798&gt;9999),"Habenkontonummer muss vierstellig sein",IF(VLOOKUP(G798,Kontenplan!$E$9:$F$277,1)&lt;&gt;G798,"Habenkonto exisitert nicht","")))))))</f>
        <v/>
      </c>
      <c r="O798" s="28" t="str">
        <f t="shared" si="25"/>
        <v/>
      </c>
      <c r="P798" s="28"/>
      <c r="Q798" s="28"/>
      <c r="R798" s="28"/>
      <c r="S798" s="28"/>
      <c r="T798" s="28"/>
      <c r="U798" s="28"/>
      <c r="V798" s="28"/>
      <c r="X798" s="28"/>
      <c r="Y798" s="28"/>
    </row>
    <row r="799" spans="1:25" x14ac:dyDescent="0.2">
      <c r="A799" t="e">
        <f>IF(OR(F799=#REF!,G799=#REF!),ROUND(A798+1,0),A798+0.0001)</f>
        <v>#REF!</v>
      </c>
      <c r="B799" s="20" t="e">
        <f>IF(AND(E799&gt;=$B$2,E799&lt;=$B$3,OR(F799=#REF!,G799=#REF!)),ROUND(B798+1,0),B798+0.0001)</f>
        <v>#REF!</v>
      </c>
      <c r="C799" s="20" t="e">
        <f>IF(H799=#REF!,ROUND(C798+1,0),C798+0.0001)</f>
        <v>#REF!</v>
      </c>
      <c r="D799" s="21"/>
      <c r="E799" s="22"/>
      <c r="F799" s="23"/>
      <c r="G799" s="24"/>
      <c r="H799" s="51"/>
      <c r="I799" s="25"/>
      <c r="J799" s="31"/>
      <c r="K799" s="43" t="str">
        <f t="shared" si="26"/>
        <v/>
      </c>
      <c r="L799" s="45" t="str">
        <f>IF(F799="","",VLOOKUP(Journal!F799,Kontenplan!$E$9:$F$278,2))</f>
        <v/>
      </c>
      <c r="M799" s="44" t="str">
        <f>IF(G799="","",VLOOKUP(Journal!G799,Kontenplan!$E$9:$F$278,2))</f>
        <v/>
      </c>
      <c r="N799" s="28" t="str">
        <f>IF(AND(G799="",I799="",J799=""),"",IF(AND(I799&gt;0,OR(F799="",G799="")),"Bitte gültige Kontonummer/n eingeben",IF(OR(AND(F799&gt;0,F799&lt;1000),F799&gt;9999),"Sollkontonummer muss vierstellig sein",IF(VLOOKUP(F799,Kontenplan!$E$9:$E$277,1)&lt;&gt;F799,"Sollkonto existiert nicht",IF(D799=0,"Bitte Beleg-Nr. prüfen",IF(OR(AND(G799&gt;0,G799&lt;1000),G799&gt;9999),"Habenkontonummer muss vierstellig sein",IF(VLOOKUP(G799,Kontenplan!$E$9:$F$277,1)&lt;&gt;G799,"Habenkonto exisitert nicht","")))))))</f>
        <v/>
      </c>
      <c r="O799" s="28" t="str">
        <f t="shared" si="25"/>
        <v/>
      </c>
      <c r="P799" s="28"/>
      <c r="Q799" s="28"/>
      <c r="R799" s="28"/>
      <c r="S799" s="28"/>
      <c r="T799" s="28"/>
      <c r="U799" s="28"/>
      <c r="V799" s="28"/>
      <c r="X799" s="28"/>
      <c r="Y799" s="28"/>
    </row>
    <row r="800" spans="1:25" x14ac:dyDescent="0.2">
      <c r="A800" t="e">
        <f>IF(OR(F800=#REF!,G800=#REF!),ROUND(A799+1,0),A799+0.0001)</f>
        <v>#REF!</v>
      </c>
      <c r="B800" s="20" t="e">
        <f>IF(AND(E800&gt;=$B$2,E800&lt;=$B$3,OR(F800=#REF!,G800=#REF!)),ROUND(B799+1,0),B799+0.0001)</f>
        <v>#REF!</v>
      </c>
      <c r="C800" s="20" t="e">
        <f>IF(H800=#REF!,ROUND(C799+1,0),C799+0.0001)</f>
        <v>#REF!</v>
      </c>
      <c r="D800" s="21"/>
      <c r="E800" s="22"/>
      <c r="F800" s="23"/>
      <c r="G800" s="24"/>
      <c r="H800" s="51"/>
      <c r="I800" s="25"/>
      <c r="J800" s="31"/>
      <c r="K800" s="43" t="str">
        <f t="shared" si="26"/>
        <v/>
      </c>
      <c r="L800" s="45" t="str">
        <f>IF(F800="","",VLOOKUP(Journal!F800,Kontenplan!$E$9:$F$278,2))</f>
        <v/>
      </c>
      <c r="M800" s="44" t="str">
        <f>IF(G800="","",VLOOKUP(Journal!G800,Kontenplan!$E$9:$F$278,2))</f>
        <v/>
      </c>
      <c r="N800" s="28" t="str">
        <f>IF(AND(G800="",I800="",J800=""),"",IF(AND(I800&gt;0,OR(F800="",G800="")),"Bitte gültige Kontonummer/n eingeben",IF(OR(AND(F800&gt;0,F800&lt;1000),F800&gt;9999),"Sollkontonummer muss vierstellig sein",IF(VLOOKUP(F800,Kontenplan!$E$9:$E$277,1)&lt;&gt;F800,"Sollkonto existiert nicht",IF(D800=0,"Bitte Beleg-Nr. prüfen",IF(OR(AND(G800&gt;0,G800&lt;1000),G800&gt;9999),"Habenkontonummer muss vierstellig sein",IF(VLOOKUP(G800,Kontenplan!$E$9:$F$277,1)&lt;&gt;G800,"Habenkonto exisitert nicht","")))))))</f>
        <v/>
      </c>
      <c r="O800" s="28" t="str">
        <f t="shared" si="25"/>
        <v/>
      </c>
      <c r="P800" s="28"/>
      <c r="Q800" s="28"/>
      <c r="R800" s="28"/>
      <c r="S800" s="28"/>
      <c r="T800" s="28"/>
      <c r="U800" s="28"/>
      <c r="V800" s="28"/>
      <c r="X800" s="28"/>
      <c r="Y800" s="28"/>
    </row>
    <row r="801" spans="1:25" x14ac:dyDescent="0.2">
      <c r="A801" t="e">
        <f>IF(OR(F801=#REF!,G801=#REF!),ROUND(A800+1,0),A800+0.0001)</f>
        <v>#REF!</v>
      </c>
      <c r="B801" s="20" t="e">
        <f>IF(AND(E801&gt;=$B$2,E801&lt;=$B$3,OR(F801=#REF!,G801=#REF!)),ROUND(B800+1,0),B800+0.0001)</f>
        <v>#REF!</v>
      </c>
      <c r="C801" s="20" t="e">
        <f>IF(H801=#REF!,ROUND(C800+1,0),C800+0.0001)</f>
        <v>#REF!</v>
      </c>
      <c r="D801" s="21"/>
      <c r="E801" s="22"/>
      <c r="F801" s="23"/>
      <c r="G801" s="24"/>
      <c r="H801" s="51"/>
      <c r="I801" s="25"/>
      <c r="J801" s="31"/>
      <c r="K801" s="43" t="str">
        <f t="shared" si="26"/>
        <v/>
      </c>
      <c r="L801" s="45" t="str">
        <f>IF(F801="","",VLOOKUP(Journal!F801,Kontenplan!$E$9:$F$278,2))</f>
        <v/>
      </c>
      <c r="M801" s="44" t="str">
        <f>IF(G801="","",VLOOKUP(Journal!G801,Kontenplan!$E$9:$F$278,2))</f>
        <v/>
      </c>
      <c r="N801" s="28" t="str">
        <f>IF(AND(G801="",I801="",J801=""),"",IF(AND(I801&gt;0,OR(F801="",G801="")),"Bitte gültige Kontonummer/n eingeben",IF(OR(AND(F801&gt;0,F801&lt;1000),F801&gt;9999),"Sollkontonummer muss vierstellig sein",IF(VLOOKUP(F801,Kontenplan!$E$9:$E$277,1)&lt;&gt;F801,"Sollkonto existiert nicht",IF(D801=0,"Bitte Beleg-Nr. prüfen",IF(OR(AND(G801&gt;0,G801&lt;1000),G801&gt;9999),"Habenkontonummer muss vierstellig sein",IF(VLOOKUP(G801,Kontenplan!$E$9:$F$277,1)&lt;&gt;G801,"Habenkonto exisitert nicht","")))))))</f>
        <v/>
      </c>
      <c r="O801" s="28" t="str">
        <f t="shared" si="25"/>
        <v/>
      </c>
      <c r="P801" s="28"/>
      <c r="Q801" s="28"/>
      <c r="R801" s="28"/>
      <c r="S801" s="28"/>
      <c r="T801" s="28"/>
      <c r="U801" s="28"/>
      <c r="V801" s="28"/>
      <c r="X801" s="28"/>
      <c r="Y801" s="28"/>
    </row>
    <row r="802" spans="1:25" x14ac:dyDescent="0.2">
      <c r="A802" t="e">
        <f>IF(OR(F802=#REF!,G802=#REF!),ROUND(A801+1,0),A801+0.0001)</f>
        <v>#REF!</v>
      </c>
      <c r="B802" s="20" t="e">
        <f>IF(AND(E802&gt;=$B$2,E802&lt;=$B$3,OR(F802=#REF!,G802=#REF!)),ROUND(B801+1,0),B801+0.0001)</f>
        <v>#REF!</v>
      </c>
      <c r="C802" s="20" t="e">
        <f>IF(H802=#REF!,ROUND(C801+1,0),C801+0.0001)</f>
        <v>#REF!</v>
      </c>
      <c r="D802" s="21"/>
      <c r="E802" s="22"/>
      <c r="F802" s="23"/>
      <c r="G802" s="24"/>
      <c r="H802" s="51"/>
      <c r="I802" s="25"/>
      <c r="J802" s="31"/>
      <c r="K802" s="43" t="str">
        <f t="shared" si="26"/>
        <v/>
      </c>
      <c r="L802" s="45" t="str">
        <f>IF(F802="","",VLOOKUP(Journal!F802,Kontenplan!$E$9:$F$278,2))</f>
        <v/>
      </c>
      <c r="M802" s="44" t="str">
        <f>IF(G802="","",VLOOKUP(Journal!G802,Kontenplan!$E$9:$F$278,2))</f>
        <v/>
      </c>
      <c r="N802" s="28" t="str">
        <f>IF(AND(G802="",I802="",J802=""),"",IF(AND(I802&gt;0,OR(F802="",G802="")),"Bitte gültige Kontonummer/n eingeben",IF(OR(AND(F802&gt;0,F802&lt;1000),F802&gt;9999),"Sollkontonummer muss vierstellig sein",IF(VLOOKUP(F802,Kontenplan!$E$9:$E$277,1)&lt;&gt;F802,"Sollkonto existiert nicht",IF(D802=0,"Bitte Beleg-Nr. prüfen",IF(OR(AND(G802&gt;0,G802&lt;1000),G802&gt;9999),"Habenkontonummer muss vierstellig sein",IF(VLOOKUP(G802,Kontenplan!$E$9:$F$277,1)&lt;&gt;G802,"Habenkonto exisitert nicht","")))))))</f>
        <v/>
      </c>
      <c r="O802" s="28" t="str">
        <f t="shared" si="25"/>
        <v/>
      </c>
      <c r="P802" s="28"/>
      <c r="Q802" s="28"/>
      <c r="R802" s="28"/>
      <c r="S802" s="28"/>
      <c r="T802" s="28"/>
      <c r="U802" s="28"/>
      <c r="V802" s="28"/>
      <c r="X802" s="28"/>
      <c r="Y802" s="28"/>
    </row>
    <row r="803" spans="1:25" x14ac:dyDescent="0.2">
      <c r="A803" t="e">
        <f>IF(OR(F803=#REF!,G803=#REF!),ROUND(A802+1,0),A802+0.0001)</f>
        <v>#REF!</v>
      </c>
      <c r="B803" s="20" t="e">
        <f>IF(AND(E803&gt;=$B$2,E803&lt;=$B$3,OR(F803=#REF!,G803=#REF!)),ROUND(B802+1,0),B802+0.0001)</f>
        <v>#REF!</v>
      </c>
      <c r="C803" s="20" t="e">
        <f>IF(H803=#REF!,ROUND(C802+1,0),C802+0.0001)</f>
        <v>#REF!</v>
      </c>
      <c r="D803" s="21"/>
      <c r="E803" s="22"/>
      <c r="F803" s="23"/>
      <c r="G803" s="24"/>
      <c r="H803" s="51"/>
      <c r="I803" s="25"/>
      <c r="J803" s="31"/>
      <c r="K803" s="43" t="str">
        <f t="shared" si="26"/>
        <v/>
      </c>
      <c r="L803" s="45" t="str">
        <f>IF(F803="","",VLOOKUP(Journal!F803,Kontenplan!$E$9:$F$278,2))</f>
        <v/>
      </c>
      <c r="M803" s="44" t="str">
        <f>IF(G803="","",VLOOKUP(Journal!G803,Kontenplan!$E$9:$F$278,2))</f>
        <v/>
      </c>
      <c r="N803" s="28" t="str">
        <f>IF(AND(G803="",I803="",J803=""),"",IF(AND(I803&gt;0,OR(F803="",G803="")),"Bitte gültige Kontonummer/n eingeben",IF(OR(AND(F803&gt;0,F803&lt;1000),F803&gt;9999),"Sollkontonummer muss vierstellig sein",IF(VLOOKUP(F803,Kontenplan!$E$9:$E$277,1)&lt;&gt;F803,"Sollkonto existiert nicht",IF(D803=0,"Bitte Beleg-Nr. prüfen",IF(OR(AND(G803&gt;0,G803&lt;1000),G803&gt;9999),"Habenkontonummer muss vierstellig sein",IF(VLOOKUP(G803,Kontenplan!$E$9:$F$277,1)&lt;&gt;G803,"Habenkonto exisitert nicht","")))))))</f>
        <v/>
      </c>
      <c r="O803" s="28" t="str">
        <f t="shared" si="25"/>
        <v/>
      </c>
      <c r="P803" s="28"/>
      <c r="Q803" s="28"/>
      <c r="R803" s="28"/>
      <c r="S803" s="28"/>
      <c r="T803" s="28"/>
      <c r="U803" s="28"/>
      <c r="V803" s="28"/>
      <c r="X803" s="28"/>
      <c r="Y803" s="28"/>
    </row>
    <row r="804" spans="1:25" x14ac:dyDescent="0.2">
      <c r="A804" t="e">
        <f>IF(OR(F804=#REF!,G804=#REF!),ROUND(A803+1,0),A803+0.0001)</f>
        <v>#REF!</v>
      </c>
      <c r="B804" s="20" t="e">
        <f>IF(AND(E804&gt;=$B$2,E804&lt;=$B$3,OR(F804=#REF!,G804=#REF!)),ROUND(B803+1,0),B803+0.0001)</f>
        <v>#REF!</v>
      </c>
      <c r="C804" s="20" t="e">
        <f>IF(H804=#REF!,ROUND(C803+1,0),C803+0.0001)</f>
        <v>#REF!</v>
      </c>
      <c r="D804" s="21"/>
      <c r="E804" s="22"/>
      <c r="F804" s="23"/>
      <c r="G804" s="24"/>
      <c r="H804" s="51"/>
      <c r="I804" s="25"/>
      <c r="J804" s="31"/>
      <c r="K804" s="43" t="str">
        <f t="shared" si="26"/>
        <v/>
      </c>
      <c r="L804" s="45" t="str">
        <f>IF(F804="","",VLOOKUP(Journal!F804,Kontenplan!$E$9:$F$278,2))</f>
        <v/>
      </c>
      <c r="M804" s="44" t="str">
        <f>IF(G804="","",VLOOKUP(Journal!G804,Kontenplan!$E$9:$F$278,2))</f>
        <v/>
      </c>
      <c r="N804" s="28" t="str">
        <f>IF(AND(G804="",I804="",J804=""),"",IF(AND(I804&gt;0,OR(F804="",G804="")),"Bitte gültige Kontonummer/n eingeben",IF(OR(AND(F804&gt;0,F804&lt;1000),F804&gt;9999),"Sollkontonummer muss vierstellig sein",IF(VLOOKUP(F804,Kontenplan!$E$9:$E$277,1)&lt;&gt;F804,"Sollkonto existiert nicht",IF(D804=0,"Bitte Beleg-Nr. prüfen",IF(OR(AND(G804&gt;0,G804&lt;1000),G804&gt;9999),"Habenkontonummer muss vierstellig sein",IF(VLOOKUP(G804,Kontenplan!$E$9:$F$277,1)&lt;&gt;G804,"Habenkonto exisitert nicht","")))))))</f>
        <v/>
      </c>
      <c r="O804" s="28" t="str">
        <f t="shared" si="25"/>
        <v/>
      </c>
      <c r="P804" s="28"/>
      <c r="Q804" s="28"/>
      <c r="R804" s="28"/>
      <c r="S804" s="28"/>
      <c r="T804" s="28"/>
      <c r="U804" s="28"/>
      <c r="V804" s="28"/>
      <c r="X804" s="28"/>
      <c r="Y804" s="28"/>
    </row>
    <row r="805" spans="1:25" x14ac:dyDescent="0.2">
      <c r="A805" t="e">
        <f>IF(OR(F805=#REF!,G805=#REF!),ROUND(A804+1,0),A804+0.0001)</f>
        <v>#REF!</v>
      </c>
      <c r="B805" s="20" t="e">
        <f>IF(AND(E805&gt;=$B$2,E805&lt;=$B$3,OR(F805=#REF!,G805=#REF!)),ROUND(B804+1,0),B804+0.0001)</f>
        <v>#REF!</v>
      </c>
      <c r="C805" s="20" t="e">
        <f>IF(H805=#REF!,ROUND(C804+1,0),C804+0.0001)</f>
        <v>#REF!</v>
      </c>
      <c r="D805" s="21"/>
      <c r="E805" s="22"/>
      <c r="F805" s="23"/>
      <c r="G805" s="24"/>
      <c r="H805" s="51"/>
      <c r="I805" s="25"/>
      <c r="J805" s="31"/>
      <c r="K805" s="43" t="str">
        <f t="shared" si="26"/>
        <v/>
      </c>
      <c r="L805" s="45" t="str">
        <f>IF(F805="","",VLOOKUP(Journal!F805,Kontenplan!$E$9:$F$278,2))</f>
        <v/>
      </c>
      <c r="M805" s="44" t="str">
        <f>IF(G805="","",VLOOKUP(Journal!G805,Kontenplan!$E$9:$F$278,2))</f>
        <v/>
      </c>
      <c r="N805" s="28" t="str">
        <f>IF(AND(G805="",I805="",J805=""),"",IF(AND(I805&gt;0,OR(F805="",G805="")),"Bitte gültige Kontonummer/n eingeben",IF(OR(AND(F805&gt;0,F805&lt;1000),F805&gt;9999),"Sollkontonummer muss vierstellig sein",IF(VLOOKUP(F805,Kontenplan!$E$9:$E$277,1)&lt;&gt;F805,"Sollkonto existiert nicht",IF(D805=0,"Bitte Beleg-Nr. prüfen",IF(OR(AND(G805&gt;0,G805&lt;1000),G805&gt;9999),"Habenkontonummer muss vierstellig sein",IF(VLOOKUP(G805,Kontenplan!$E$9:$F$277,1)&lt;&gt;G805,"Habenkonto exisitert nicht","")))))))</f>
        <v/>
      </c>
      <c r="O805" s="28" t="str">
        <f t="shared" si="25"/>
        <v/>
      </c>
      <c r="P805" s="28"/>
      <c r="Q805" s="28"/>
      <c r="R805" s="28"/>
      <c r="S805" s="28"/>
      <c r="T805" s="28"/>
      <c r="U805" s="28"/>
      <c r="V805" s="28"/>
      <c r="X805" s="28"/>
      <c r="Y805" s="28"/>
    </row>
    <row r="806" spans="1:25" x14ac:dyDescent="0.2">
      <c r="A806" t="e">
        <f>IF(OR(F806=#REF!,G806=#REF!),ROUND(A805+1,0),A805+0.0001)</f>
        <v>#REF!</v>
      </c>
      <c r="B806" s="20" t="e">
        <f>IF(AND(E806&gt;=$B$2,E806&lt;=$B$3,OR(F806=#REF!,G806=#REF!)),ROUND(B805+1,0),B805+0.0001)</f>
        <v>#REF!</v>
      </c>
      <c r="C806" s="20" t="e">
        <f>IF(H806=#REF!,ROUND(C805+1,0),C805+0.0001)</f>
        <v>#REF!</v>
      </c>
      <c r="D806" s="21"/>
      <c r="E806" s="22"/>
      <c r="F806" s="23"/>
      <c r="G806" s="24"/>
      <c r="H806" s="51"/>
      <c r="I806" s="25"/>
      <c r="J806" s="31"/>
      <c r="K806" s="43" t="str">
        <f t="shared" si="26"/>
        <v/>
      </c>
      <c r="L806" s="45" t="str">
        <f>IF(F806="","",VLOOKUP(Journal!F806,Kontenplan!$E$9:$F$278,2))</f>
        <v/>
      </c>
      <c r="M806" s="44" t="str">
        <f>IF(G806="","",VLOOKUP(Journal!G806,Kontenplan!$E$9:$F$278,2))</f>
        <v/>
      </c>
      <c r="N806" s="28" t="str">
        <f>IF(AND(G806="",I806="",J806=""),"",IF(AND(I806&gt;0,OR(F806="",G806="")),"Bitte gültige Kontonummer/n eingeben",IF(OR(AND(F806&gt;0,F806&lt;1000),F806&gt;9999),"Sollkontonummer muss vierstellig sein",IF(VLOOKUP(F806,Kontenplan!$E$9:$E$277,1)&lt;&gt;F806,"Sollkonto existiert nicht",IF(D806=0,"Bitte Beleg-Nr. prüfen",IF(OR(AND(G806&gt;0,G806&lt;1000),G806&gt;9999),"Habenkontonummer muss vierstellig sein",IF(VLOOKUP(G806,Kontenplan!$E$9:$F$277,1)&lt;&gt;G806,"Habenkonto exisitert nicht","")))))))</f>
        <v/>
      </c>
      <c r="O806" s="28" t="str">
        <f t="shared" si="25"/>
        <v/>
      </c>
      <c r="P806" s="28"/>
      <c r="Q806" s="28"/>
      <c r="R806" s="28"/>
      <c r="S806" s="28"/>
      <c r="T806" s="28"/>
      <c r="U806" s="28"/>
      <c r="V806" s="28"/>
      <c r="X806" s="28"/>
      <c r="Y806" s="28"/>
    </row>
    <row r="807" spans="1:25" x14ac:dyDescent="0.2">
      <c r="A807" t="e">
        <f>IF(OR(F807=#REF!,G807=#REF!),ROUND(A806+1,0),A806+0.0001)</f>
        <v>#REF!</v>
      </c>
      <c r="B807" s="20" t="e">
        <f>IF(AND(E807&gt;=$B$2,E807&lt;=$B$3,OR(F807=#REF!,G807=#REF!)),ROUND(B806+1,0),B806+0.0001)</f>
        <v>#REF!</v>
      </c>
      <c r="C807" s="20" t="e">
        <f>IF(H807=#REF!,ROUND(C806+1,0),C806+0.0001)</f>
        <v>#REF!</v>
      </c>
      <c r="D807" s="21"/>
      <c r="E807" s="22"/>
      <c r="F807" s="23"/>
      <c r="G807" s="24"/>
      <c r="H807" s="51"/>
      <c r="I807" s="25"/>
      <c r="J807" s="31"/>
      <c r="K807" s="43" t="str">
        <f t="shared" si="26"/>
        <v/>
      </c>
      <c r="L807" s="45" t="str">
        <f>IF(F807="","",VLOOKUP(Journal!F807,Kontenplan!$E$9:$F$278,2))</f>
        <v/>
      </c>
      <c r="M807" s="44" t="str">
        <f>IF(G807="","",VLOOKUP(Journal!G807,Kontenplan!$E$9:$F$278,2))</f>
        <v/>
      </c>
      <c r="N807" s="28" t="str">
        <f>IF(AND(G807="",I807="",J807=""),"",IF(AND(I807&gt;0,OR(F807="",G807="")),"Bitte gültige Kontonummer/n eingeben",IF(OR(AND(F807&gt;0,F807&lt;1000),F807&gt;9999),"Sollkontonummer muss vierstellig sein",IF(VLOOKUP(F807,Kontenplan!$E$9:$E$277,1)&lt;&gt;F807,"Sollkonto existiert nicht",IF(D807=0,"Bitte Beleg-Nr. prüfen",IF(OR(AND(G807&gt;0,G807&lt;1000),G807&gt;9999),"Habenkontonummer muss vierstellig sein",IF(VLOOKUP(G807,Kontenplan!$E$9:$F$277,1)&lt;&gt;G807,"Habenkonto exisitert nicht","")))))))</f>
        <v/>
      </c>
      <c r="O807" s="28" t="str">
        <f t="shared" si="25"/>
        <v/>
      </c>
      <c r="P807" s="28"/>
      <c r="Q807" s="28"/>
      <c r="R807" s="28"/>
      <c r="S807" s="28"/>
      <c r="T807" s="28"/>
      <c r="U807" s="28"/>
      <c r="V807" s="28"/>
      <c r="X807" s="28"/>
      <c r="Y807" s="28"/>
    </row>
    <row r="808" spans="1:25" x14ac:dyDescent="0.2">
      <c r="A808" t="e">
        <f>IF(OR(F808=#REF!,G808=#REF!),ROUND(A807+1,0),A807+0.0001)</f>
        <v>#REF!</v>
      </c>
      <c r="B808" s="20" t="e">
        <f>IF(AND(E808&gt;=$B$2,E808&lt;=$B$3,OR(F808=#REF!,G808=#REF!)),ROUND(B807+1,0),B807+0.0001)</f>
        <v>#REF!</v>
      </c>
      <c r="C808" s="20" t="e">
        <f>IF(H808=#REF!,ROUND(C807+1,0),C807+0.0001)</f>
        <v>#REF!</v>
      </c>
      <c r="D808" s="21"/>
      <c r="E808" s="22"/>
      <c r="F808" s="23"/>
      <c r="G808" s="24"/>
      <c r="H808" s="51"/>
      <c r="I808" s="25"/>
      <c r="J808" s="31"/>
      <c r="K808" s="43" t="str">
        <f t="shared" si="26"/>
        <v/>
      </c>
      <c r="L808" s="45" t="str">
        <f>IF(F808="","",VLOOKUP(Journal!F808,Kontenplan!$E$9:$F$278,2))</f>
        <v/>
      </c>
      <c r="M808" s="44" t="str">
        <f>IF(G808="","",VLOOKUP(Journal!G808,Kontenplan!$E$9:$F$278,2))</f>
        <v/>
      </c>
      <c r="N808" s="28" t="str">
        <f>IF(AND(G808="",I808="",J808=""),"",IF(AND(I808&gt;0,OR(F808="",G808="")),"Bitte gültige Kontonummer/n eingeben",IF(OR(AND(F808&gt;0,F808&lt;1000),F808&gt;9999),"Sollkontonummer muss vierstellig sein",IF(VLOOKUP(F808,Kontenplan!$E$9:$E$277,1)&lt;&gt;F808,"Sollkonto existiert nicht",IF(D808=0,"Bitte Beleg-Nr. prüfen",IF(OR(AND(G808&gt;0,G808&lt;1000),G808&gt;9999),"Habenkontonummer muss vierstellig sein",IF(VLOOKUP(G808,Kontenplan!$E$9:$F$277,1)&lt;&gt;G808,"Habenkonto exisitert nicht","")))))))</f>
        <v/>
      </c>
      <c r="O808" s="28" t="str">
        <f t="shared" si="25"/>
        <v/>
      </c>
      <c r="P808" s="28"/>
      <c r="Q808" s="28"/>
      <c r="R808" s="28"/>
      <c r="S808" s="28"/>
      <c r="T808" s="28"/>
      <c r="U808" s="28"/>
      <c r="V808" s="28"/>
      <c r="X808" s="28"/>
      <c r="Y808" s="28"/>
    </row>
    <row r="809" spans="1:25" x14ac:dyDescent="0.2">
      <c r="A809" t="e">
        <f>IF(OR(F809=#REF!,G809=#REF!),ROUND(A808+1,0),A808+0.0001)</f>
        <v>#REF!</v>
      </c>
      <c r="B809" s="20" t="e">
        <f>IF(AND(E809&gt;=$B$2,E809&lt;=$B$3,OR(F809=#REF!,G809=#REF!)),ROUND(B808+1,0),B808+0.0001)</f>
        <v>#REF!</v>
      </c>
      <c r="C809" s="20" t="e">
        <f>IF(H809=#REF!,ROUND(C808+1,0),C808+0.0001)</f>
        <v>#REF!</v>
      </c>
      <c r="D809" s="21"/>
      <c r="E809" s="22"/>
      <c r="F809" s="23"/>
      <c r="G809" s="24"/>
      <c r="H809" s="51"/>
      <c r="I809" s="25"/>
      <c r="J809" s="31"/>
      <c r="K809" s="43" t="str">
        <f t="shared" si="26"/>
        <v/>
      </c>
      <c r="L809" s="45" t="str">
        <f>IF(F809="","",VLOOKUP(Journal!F809,Kontenplan!$E$9:$F$278,2))</f>
        <v/>
      </c>
      <c r="M809" s="44" t="str">
        <f>IF(G809="","",VLOOKUP(Journal!G809,Kontenplan!$E$9:$F$278,2))</f>
        <v/>
      </c>
      <c r="N809" s="28" t="str">
        <f>IF(AND(G809="",I809="",J809=""),"",IF(AND(I809&gt;0,OR(F809="",G809="")),"Bitte gültige Kontonummer/n eingeben",IF(OR(AND(F809&gt;0,F809&lt;1000),F809&gt;9999),"Sollkontonummer muss vierstellig sein",IF(VLOOKUP(F809,Kontenplan!$E$9:$E$277,1)&lt;&gt;F809,"Sollkonto existiert nicht",IF(D809=0,"Bitte Beleg-Nr. prüfen",IF(OR(AND(G809&gt;0,G809&lt;1000),G809&gt;9999),"Habenkontonummer muss vierstellig sein",IF(VLOOKUP(G809,Kontenplan!$E$9:$F$277,1)&lt;&gt;G809,"Habenkonto exisitert nicht","")))))))</f>
        <v/>
      </c>
      <c r="O809" s="28" t="str">
        <f t="shared" si="25"/>
        <v/>
      </c>
      <c r="P809" s="28"/>
      <c r="Q809" s="28"/>
      <c r="R809" s="28"/>
      <c r="S809" s="28"/>
      <c r="T809" s="28"/>
      <c r="U809" s="28"/>
      <c r="V809" s="28"/>
      <c r="X809" s="28"/>
      <c r="Y809" s="28"/>
    </row>
    <row r="810" spans="1:25" x14ac:dyDescent="0.2">
      <c r="A810" t="e">
        <f>IF(OR(F810=#REF!,G810=#REF!),ROUND(A809+1,0),A809+0.0001)</f>
        <v>#REF!</v>
      </c>
      <c r="B810" s="20" t="e">
        <f>IF(AND(E810&gt;=$B$2,E810&lt;=$B$3,OR(F810=#REF!,G810=#REF!)),ROUND(B809+1,0),B809+0.0001)</f>
        <v>#REF!</v>
      </c>
      <c r="C810" s="20" t="e">
        <f>IF(H810=#REF!,ROUND(C809+1,0),C809+0.0001)</f>
        <v>#REF!</v>
      </c>
      <c r="D810" s="21"/>
      <c r="E810" s="22"/>
      <c r="F810" s="23"/>
      <c r="G810" s="24"/>
      <c r="H810" s="51"/>
      <c r="I810" s="25"/>
      <c r="J810" s="31"/>
      <c r="K810" s="43" t="str">
        <f t="shared" si="26"/>
        <v/>
      </c>
      <c r="L810" s="45" t="str">
        <f>IF(F810="","",VLOOKUP(Journal!F810,Kontenplan!$E$9:$F$278,2))</f>
        <v/>
      </c>
      <c r="M810" s="44" t="str">
        <f>IF(G810="","",VLOOKUP(Journal!G810,Kontenplan!$E$9:$F$278,2))</f>
        <v/>
      </c>
      <c r="N810" s="28" t="str">
        <f>IF(AND(G810="",I810="",J810=""),"",IF(AND(I810&gt;0,OR(F810="",G810="")),"Bitte gültige Kontonummer/n eingeben",IF(OR(AND(F810&gt;0,F810&lt;1000),F810&gt;9999),"Sollkontonummer muss vierstellig sein",IF(VLOOKUP(F810,Kontenplan!$E$9:$E$277,1)&lt;&gt;F810,"Sollkonto existiert nicht",IF(D810=0,"Bitte Beleg-Nr. prüfen",IF(OR(AND(G810&gt;0,G810&lt;1000),G810&gt;9999),"Habenkontonummer muss vierstellig sein",IF(VLOOKUP(G810,Kontenplan!$E$9:$F$277,1)&lt;&gt;G810,"Habenkonto exisitert nicht","")))))))</f>
        <v/>
      </c>
      <c r="O810" s="28" t="str">
        <f t="shared" si="25"/>
        <v/>
      </c>
      <c r="P810" s="28"/>
      <c r="Q810" s="28"/>
      <c r="R810" s="28"/>
      <c r="S810" s="28"/>
      <c r="T810" s="28"/>
      <c r="U810" s="28"/>
      <c r="V810" s="28"/>
      <c r="X810" s="28"/>
      <c r="Y810" s="28"/>
    </row>
    <row r="811" spans="1:25" x14ac:dyDescent="0.2">
      <c r="A811" t="e">
        <f>IF(OR(F811=#REF!,G811=#REF!),ROUND(A810+1,0),A810+0.0001)</f>
        <v>#REF!</v>
      </c>
      <c r="B811" s="20" t="e">
        <f>IF(AND(E811&gt;=$B$2,E811&lt;=$B$3,OR(F811=#REF!,G811=#REF!)),ROUND(B810+1,0),B810+0.0001)</f>
        <v>#REF!</v>
      </c>
      <c r="C811" s="20" t="e">
        <f>IF(H811=#REF!,ROUND(C810+1,0),C810+0.0001)</f>
        <v>#REF!</v>
      </c>
      <c r="D811" s="21"/>
      <c r="E811" s="22"/>
      <c r="F811" s="23"/>
      <c r="G811" s="24"/>
      <c r="H811" s="51"/>
      <c r="I811" s="25"/>
      <c r="J811" s="31"/>
      <c r="K811" s="43" t="str">
        <f t="shared" si="26"/>
        <v/>
      </c>
      <c r="L811" s="45" t="str">
        <f>IF(F811="","",VLOOKUP(Journal!F811,Kontenplan!$E$9:$F$278,2))</f>
        <v/>
      </c>
      <c r="M811" s="44" t="str">
        <f>IF(G811="","",VLOOKUP(Journal!G811,Kontenplan!$E$9:$F$278,2))</f>
        <v/>
      </c>
      <c r="N811" s="28" t="str">
        <f>IF(AND(G811="",I811="",J811=""),"",IF(AND(I811&gt;0,OR(F811="",G811="")),"Bitte gültige Kontonummer/n eingeben",IF(OR(AND(F811&gt;0,F811&lt;1000),F811&gt;9999),"Sollkontonummer muss vierstellig sein",IF(VLOOKUP(F811,Kontenplan!$E$9:$E$277,1)&lt;&gt;F811,"Sollkonto existiert nicht",IF(D811=0,"Bitte Beleg-Nr. prüfen",IF(OR(AND(G811&gt;0,G811&lt;1000),G811&gt;9999),"Habenkontonummer muss vierstellig sein",IF(VLOOKUP(G811,Kontenplan!$E$9:$F$277,1)&lt;&gt;G811,"Habenkonto exisitert nicht","")))))))</f>
        <v/>
      </c>
      <c r="O811" s="28" t="str">
        <f t="shared" si="25"/>
        <v/>
      </c>
      <c r="P811" s="28"/>
      <c r="Q811" s="28"/>
      <c r="R811" s="28"/>
      <c r="S811" s="28"/>
      <c r="T811" s="28"/>
      <c r="U811" s="28"/>
      <c r="V811" s="28"/>
      <c r="X811" s="28"/>
      <c r="Y811" s="28"/>
    </row>
    <row r="812" spans="1:25" x14ac:dyDescent="0.2">
      <c r="A812" t="e">
        <f>IF(OR(F812=#REF!,G812=#REF!),ROUND(A811+1,0),A811+0.0001)</f>
        <v>#REF!</v>
      </c>
      <c r="B812" s="20" t="e">
        <f>IF(AND(E812&gt;=$B$2,E812&lt;=$B$3,OR(F812=#REF!,G812=#REF!)),ROUND(B811+1,0),B811+0.0001)</f>
        <v>#REF!</v>
      </c>
      <c r="C812" s="20" t="e">
        <f>IF(H812=#REF!,ROUND(C811+1,0),C811+0.0001)</f>
        <v>#REF!</v>
      </c>
      <c r="D812" s="21"/>
      <c r="E812" s="22"/>
      <c r="F812" s="23"/>
      <c r="G812" s="24"/>
      <c r="H812" s="51"/>
      <c r="I812" s="25"/>
      <c r="J812" s="31"/>
      <c r="K812" s="43" t="str">
        <f t="shared" si="26"/>
        <v/>
      </c>
      <c r="L812" s="45" t="str">
        <f>IF(F812="","",VLOOKUP(Journal!F812,Kontenplan!$E$9:$F$278,2))</f>
        <v/>
      </c>
      <c r="M812" s="44" t="str">
        <f>IF(G812="","",VLOOKUP(Journal!G812,Kontenplan!$E$9:$F$278,2))</f>
        <v/>
      </c>
      <c r="N812" s="28" t="str">
        <f>IF(AND(G812="",I812="",J812=""),"",IF(AND(I812&gt;0,OR(F812="",G812="")),"Bitte gültige Kontonummer/n eingeben",IF(OR(AND(F812&gt;0,F812&lt;1000),F812&gt;9999),"Sollkontonummer muss vierstellig sein",IF(VLOOKUP(F812,Kontenplan!$E$9:$E$277,1)&lt;&gt;F812,"Sollkonto existiert nicht",IF(D812=0,"Bitte Beleg-Nr. prüfen",IF(OR(AND(G812&gt;0,G812&lt;1000),G812&gt;9999),"Habenkontonummer muss vierstellig sein",IF(VLOOKUP(G812,Kontenplan!$E$9:$F$277,1)&lt;&gt;G812,"Habenkonto exisitert nicht","")))))))</f>
        <v/>
      </c>
      <c r="O812" s="28" t="str">
        <f t="shared" si="25"/>
        <v/>
      </c>
      <c r="P812" s="28"/>
      <c r="Q812" s="28"/>
      <c r="R812" s="28"/>
      <c r="S812" s="28"/>
      <c r="T812" s="28"/>
      <c r="U812" s="28"/>
      <c r="V812" s="28"/>
      <c r="X812" s="28"/>
      <c r="Y812" s="28"/>
    </row>
    <row r="813" spans="1:25" x14ac:dyDescent="0.2">
      <c r="A813" t="e">
        <f>IF(OR(F813=#REF!,G813=#REF!),ROUND(A812+1,0),A812+0.0001)</f>
        <v>#REF!</v>
      </c>
      <c r="B813" s="20" t="e">
        <f>IF(AND(E813&gt;=$B$2,E813&lt;=$B$3,OR(F813=#REF!,G813=#REF!)),ROUND(B812+1,0),B812+0.0001)</f>
        <v>#REF!</v>
      </c>
      <c r="C813" s="20" t="e">
        <f>IF(H813=#REF!,ROUND(C812+1,0),C812+0.0001)</f>
        <v>#REF!</v>
      </c>
      <c r="D813" s="21"/>
      <c r="E813" s="22"/>
      <c r="F813" s="23"/>
      <c r="G813" s="24"/>
      <c r="H813" s="51"/>
      <c r="I813" s="25"/>
      <c r="J813" s="31"/>
      <c r="K813" s="43" t="str">
        <f t="shared" si="26"/>
        <v/>
      </c>
      <c r="L813" s="45" t="str">
        <f>IF(F813="","",VLOOKUP(Journal!F813,Kontenplan!$E$9:$F$278,2))</f>
        <v/>
      </c>
      <c r="M813" s="44" t="str">
        <f>IF(G813="","",VLOOKUP(Journal!G813,Kontenplan!$E$9:$F$278,2))</f>
        <v/>
      </c>
      <c r="N813" s="28" t="str">
        <f>IF(AND(G813="",I813="",J813=""),"",IF(AND(I813&gt;0,OR(F813="",G813="")),"Bitte gültige Kontonummer/n eingeben",IF(OR(AND(F813&gt;0,F813&lt;1000),F813&gt;9999),"Sollkontonummer muss vierstellig sein",IF(VLOOKUP(F813,Kontenplan!$E$9:$E$277,1)&lt;&gt;F813,"Sollkonto existiert nicht",IF(D813=0,"Bitte Beleg-Nr. prüfen",IF(OR(AND(G813&gt;0,G813&lt;1000),G813&gt;9999),"Habenkontonummer muss vierstellig sein",IF(VLOOKUP(G813,Kontenplan!$E$9:$F$277,1)&lt;&gt;G813,"Habenkonto exisitert nicht","")))))))</f>
        <v/>
      </c>
      <c r="O813" s="28" t="str">
        <f t="shared" si="25"/>
        <v/>
      </c>
      <c r="P813" s="28"/>
      <c r="Q813" s="28"/>
      <c r="R813" s="28"/>
      <c r="S813" s="28"/>
      <c r="T813" s="28"/>
      <c r="U813" s="28"/>
      <c r="V813" s="28"/>
      <c r="X813" s="28"/>
      <c r="Y813" s="28"/>
    </row>
    <row r="814" spans="1:25" x14ac:dyDescent="0.2">
      <c r="A814" t="e">
        <f>IF(OR(F814=#REF!,G814=#REF!),ROUND(A813+1,0),A813+0.0001)</f>
        <v>#REF!</v>
      </c>
      <c r="B814" s="20" t="e">
        <f>IF(AND(E814&gt;=$B$2,E814&lt;=$B$3,OR(F814=#REF!,G814=#REF!)),ROUND(B813+1,0),B813+0.0001)</f>
        <v>#REF!</v>
      </c>
      <c r="C814" s="20" t="e">
        <f>IF(H814=#REF!,ROUND(C813+1,0),C813+0.0001)</f>
        <v>#REF!</v>
      </c>
      <c r="D814" s="21"/>
      <c r="E814" s="22"/>
      <c r="F814" s="23"/>
      <c r="G814" s="24"/>
      <c r="H814" s="51"/>
      <c r="I814" s="25"/>
      <c r="J814" s="31"/>
      <c r="K814" s="43" t="str">
        <f t="shared" si="26"/>
        <v/>
      </c>
      <c r="L814" s="45" t="str">
        <f>IF(F814="","",VLOOKUP(Journal!F814,Kontenplan!$E$9:$F$278,2))</f>
        <v/>
      </c>
      <c r="M814" s="44" t="str">
        <f>IF(G814="","",VLOOKUP(Journal!G814,Kontenplan!$E$9:$F$278,2))</f>
        <v/>
      </c>
      <c r="N814" s="28" t="str">
        <f>IF(AND(G814="",I814="",J814=""),"",IF(AND(I814&gt;0,OR(F814="",G814="")),"Bitte gültige Kontonummer/n eingeben",IF(OR(AND(F814&gt;0,F814&lt;1000),F814&gt;9999),"Sollkontonummer muss vierstellig sein",IF(VLOOKUP(F814,Kontenplan!$E$9:$E$277,1)&lt;&gt;F814,"Sollkonto existiert nicht",IF(D814=0,"Bitte Beleg-Nr. prüfen",IF(OR(AND(G814&gt;0,G814&lt;1000),G814&gt;9999),"Habenkontonummer muss vierstellig sein",IF(VLOOKUP(G814,Kontenplan!$E$9:$F$277,1)&lt;&gt;G814,"Habenkonto exisitert nicht","")))))))</f>
        <v/>
      </c>
      <c r="O814" s="28" t="str">
        <f t="shared" si="25"/>
        <v/>
      </c>
      <c r="P814" s="28"/>
      <c r="Q814" s="28"/>
      <c r="R814" s="28"/>
      <c r="S814" s="28"/>
      <c r="T814" s="28"/>
      <c r="U814" s="28"/>
      <c r="V814" s="28"/>
      <c r="X814" s="28"/>
      <c r="Y814" s="28"/>
    </row>
    <row r="815" spans="1:25" x14ac:dyDescent="0.2">
      <c r="A815" t="e">
        <f>IF(OR(F815=#REF!,G815=#REF!),ROUND(A814+1,0),A814+0.0001)</f>
        <v>#REF!</v>
      </c>
      <c r="B815" s="20" t="e">
        <f>IF(AND(E815&gt;=$B$2,E815&lt;=$B$3,OR(F815=#REF!,G815=#REF!)),ROUND(B814+1,0),B814+0.0001)</f>
        <v>#REF!</v>
      </c>
      <c r="C815" s="20" t="e">
        <f>IF(H815=#REF!,ROUND(C814+1,0),C814+0.0001)</f>
        <v>#REF!</v>
      </c>
      <c r="D815" s="21"/>
      <c r="E815" s="22"/>
      <c r="F815" s="23"/>
      <c r="G815" s="24"/>
      <c r="H815" s="51"/>
      <c r="I815" s="25"/>
      <c r="J815" s="31"/>
      <c r="K815" s="43" t="str">
        <f t="shared" si="26"/>
        <v/>
      </c>
      <c r="L815" s="45" t="str">
        <f>IF(F815="","",VLOOKUP(Journal!F815,Kontenplan!$E$9:$F$278,2))</f>
        <v/>
      </c>
      <c r="M815" s="44" t="str">
        <f>IF(G815="","",VLOOKUP(Journal!G815,Kontenplan!$E$9:$F$278,2))</f>
        <v/>
      </c>
      <c r="N815" s="28" t="str">
        <f>IF(AND(G815="",I815="",J815=""),"",IF(AND(I815&gt;0,OR(F815="",G815="")),"Bitte gültige Kontonummer/n eingeben",IF(OR(AND(F815&gt;0,F815&lt;1000),F815&gt;9999),"Sollkontonummer muss vierstellig sein",IF(VLOOKUP(F815,Kontenplan!$E$9:$E$277,1)&lt;&gt;F815,"Sollkonto existiert nicht",IF(D815=0,"Bitte Beleg-Nr. prüfen",IF(OR(AND(G815&gt;0,G815&lt;1000),G815&gt;9999),"Habenkontonummer muss vierstellig sein",IF(VLOOKUP(G815,Kontenplan!$E$9:$F$277,1)&lt;&gt;G815,"Habenkonto exisitert nicht","")))))))</f>
        <v/>
      </c>
      <c r="O815" s="28" t="str">
        <f t="shared" si="25"/>
        <v/>
      </c>
      <c r="P815" s="28"/>
      <c r="Q815" s="28"/>
      <c r="R815" s="28"/>
      <c r="S815" s="28"/>
      <c r="T815" s="28"/>
      <c r="U815" s="28"/>
      <c r="V815" s="28"/>
      <c r="X815" s="28"/>
      <c r="Y815" s="28"/>
    </row>
    <row r="816" spans="1:25" x14ac:dyDescent="0.2">
      <c r="A816" t="e">
        <f>IF(OR(F816=#REF!,G816=#REF!),ROUND(A815+1,0),A815+0.0001)</f>
        <v>#REF!</v>
      </c>
      <c r="B816" s="20" t="e">
        <f>IF(AND(E816&gt;=$B$2,E816&lt;=$B$3,OR(F816=#REF!,G816=#REF!)),ROUND(B815+1,0),B815+0.0001)</f>
        <v>#REF!</v>
      </c>
      <c r="C816" s="20" t="e">
        <f>IF(H816=#REF!,ROUND(C815+1,0),C815+0.0001)</f>
        <v>#REF!</v>
      </c>
      <c r="D816" s="21"/>
      <c r="E816" s="22"/>
      <c r="F816" s="23"/>
      <c r="G816" s="24"/>
      <c r="H816" s="51"/>
      <c r="I816" s="25"/>
      <c r="J816" s="31"/>
      <c r="K816" s="43" t="str">
        <f t="shared" si="26"/>
        <v/>
      </c>
      <c r="L816" s="45" t="str">
        <f>IF(F816="","",VLOOKUP(Journal!F816,Kontenplan!$E$9:$F$278,2))</f>
        <v/>
      </c>
      <c r="M816" s="44" t="str">
        <f>IF(G816="","",VLOOKUP(Journal!G816,Kontenplan!$E$9:$F$278,2))</f>
        <v/>
      </c>
      <c r="N816" s="28" t="str">
        <f>IF(AND(G816="",I816="",J816=""),"",IF(AND(I816&gt;0,OR(F816="",G816="")),"Bitte gültige Kontonummer/n eingeben",IF(OR(AND(F816&gt;0,F816&lt;1000),F816&gt;9999),"Sollkontonummer muss vierstellig sein",IF(VLOOKUP(F816,Kontenplan!$E$9:$E$277,1)&lt;&gt;F816,"Sollkonto existiert nicht",IF(D816=0,"Bitte Beleg-Nr. prüfen",IF(OR(AND(G816&gt;0,G816&lt;1000),G816&gt;9999),"Habenkontonummer muss vierstellig sein",IF(VLOOKUP(G816,Kontenplan!$E$9:$F$277,1)&lt;&gt;G816,"Habenkonto exisitert nicht","")))))))</f>
        <v/>
      </c>
      <c r="O816" s="28" t="str">
        <f t="shared" si="25"/>
        <v/>
      </c>
      <c r="P816" s="28"/>
      <c r="Q816" s="28"/>
      <c r="R816" s="28"/>
      <c r="S816" s="28"/>
      <c r="T816" s="28"/>
      <c r="U816" s="28"/>
      <c r="V816" s="28"/>
      <c r="X816" s="28"/>
      <c r="Y816" s="28"/>
    </row>
    <row r="817" spans="1:25" x14ac:dyDescent="0.2">
      <c r="A817" t="e">
        <f>IF(OR(F817=#REF!,G817=#REF!),ROUND(A816+1,0),A816+0.0001)</f>
        <v>#REF!</v>
      </c>
      <c r="B817" s="20" t="e">
        <f>IF(AND(E817&gt;=$B$2,E817&lt;=$B$3,OR(F817=#REF!,G817=#REF!)),ROUND(B816+1,0),B816+0.0001)</f>
        <v>#REF!</v>
      </c>
      <c r="C817" s="20" t="e">
        <f>IF(H817=#REF!,ROUND(C816+1,0),C816+0.0001)</f>
        <v>#REF!</v>
      </c>
      <c r="D817" s="21"/>
      <c r="E817" s="22"/>
      <c r="F817" s="23"/>
      <c r="G817" s="24"/>
      <c r="H817" s="51"/>
      <c r="I817" s="25"/>
      <c r="J817" s="31"/>
      <c r="K817" s="43" t="str">
        <f t="shared" si="26"/>
        <v/>
      </c>
      <c r="L817" s="45" t="str">
        <f>IF(F817="","",VLOOKUP(Journal!F817,Kontenplan!$E$9:$F$278,2))</f>
        <v/>
      </c>
      <c r="M817" s="44" t="str">
        <f>IF(G817="","",VLOOKUP(Journal!G817,Kontenplan!$E$9:$F$278,2))</f>
        <v/>
      </c>
      <c r="N817" s="28" t="str">
        <f>IF(AND(G817="",I817="",J817=""),"",IF(AND(I817&gt;0,OR(F817="",G817="")),"Bitte gültige Kontonummer/n eingeben",IF(OR(AND(F817&gt;0,F817&lt;1000),F817&gt;9999),"Sollkontonummer muss vierstellig sein",IF(VLOOKUP(F817,Kontenplan!$E$9:$E$277,1)&lt;&gt;F817,"Sollkonto existiert nicht",IF(D817=0,"Bitte Beleg-Nr. prüfen",IF(OR(AND(G817&gt;0,G817&lt;1000),G817&gt;9999),"Habenkontonummer muss vierstellig sein",IF(VLOOKUP(G817,Kontenplan!$E$9:$F$277,1)&lt;&gt;G817,"Habenkonto exisitert nicht","")))))))</f>
        <v/>
      </c>
      <c r="O817" s="28" t="str">
        <f t="shared" si="25"/>
        <v/>
      </c>
      <c r="P817" s="28"/>
      <c r="Q817" s="28"/>
      <c r="R817" s="28"/>
      <c r="S817" s="28"/>
      <c r="T817" s="28"/>
      <c r="U817" s="28"/>
      <c r="V817" s="28"/>
      <c r="X817" s="28"/>
      <c r="Y817" s="28"/>
    </row>
    <row r="818" spans="1:25" x14ac:dyDescent="0.2">
      <c r="A818" t="e">
        <f>IF(OR(F818=#REF!,G818=#REF!),ROUND(A817+1,0),A817+0.0001)</f>
        <v>#REF!</v>
      </c>
      <c r="B818" s="20" t="e">
        <f>IF(AND(E818&gt;=$B$2,E818&lt;=$B$3,OR(F818=#REF!,G818=#REF!)),ROUND(B817+1,0),B817+0.0001)</f>
        <v>#REF!</v>
      </c>
      <c r="C818" s="20" t="e">
        <f>IF(H818=#REF!,ROUND(C817+1,0),C817+0.0001)</f>
        <v>#REF!</v>
      </c>
      <c r="D818" s="21"/>
      <c r="E818" s="22"/>
      <c r="F818" s="23"/>
      <c r="G818" s="24"/>
      <c r="H818" s="51"/>
      <c r="I818" s="25"/>
      <c r="J818" s="31"/>
      <c r="K818" s="43" t="str">
        <f t="shared" si="26"/>
        <v/>
      </c>
      <c r="L818" s="45" t="str">
        <f>IF(F818="","",VLOOKUP(Journal!F818,Kontenplan!$E$9:$F$278,2))</f>
        <v/>
      </c>
      <c r="M818" s="44" t="str">
        <f>IF(G818="","",VLOOKUP(Journal!G818,Kontenplan!$E$9:$F$278,2))</f>
        <v/>
      </c>
      <c r="N818" s="28" t="str">
        <f>IF(AND(G818="",I818="",J818=""),"",IF(AND(I818&gt;0,OR(F818="",G818="")),"Bitte gültige Kontonummer/n eingeben",IF(OR(AND(F818&gt;0,F818&lt;1000),F818&gt;9999),"Sollkontonummer muss vierstellig sein",IF(VLOOKUP(F818,Kontenplan!$E$9:$E$277,1)&lt;&gt;F818,"Sollkonto existiert nicht",IF(D818=0,"Bitte Beleg-Nr. prüfen",IF(OR(AND(G818&gt;0,G818&lt;1000),G818&gt;9999),"Habenkontonummer muss vierstellig sein",IF(VLOOKUP(G818,Kontenplan!$E$9:$F$277,1)&lt;&gt;G818,"Habenkonto exisitert nicht","")))))))</f>
        <v/>
      </c>
      <c r="O818" s="28" t="str">
        <f t="shared" si="25"/>
        <v/>
      </c>
      <c r="P818" s="28"/>
      <c r="Q818" s="28"/>
      <c r="R818" s="28"/>
      <c r="S818" s="28"/>
      <c r="T818" s="28"/>
      <c r="U818" s="28"/>
      <c r="V818" s="28"/>
      <c r="X818" s="28"/>
      <c r="Y818" s="28"/>
    </row>
    <row r="819" spans="1:25" x14ac:dyDescent="0.2">
      <c r="A819" t="e">
        <f>IF(OR(F819=#REF!,G819=#REF!),ROUND(A818+1,0),A818+0.0001)</f>
        <v>#REF!</v>
      </c>
      <c r="B819" s="20" t="e">
        <f>IF(AND(E819&gt;=$B$2,E819&lt;=$B$3,OR(F819=#REF!,G819=#REF!)),ROUND(B818+1,0),B818+0.0001)</f>
        <v>#REF!</v>
      </c>
      <c r="C819" s="20" t="e">
        <f>IF(H819=#REF!,ROUND(C818+1,0),C818+0.0001)</f>
        <v>#REF!</v>
      </c>
      <c r="D819" s="21"/>
      <c r="E819" s="22"/>
      <c r="F819" s="23"/>
      <c r="G819" s="24"/>
      <c r="H819" s="51"/>
      <c r="I819" s="25"/>
      <c r="J819" s="31"/>
      <c r="K819" s="43" t="str">
        <f t="shared" si="26"/>
        <v/>
      </c>
      <c r="L819" s="45" t="str">
        <f>IF(F819="","",VLOOKUP(Journal!F819,Kontenplan!$E$9:$F$278,2))</f>
        <v/>
      </c>
      <c r="M819" s="44" t="str">
        <f>IF(G819="","",VLOOKUP(Journal!G819,Kontenplan!$E$9:$F$278,2))</f>
        <v/>
      </c>
      <c r="N819" s="28" t="str">
        <f>IF(AND(G819="",I819="",J819=""),"",IF(AND(I819&gt;0,OR(F819="",G819="")),"Bitte gültige Kontonummer/n eingeben",IF(OR(AND(F819&gt;0,F819&lt;1000),F819&gt;9999),"Sollkontonummer muss vierstellig sein",IF(VLOOKUP(F819,Kontenplan!$E$9:$E$277,1)&lt;&gt;F819,"Sollkonto existiert nicht",IF(D819=0,"Bitte Beleg-Nr. prüfen",IF(OR(AND(G819&gt;0,G819&lt;1000),G819&gt;9999),"Habenkontonummer muss vierstellig sein",IF(VLOOKUP(G819,Kontenplan!$E$9:$F$277,1)&lt;&gt;G819,"Habenkonto exisitert nicht","")))))))</f>
        <v/>
      </c>
      <c r="O819" s="28" t="str">
        <f t="shared" si="25"/>
        <v/>
      </c>
      <c r="P819" s="28"/>
      <c r="Q819" s="28"/>
      <c r="R819" s="28"/>
      <c r="S819" s="28"/>
      <c r="T819" s="28"/>
      <c r="U819" s="28"/>
      <c r="V819" s="28"/>
      <c r="X819" s="28"/>
      <c r="Y819" s="28"/>
    </row>
    <row r="820" spans="1:25" x14ac:dyDescent="0.2">
      <c r="A820" t="e">
        <f>IF(OR(F820=#REF!,G820=#REF!),ROUND(A819+1,0),A819+0.0001)</f>
        <v>#REF!</v>
      </c>
      <c r="B820" s="20" t="e">
        <f>IF(AND(E820&gt;=$B$2,E820&lt;=$B$3,OR(F820=#REF!,G820=#REF!)),ROUND(B819+1,0),B819+0.0001)</f>
        <v>#REF!</v>
      </c>
      <c r="C820" s="20" t="e">
        <f>IF(H820=#REF!,ROUND(C819+1,0),C819+0.0001)</f>
        <v>#REF!</v>
      </c>
      <c r="D820" s="21"/>
      <c r="E820" s="22"/>
      <c r="F820" s="23"/>
      <c r="G820" s="24"/>
      <c r="H820" s="51"/>
      <c r="I820" s="25"/>
      <c r="J820" s="31"/>
      <c r="K820" s="43" t="str">
        <f t="shared" si="26"/>
        <v/>
      </c>
      <c r="L820" s="45" t="str">
        <f>IF(F820="","",VLOOKUP(Journal!F820,Kontenplan!$E$9:$F$278,2))</f>
        <v/>
      </c>
      <c r="M820" s="44" t="str">
        <f>IF(G820="","",VLOOKUP(Journal!G820,Kontenplan!$E$9:$F$278,2))</f>
        <v/>
      </c>
      <c r="N820" s="28" t="str">
        <f>IF(AND(G820="",I820="",J820=""),"",IF(AND(I820&gt;0,OR(F820="",G820="")),"Bitte gültige Kontonummer/n eingeben",IF(OR(AND(F820&gt;0,F820&lt;1000),F820&gt;9999),"Sollkontonummer muss vierstellig sein",IF(VLOOKUP(F820,Kontenplan!$E$9:$E$277,1)&lt;&gt;F820,"Sollkonto existiert nicht",IF(D820=0,"Bitte Beleg-Nr. prüfen",IF(OR(AND(G820&gt;0,G820&lt;1000),G820&gt;9999),"Habenkontonummer muss vierstellig sein",IF(VLOOKUP(G820,Kontenplan!$E$9:$F$277,1)&lt;&gt;G820,"Habenkonto exisitert nicht","")))))))</f>
        <v/>
      </c>
      <c r="O820" s="28" t="str">
        <f t="shared" si="25"/>
        <v/>
      </c>
      <c r="P820" s="28"/>
      <c r="Q820" s="28"/>
      <c r="R820" s="28"/>
      <c r="S820" s="28"/>
      <c r="T820" s="28"/>
      <c r="U820" s="28"/>
      <c r="V820" s="28"/>
      <c r="X820" s="28"/>
      <c r="Y820" s="28"/>
    </row>
    <row r="821" spans="1:25" x14ac:dyDescent="0.2">
      <c r="A821" t="e">
        <f>IF(OR(F821=#REF!,G821=#REF!),ROUND(A820+1,0),A820+0.0001)</f>
        <v>#REF!</v>
      </c>
      <c r="B821" s="20" t="e">
        <f>IF(AND(E821&gt;=$B$2,E821&lt;=$B$3,OR(F821=#REF!,G821=#REF!)),ROUND(B820+1,0),B820+0.0001)</f>
        <v>#REF!</v>
      </c>
      <c r="C821" s="20" t="e">
        <f>IF(H821=#REF!,ROUND(C820+1,0),C820+0.0001)</f>
        <v>#REF!</v>
      </c>
      <c r="D821" s="21"/>
      <c r="E821" s="22"/>
      <c r="F821" s="23"/>
      <c r="G821" s="24"/>
      <c r="H821" s="51"/>
      <c r="I821" s="25"/>
      <c r="J821" s="31"/>
      <c r="K821" s="43" t="str">
        <f t="shared" si="26"/>
        <v/>
      </c>
      <c r="L821" s="45" t="str">
        <f>IF(F821="","",VLOOKUP(Journal!F821,Kontenplan!$E$9:$F$278,2))</f>
        <v/>
      </c>
      <c r="M821" s="44" t="str">
        <f>IF(G821="","",VLOOKUP(Journal!G821,Kontenplan!$E$9:$F$278,2))</f>
        <v/>
      </c>
      <c r="N821" s="28" t="str">
        <f>IF(AND(G821="",I821="",J821=""),"",IF(AND(I821&gt;0,OR(F821="",G821="")),"Bitte gültige Kontonummer/n eingeben",IF(OR(AND(F821&gt;0,F821&lt;1000),F821&gt;9999),"Sollkontonummer muss vierstellig sein",IF(VLOOKUP(F821,Kontenplan!$E$9:$E$277,1)&lt;&gt;F821,"Sollkonto existiert nicht",IF(D821=0,"Bitte Beleg-Nr. prüfen",IF(OR(AND(G821&gt;0,G821&lt;1000),G821&gt;9999),"Habenkontonummer muss vierstellig sein",IF(VLOOKUP(G821,Kontenplan!$E$9:$F$277,1)&lt;&gt;G821,"Habenkonto exisitert nicht","")))))))</f>
        <v/>
      </c>
      <c r="O821" s="28" t="str">
        <f t="shared" si="25"/>
        <v/>
      </c>
      <c r="P821" s="28"/>
      <c r="Q821" s="28"/>
      <c r="R821" s="28"/>
      <c r="S821" s="28"/>
      <c r="T821" s="28"/>
      <c r="U821" s="28"/>
      <c r="V821" s="28"/>
      <c r="X821" s="28"/>
      <c r="Y821" s="28"/>
    </row>
    <row r="822" spans="1:25" x14ac:dyDescent="0.2">
      <c r="A822" t="e">
        <f>IF(OR(F822=#REF!,G822=#REF!),ROUND(A821+1,0),A821+0.0001)</f>
        <v>#REF!</v>
      </c>
      <c r="B822" s="20" t="e">
        <f>IF(AND(E822&gt;=$B$2,E822&lt;=$B$3,OR(F822=#REF!,G822=#REF!)),ROUND(B821+1,0),B821+0.0001)</f>
        <v>#REF!</v>
      </c>
      <c r="C822" s="20" t="e">
        <f>IF(H822=#REF!,ROUND(C821+1,0),C821+0.0001)</f>
        <v>#REF!</v>
      </c>
      <c r="D822" s="21"/>
      <c r="E822" s="22"/>
      <c r="F822" s="23"/>
      <c r="G822" s="24"/>
      <c r="H822" s="51"/>
      <c r="I822" s="25"/>
      <c r="J822" s="31"/>
      <c r="K822" s="43" t="str">
        <f t="shared" si="26"/>
        <v/>
      </c>
      <c r="L822" s="45" t="str">
        <f>IF(F822="","",VLOOKUP(Journal!F822,Kontenplan!$E$9:$F$278,2))</f>
        <v/>
      </c>
      <c r="M822" s="44" t="str">
        <f>IF(G822="","",VLOOKUP(Journal!G822,Kontenplan!$E$9:$F$278,2))</f>
        <v/>
      </c>
      <c r="N822" s="28" t="str">
        <f>IF(AND(G822="",I822="",J822=""),"",IF(AND(I822&gt;0,OR(F822="",G822="")),"Bitte gültige Kontonummer/n eingeben",IF(OR(AND(F822&gt;0,F822&lt;1000),F822&gt;9999),"Sollkontonummer muss vierstellig sein",IF(VLOOKUP(F822,Kontenplan!$E$9:$E$277,1)&lt;&gt;F822,"Sollkonto existiert nicht",IF(D822=0,"Bitte Beleg-Nr. prüfen",IF(OR(AND(G822&gt;0,G822&lt;1000),G822&gt;9999),"Habenkontonummer muss vierstellig sein",IF(VLOOKUP(G822,Kontenplan!$E$9:$F$277,1)&lt;&gt;G822,"Habenkonto exisitert nicht","")))))))</f>
        <v/>
      </c>
      <c r="O822" s="28" t="str">
        <f t="shared" si="25"/>
        <v/>
      </c>
      <c r="P822" s="28"/>
      <c r="Q822" s="28"/>
      <c r="R822" s="28"/>
      <c r="S822" s="28"/>
      <c r="T822" s="28"/>
      <c r="U822" s="28"/>
      <c r="V822" s="28"/>
      <c r="X822" s="28"/>
      <c r="Y822" s="28"/>
    </row>
    <row r="823" spans="1:25" x14ac:dyDescent="0.2">
      <c r="A823" t="e">
        <f>IF(OR(F823=#REF!,G823=#REF!),ROUND(A822+1,0),A822+0.0001)</f>
        <v>#REF!</v>
      </c>
      <c r="B823" s="20" t="e">
        <f>IF(AND(E823&gt;=$B$2,E823&lt;=$B$3,OR(F823=#REF!,G823=#REF!)),ROUND(B822+1,0),B822+0.0001)</f>
        <v>#REF!</v>
      </c>
      <c r="C823" s="20" t="e">
        <f>IF(H823=#REF!,ROUND(C822+1,0),C822+0.0001)</f>
        <v>#REF!</v>
      </c>
      <c r="D823" s="21"/>
      <c r="E823" s="22"/>
      <c r="F823" s="23"/>
      <c r="G823" s="24"/>
      <c r="H823" s="51"/>
      <c r="I823" s="25"/>
      <c r="J823" s="31"/>
      <c r="K823" s="43" t="str">
        <f t="shared" si="26"/>
        <v/>
      </c>
      <c r="L823" s="45" t="str">
        <f>IF(F823="","",VLOOKUP(Journal!F823,Kontenplan!$E$9:$F$278,2))</f>
        <v/>
      </c>
      <c r="M823" s="44" t="str">
        <f>IF(G823="","",VLOOKUP(Journal!G823,Kontenplan!$E$9:$F$278,2))</f>
        <v/>
      </c>
      <c r="N823" s="28" t="str">
        <f>IF(AND(G823="",I823="",J823=""),"",IF(AND(I823&gt;0,OR(F823="",G823="")),"Bitte gültige Kontonummer/n eingeben",IF(OR(AND(F823&gt;0,F823&lt;1000),F823&gt;9999),"Sollkontonummer muss vierstellig sein",IF(VLOOKUP(F823,Kontenplan!$E$9:$E$277,1)&lt;&gt;F823,"Sollkonto existiert nicht",IF(D823=0,"Bitte Beleg-Nr. prüfen",IF(OR(AND(G823&gt;0,G823&lt;1000),G823&gt;9999),"Habenkontonummer muss vierstellig sein",IF(VLOOKUP(G823,Kontenplan!$E$9:$F$277,1)&lt;&gt;G823,"Habenkonto exisitert nicht","")))))))</f>
        <v/>
      </c>
      <c r="O823" s="28" t="str">
        <f t="shared" si="25"/>
        <v/>
      </c>
      <c r="P823" s="28"/>
      <c r="Q823" s="28"/>
      <c r="R823" s="28"/>
      <c r="S823" s="28"/>
      <c r="T823" s="28"/>
      <c r="U823" s="28"/>
      <c r="V823" s="28"/>
      <c r="X823" s="28"/>
      <c r="Y823" s="28"/>
    </row>
    <row r="824" spans="1:25" x14ac:dyDescent="0.2">
      <c r="A824" t="e">
        <f>IF(OR(F824=#REF!,G824=#REF!),ROUND(A823+1,0),A823+0.0001)</f>
        <v>#REF!</v>
      </c>
      <c r="B824" s="20" t="e">
        <f>IF(AND(E824&gt;=$B$2,E824&lt;=$B$3,OR(F824=#REF!,G824=#REF!)),ROUND(B823+1,0),B823+0.0001)</f>
        <v>#REF!</v>
      </c>
      <c r="C824" s="20" t="e">
        <f>IF(H824=#REF!,ROUND(C823+1,0),C823+0.0001)</f>
        <v>#REF!</v>
      </c>
      <c r="D824" s="21"/>
      <c r="E824" s="22"/>
      <c r="F824" s="23"/>
      <c r="G824" s="24"/>
      <c r="H824" s="51"/>
      <c r="I824" s="25"/>
      <c r="J824" s="31"/>
      <c r="K824" s="43" t="str">
        <f t="shared" si="26"/>
        <v/>
      </c>
      <c r="L824" s="45" t="str">
        <f>IF(F824="","",VLOOKUP(Journal!F824,Kontenplan!$E$9:$F$278,2))</f>
        <v/>
      </c>
      <c r="M824" s="44" t="str">
        <f>IF(G824="","",VLOOKUP(Journal!G824,Kontenplan!$E$9:$F$278,2))</f>
        <v/>
      </c>
      <c r="N824" s="28" t="str">
        <f>IF(AND(G824="",I824="",J824=""),"",IF(AND(I824&gt;0,OR(F824="",G824="")),"Bitte gültige Kontonummer/n eingeben",IF(OR(AND(F824&gt;0,F824&lt;1000),F824&gt;9999),"Sollkontonummer muss vierstellig sein",IF(VLOOKUP(F824,Kontenplan!$E$9:$E$277,1)&lt;&gt;F824,"Sollkonto existiert nicht",IF(D824=0,"Bitte Beleg-Nr. prüfen",IF(OR(AND(G824&gt;0,G824&lt;1000),G824&gt;9999),"Habenkontonummer muss vierstellig sein",IF(VLOOKUP(G824,Kontenplan!$E$9:$F$277,1)&lt;&gt;G824,"Habenkonto exisitert nicht","")))))))</f>
        <v/>
      </c>
      <c r="O824" s="28" t="str">
        <f t="shared" si="25"/>
        <v/>
      </c>
      <c r="P824" s="28"/>
      <c r="Q824" s="28"/>
      <c r="R824" s="28"/>
      <c r="S824" s="28"/>
      <c r="T824" s="28"/>
      <c r="U824" s="28"/>
      <c r="V824" s="28"/>
      <c r="X824" s="28"/>
      <c r="Y824" s="28"/>
    </row>
    <row r="825" spans="1:25" x14ac:dyDescent="0.2">
      <c r="A825" t="e">
        <f>IF(OR(F825=#REF!,G825=#REF!),ROUND(A824+1,0),A824+0.0001)</f>
        <v>#REF!</v>
      </c>
      <c r="B825" s="20" t="e">
        <f>IF(AND(E825&gt;=$B$2,E825&lt;=$B$3,OR(F825=#REF!,G825=#REF!)),ROUND(B824+1,0),B824+0.0001)</f>
        <v>#REF!</v>
      </c>
      <c r="C825" s="20" t="e">
        <f>IF(H825=#REF!,ROUND(C824+1,0),C824+0.0001)</f>
        <v>#REF!</v>
      </c>
      <c r="D825" s="21"/>
      <c r="E825" s="22"/>
      <c r="F825" s="23"/>
      <c r="G825" s="24"/>
      <c r="H825" s="51"/>
      <c r="I825" s="25"/>
      <c r="J825" s="31"/>
      <c r="K825" s="43" t="str">
        <f t="shared" si="26"/>
        <v/>
      </c>
      <c r="L825" s="45" t="str">
        <f>IF(F825="","",VLOOKUP(Journal!F825,Kontenplan!$E$9:$F$278,2))</f>
        <v/>
      </c>
      <c r="M825" s="44" t="str">
        <f>IF(G825="","",VLOOKUP(Journal!G825,Kontenplan!$E$9:$F$278,2))</f>
        <v/>
      </c>
      <c r="N825" s="28" t="str">
        <f>IF(AND(G825="",I825="",J825=""),"",IF(AND(I825&gt;0,OR(F825="",G825="")),"Bitte gültige Kontonummer/n eingeben",IF(OR(AND(F825&gt;0,F825&lt;1000),F825&gt;9999),"Sollkontonummer muss vierstellig sein",IF(VLOOKUP(F825,Kontenplan!$E$9:$E$277,1)&lt;&gt;F825,"Sollkonto existiert nicht",IF(D825=0,"Bitte Beleg-Nr. prüfen",IF(OR(AND(G825&gt;0,G825&lt;1000),G825&gt;9999),"Habenkontonummer muss vierstellig sein",IF(VLOOKUP(G825,Kontenplan!$E$9:$F$277,1)&lt;&gt;G825,"Habenkonto exisitert nicht","")))))))</f>
        <v/>
      </c>
      <c r="O825" s="28" t="str">
        <f t="shared" si="25"/>
        <v/>
      </c>
      <c r="P825" s="28"/>
      <c r="Q825" s="28"/>
      <c r="R825" s="28"/>
      <c r="S825" s="28"/>
      <c r="T825" s="28"/>
      <c r="U825" s="28"/>
      <c r="V825" s="28"/>
      <c r="X825" s="28"/>
      <c r="Y825" s="28"/>
    </row>
    <row r="826" spans="1:25" x14ac:dyDescent="0.2">
      <c r="A826" t="e">
        <f>IF(OR(F826=#REF!,G826=#REF!),ROUND(A825+1,0),A825+0.0001)</f>
        <v>#REF!</v>
      </c>
      <c r="B826" s="20" t="e">
        <f>IF(AND(E826&gt;=$B$2,E826&lt;=$B$3,OR(F826=#REF!,G826=#REF!)),ROUND(B825+1,0),B825+0.0001)</f>
        <v>#REF!</v>
      </c>
      <c r="C826" s="20" t="e">
        <f>IF(H826=#REF!,ROUND(C825+1,0),C825+0.0001)</f>
        <v>#REF!</v>
      </c>
      <c r="D826" s="21"/>
      <c r="E826" s="22"/>
      <c r="F826" s="23"/>
      <c r="G826" s="24"/>
      <c r="H826" s="51"/>
      <c r="I826" s="25"/>
      <c r="J826" s="31"/>
      <c r="K826" s="43" t="str">
        <f t="shared" si="26"/>
        <v/>
      </c>
      <c r="L826" s="45" t="str">
        <f>IF(F826="","",VLOOKUP(Journal!F826,Kontenplan!$E$9:$F$278,2))</f>
        <v/>
      </c>
      <c r="M826" s="44" t="str">
        <f>IF(G826="","",VLOOKUP(Journal!G826,Kontenplan!$E$9:$F$278,2))</f>
        <v/>
      </c>
      <c r="N826" s="28" t="str">
        <f>IF(AND(G826="",I826="",J826=""),"",IF(AND(I826&gt;0,OR(F826="",G826="")),"Bitte gültige Kontonummer/n eingeben",IF(OR(AND(F826&gt;0,F826&lt;1000),F826&gt;9999),"Sollkontonummer muss vierstellig sein",IF(VLOOKUP(F826,Kontenplan!$E$9:$E$277,1)&lt;&gt;F826,"Sollkonto existiert nicht",IF(D826=0,"Bitte Beleg-Nr. prüfen",IF(OR(AND(G826&gt;0,G826&lt;1000),G826&gt;9999),"Habenkontonummer muss vierstellig sein",IF(VLOOKUP(G826,Kontenplan!$E$9:$F$277,1)&lt;&gt;G826,"Habenkonto exisitert nicht","")))))))</f>
        <v/>
      </c>
      <c r="O826" s="28" t="str">
        <f t="shared" si="25"/>
        <v/>
      </c>
      <c r="P826" s="28"/>
      <c r="Q826" s="28"/>
      <c r="R826" s="28"/>
      <c r="S826" s="28"/>
      <c r="T826" s="28"/>
      <c r="U826" s="28"/>
      <c r="V826" s="28"/>
      <c r="X826" s="28"/>
      <c r="Y826" s="28"/>
    </row>
    <row r="827" spans="1:25" x14ac:dyDescent="0.2">
      <c r="A827" t="e">
        <f>IF(OR(F827=#REF!,G827=#REF!),ROUND(A826+1,0),A826+0.0001)</f>
        <v>#REF!</v>
      </c>
      <c r="B827" s="20" t="e">
        <f>IF(AND(E827&gt;=$B$2,E827&lt;=$B$3,OR(F827=#REF!,G827=#REF!)),ROUND(B826+1,0),B826+0.0001)</f>
        <v>#REF!</v>
      </c>
      <c r="C827" s="20" t="e">
        <f>IF(H827=#REF!,ROUND(C826+1,0),C826+0.0001)</f>
        <v>#REF!</v>
      </c>
      <c r="D827" s="21"/>
      <c r="E827" s="22"/>
      <c r="F827" s="23"/>
      <c r="G827" s="24"/>
      <c r="H827" s="51"/>
      <c r="I827" s="25"/>
      <c r="J827" s="31"/>
      <c r="K827" s="43" t="str">
        <f t="shared" si="26"/>
        <v/>
      </c>
      <c r="L827" s="45" t="str">
        <f>IF(F827="","",VLOOKUP(Journal!F827,Kontenplan!$E$9:$F$278,2))</f>
        <v/>
      </c>
      <c r="M827" s="44" t="str">
        <f>IF(G827="","",VLOOKUP(Journal!G827,Kontenplan!$E$9:$F$278,2))</f>
        <v/>
      </c>
      <c r="N827" s="28" t="str">
        <f>IF(AND(G827="",I827="",J827=""),"",IF(AND(I827&gt;0,OR(F827="",G827="")),"Bitte gültige Kontonummer/n eingeben",IF(OR(AND(F827&gt;0,F827&lt;1000),F827&gt;9999),"Sollkontonummer muss vierstellig sein",IF(VLOOKUP(F827,Kontenplan!$E$9:$E$277,1)&lt;&gt;F827,"Sollkonto existiert nicht",IF(D827=0,"Bitte Beleg-Nr. prüfen",IF(OR(AND(G827&gt;0,G827&lt;1000),G827&gt;9999),"Habenkontonummer muss vierstellig sein",IF(VLOOKUP(G827,Kontenplan!$E$9:$F$277,1)&lt;&gt;G827,"Habenkonto exisitert nicht","")))))))</f>
        <v/>
      </c>
      <c r="O827" s="28" t="str">
        <f t="shared" si="25"/>
        <v/>
      </c>
      <c r="P827" s="28"/>
      <c r="Q827" s="28"/>
      <c r="R827" s="28"/>
      <c r="S827" s="28"/>
      <c r="T827" s="28"/>
      <c r="U827" s="28"/>
      <c r="V827" s="28"/>
      <c r="X827" s="28"/>
      <c r="Y827" s="28"/>
    </row>
    <row r="828" spans="1:25" x14ac:dyDescent="0.2">
      <c r="A828" t="e">
        <f>IF(OR(F828=#REF!,G828=#REF!),ROUND(A827+1,0),A827+0.0001)</f>
        <v>#REF!</v>
      </c>
      <c r="B828" s="20" t="e">
        <f>IF(AND(E828&gt;=$B$2,E828&lt;=$B$3,OR(F828=#REF!,G828=#REF!)),ROUND(B827+1,0),B827+0.0001)</f>
        <v>#REF!</v>
      </c>
      <c r="C828" s="20" t="e">
        <f>IF(H828=#REF!,ROUND(C827+1,0),C827+0.0001)</f>
        <v>#REF!</v>
      </c>
      <c r="D828" s="21"/>
      <c r="E828" s="22"/>
      <c r="F828" s="23"/>
      <c r="G828" s="24"/>
      <c r="H828" s="51"/>
      <c r="I828" s="25"/>
      <c r="J828" s="31"/>
      <c r="K828" s="43" t="str">
        <f t="shared" si="26"/>
        <v/>
      </c>
      <c r="L828" s="45" t="str">
        <f>IF(F828="","",VLOOKUP(Journal!F828,Kontenplan!$E$9:$F$278,2))</f>
        <v/>
      </c>
      <c r="M828" s="44" t="str">
        <f>IF(G828="","",VLOOKUP(Journal!G828,Kontenplan!$E$9:$F$278,2))</f>
        <v/>
      </c>
      <c r="N828" s="28" t="str">
        <f>IF(AND(G828="",I828="",J828=""),"",IF(AND(I828&gt;0,OR(F828="",G828="")),"Bitte gültige Kontonummer/n eingeben",IF(OR(AND(F828&gt;0,F828&lt;1000),F828&gt;9999),"Sollkontonummer muss vierstellig sein",IF(VLOOKUP(F828,Kontenplan!$E$9:$E$277,1)&lt;&gt;F828,"Sollkonto existiert nicht",IF(D828=0,"Bitte Beleg-Nr. prüfen",IF(OR(AND(G828&gt;0,G828&lt;1000),G828&gt;9999),"Habenkontonummer muss vierstellig sein",IF(VLOOKUP(G828,Kontenplan!$E$9:$F$277,1)&lt;&gt;G828,"Habenkonto exisitert nicht","")))))))</f>
        <v/>
      </c>
      <c r="O828" s="28" t="str">
        <f t="shared" si="25"/>
        <v/>
      </c>
      <c r="P828" s="28"/>
      <c r="Q828" s="28"/>
      <c r="R828" s="28"/>
      <c r="S828" s="28"/>
      <c r="T828" s="28"/>
      <c r="U828" s="28"/>
      <c r="V828" s="28"/>
      <c r="X828" s="28"/>
      <c r="Y828" s="28"/>
    </row>
    <row r="829" spans="1:25" x14ac:dyDescent="0.2">
      <c r="A829" t="e">
        <f>IF(OR(F829=#REF!,G829=#REF!),ROUND(A828+1,0),A828+0.0001)</f>
        <v>#REF!</v>
      </c>
      <c r="B829" s="20" t="e">
        <f>IF(AND(E829&gt;=$B$2,E829&lt;=$B$3,OR(F829=#REF!,G829=#REF!)),ROUND(B828+1,0),B828+0.0001)</f>
        <v>#REF!</v>
      </c>
      <c r="C829" s="20" t="e">
        <f>IF(H829=#REF!,ROUND(C828+1,0),C828+0.0001)</f>
        <v>#REF!</v>
      </c>
      <c r="D829" s="21"/>
      <c r="E829" s="22"/>
      <c r="F829" s="23"/>
      <c r="G829" s="24"/>
      <c r="H829" s="51"/>
      <c r="I829" s="25"/>
      <c r="J829" s="31"/>
      <c r="K829" s="43" t="str">
        <f t="shared" si="26"/>
        <v/>
      </c>
      <c r="L829" s="45" t="str">
        <f>IF(F829="","",VLOOKUP(Journal!F829,Kontenplan!$E$9:$F$278,2))</f>
        <v/>
      </c>
      <c r="M829" s="44" t="str">
        <f>IF(G829="","",VLOOKUP(Journal!G829,Kontenplan!$E$9:$F$278,2))</f>
        <v/>
      </c>
      <c r="N829" s="28" t="str">
        <f>IF(AND(G829="",I829="",J829=""),"",IF(AND(I829&gt;0,OR(F829="",G829="")),"Bitte gültige Kontonummer/n eingeben",IF(OR(AND(F829&gt;0,F829&lt;1000),F829&gt;9999),"Sollkontonummer muss vierstellig sein",IF(VLOOKUP(F829,Kontenplan!$E$9:$E$277,1)&lt;&gt;F829,"Sollkonto existiert nicht",IF(D829=0,"Bitte Beleg-Nr. prüfen",IF(OR(AND(G829&gt;0,G829&lt;1000),G829&gt;9999),"Habenkontonummer muss vierstellig sein",IF(VLOOKUP(G829,Kontenplan!$E$9:$F$277,1)&lt;&gt;G829,"Habenkonto exisitert nicht","")))))))</f>
        <v/>
      </c>
      <c r="O829" s="28" t="str">
        <f t="shared" si="25"/>
        <v/>
      </c>
      <c r="P829" s="28"/>
      <c r="Q829" s="28"/>
      <c r="R829" s="28"/>
      <c r="S829" s="28"/>
      <c r="T829" s="28"/>
      <c r="U829" s="28"/>
      <c r="V829" s="28"/>
      <c r="X829" s="28"/>
      <c r="Y829" s="28"/>
    </row>
    <row r="830" spans="1:25" x14ac:dyDescent="0.2">
      <c r="A830" t="e">
        <f>IF(OR(F830=#REF!,G830=#REF!),ROUND(A829+1,0),A829+0.0001)</f>
        <v>#REF!</v>
      </c>
      <c r="B830" s="20" t="e">
        <f>IF(AND(E830&gt;=$B$2,E830&lt;=$B$3,OR(F830=#REF!,G830=#REF!)),ROUND(B829+1,0),B829+0.0001)</f>
        <v>#REF!</v>
      </c>
      <c r="C830" s="20" t="e">
        <f>IF(H830=#REF!,ROUND(C829+1,0),C829+0.0001)</f>
        <v>#REF!</v>
      </c>
      <c r="D830" s="21"/>
      <c r="E830" s="22"/>
      <c r="F830" s="23"/>
      <c r="G830" s="24"/>
      <c r="H830" s="51"/>
      <c r="I830" s="25"/>
      <c r="J830" s="31"/>
      <c r="K830" s="43" t="str">
        <f t="shared" si="26"/>
        <v/>
      </c>
      <c r="L830" s="45" t="str">
        <f>IF(F830="","",VLOOKUP(Journal!F830,Kontenplan!$E$9:$F$278,2))</f>
        <v/>
      </c>
      <c r="M830" s="44" t="str">
        <f>IF(G830="","",VLOOKUP(Journal!G830,Kontenplan!$E$9:$F$278,2))</f>
        <v/>
      </c>
      <c r="N830" s="28" t="str">
        <f>IF(AND(G830="",I830="",J830=""),"",IF(AND(I830&gt;0,OR(F830="",G830="")),"Bitte gültige Kontonummer/n eingeben",IF(OR(AND(F830&gt;0,F830&lt;1000),F830&gt;9999),"Sollkontonummer muss vierstellig sein",IF(VLOOKUP(F830,Kontenplan!$E$9:$E$277,1)&lt;&gt;F830,"Sollkonto existiert nicht",IF(D830=0,"Bitte Beleg-Nr. prüfen",IF(OR(AND(G830&gt;0,G830&lt;1000),G830&gt;9999),"Habenkontonummer muss vierstellig sein",IF(VLOOKUP(G830,Kontenplan!$E$9:$F$277,1)&lt;&gt;G830,"Habenkonto exisitert nicht","")))))))</f>
        <v/>
      </c>
      <c r="O830" s="28" t="str">
        <f t="shared" si="25"/>
        <v/>
      </c>
      <c r="P830" s="28"/>
      <c r="Q830" s="28"/>
      <c r="R830" s="28"/>
      <c r="S830" s="28"/>
      <c r="T830" s="28"/>
      <c r="U830" s="28"/>
      <c r="V830" s="28"/>
      <c r="X830" s="28"/>
      <c r="Y830" s="28"/>
    </row>
    <row r="831" spans="1:25" x14ac:dyDescent="0.2">
      <c r="A831" t="e">
        <f>IF(OR(F831=#REF!,G831=#REF!),ROUND(A830+1,0),A830+0.0001)</f>
        <v>#REF!</v>
      </c>
      <c r="B831" s="20" t="e">
        <f>IF(AND(E831&gt;=$B$2,E831&lt;=$B$3,OR(F831=#REF!,G831=#REF!)),ROUND(B830+1,0),B830+0.0001)</f>
        <v>#REF!</v>
      </c>
      <c r="C831" s="20" t="e">
        <f>IF(H831=#REF!,ROUND(C830+1,0),C830+0.0001)</f>
        <v>#REF!</v>
      </c>
      <c r="D831" s="21"/>
      <c r="E831" s="22"/>
      <c r="F831" s="23"/>
      <c r="G831" s="24"/>
      <c r="H831" s="51"/>
      <c r="I831" s="25"/>
      <c r="J831" s="31"/>
      <c r="K831" s="43" t="str">
        <f t="shared" si="26"/>
        <v/>
      </c>
      <c r="L831" s="45" t="str">
        <f>IF(F831="","",VLOOKUP(Journal!F831,Kontenplan!$E$9:$F$278,2))</f>
        <v/>
      </c>
      <c r="M831" s="44" t="str">
        <f>IF(G831="","",VLOOKUP(Journal!G831,Kontenplan!$E$9:$F$278,2))</f>
        <v/>
      </c>
      <c r="N831" s="28" t="str">
        <f>IF(AND(G831="",I831="",J831=""),"",IF(AND(I831&gt;0,OR(F831="",G831="")),"Bitte gültige Kontonummer/n eingeben",IF(OR(AND(F831&gt;0,F831&lt;1000),F831&gt;9999),"Sollkontonummer muss vierstellig sein",IF(VLOOKUP(F831,Kontenplan!$E$9:$E$277,1)&lt;&gt;F831,"Sollkonto existiert nicht",IF(D831=0,"Bitte Beleg-Nr. prüfen",IF(OR(AND(G831&gt;0,G831&lt;1000),G831&gt;9999),"Habenkontonummer muss vierstellig sein",IF(VLOOKUP(G831,Kontenplan!$E$9:$F$277,1)&lt;&gt;G831,"Habenkonto exisitert nicht","")))))))</f>
        <v/>
      </c>
      <c r="O831" s="28" t="str">
        <f t="shared" si="25"/>
        <v/>
      </c>
      <c r="P831" s="28"/>
      <c r="Q831" s="28"/>
      <c r="R831" s="28"/>
      <c r="S831" s="28"/>
      <c r="T831" s="28"/>
      <c r="U831" s="28"/>
      <c r="V831" s="28"/>
      <c r="X831" s="28"/>
      <c r="Y831" s="28"/>
    </row>
    <row r="832" spans="1:25" x14ac:dyDescent="0.2">
      <c r="A832" t="e">
        <f>IF(OR(F832=#REF!,G832=#REF!),ROUND(A831+1,0),A831+0.0001)</f>
        <v>#REF!</v>
      </c>
      <c r="B832" s="20" t="e">
        <f>IF(AND(E832&gt;=$B$2,E832&lt;=$B$3,OR(F832=#REF!,G832=#REF!)),ROUND(B831+1,0),B831+0.0001)</f>
        <v>#REF!</v>
      </c>
      <c r="C832" s="20" t="e">
        <f>IF(H832=#REF!,ROUND(C831+1,0),C831+0.0001)</f>
        <v>#REF!</v>
      </c>
      <c r="D832" s="21"/>
      <c r="E832" s="22"/>
      <c r="F832" s="23"/>
      <c r="G832" s="24"/>
      <c r="H832" s="51"/>
      <c r="I832" s="25"/>
      <c r="J832" s="31"/>
      <c r="K832" s="43" t="str">
        <f t="shared" si="26"/>
        <v/>
      </c>
      <c r="L832" s="45" t="str">
        <f>IF(F832="","",VLOOKUP(Journal!F832,Kontenplan!$E$9:$F$278,2))</f>
        <v/>
      </c>
      <c r="M832" s="44" t="str">
        <f>IF(G832="","",VLOOKUP(Journal!G832,Kontenplan!$E$9:$F$278,2))</f>
        <v/>
      </c>
      <c r="N832" s="28" t="str">
        <f>IF(AND(G832="",I832="",J832=""),"",IF(AND(I832&gt;0,OR(F832="",G832="")),"Bitte gültige Kontonummer/n eingeben",IF(OR(AND(F832&gt;0,F832&lt;1000),F832&gt;9999),"Sollkontonummer muss vierstellig sein",IF(VLOOKUP(F832,Kontenplan!$E$9:$E$277,1)&lt;&gt;F832,"Sollkonto existiert nicht",IF(D832=0,"Bitte Beleg-Nr. prüfen",IF(OR(AND(G832&gt;0,G832&lt;1000),G832&gt;9999),"Habenkontonummer muss vierstellig sein",IF(VLOOKUP(G832,Kontenplan!$E$9:$F$277,1)&lt;&gt;G832,"Habenkonto exisitert nicht","")))))))</f>
        <v/>
      </c>
      <c r="O832" s="28" t="str">
        <f t="shared" si="25"/>
        <v/>
      </c>
      <c r="P832" s="28"/>
      <c r="Q832" s="28"/>
      <c r="R832" s="28"/>
      <c r="S832" s="28"/>
      <c r="T832" s="28"/>
      <c r="U832" s="28"/>
      <c r="V832" s="28"/>
      <c r="X832" s="28"/>
      <c r="Y832" s="28"/>
    </row>
    <row r="833" spans="1:25" x14ac:dyDescent="0.2">
      <c r="A833" t="e">
        <f>IF(OR(F833=#REF!,G833=#REF!),ROUND(A832+1,0),A832+0.0001)</f>
        <v>#REF!</v>
      </c>
      <c r="B833" s="20" t="e">
        <f>IF(AND(E833&gt;=$B$2,E833&lt;=$B$3,OR(F833=#REF!,G833=#REF!)),ROUND(B832+1,0),B832+0.0001)</f>
        <v>#REF!</v>
      </c>
      <c r="C833" s="20" t="e">
        <f>IF(H833=#REF!,ROUND(C832+1,0),C832+0.0001)</f>
        <v>#REF!</v>
      </c>
      <c r="D833" s="21"/>
      <c r="E833" s="22"/>
      <c r="F833" s="23"/>
      <c r="G833" s="24"/>
      <c r="H833" s="51"/>
      <c r="I833" s="25"/>
      <c r="J833" s="31"/>
      <c r="K833" s="43" t="str">
        <f t="shared" si="26"/>
        <v/>
      </c>
      <c r="L833" s="45" t="str">
        <f>IF(F833="","",VLOOKUP(Journal!F833,Kontenplan!$E$9:$F$278,2))</f>
        <v/>
      </c>
      <c r="M833" s="44" t="str">
        <f>IF(G833="","",VLOOKUP(Journal!G833,Kontenplan!$E$9:$F$278,2))</f>
        <v/>
      </c>
      <c r="N833" s="28" t="str">
        <f>IF(AND(G833="",I833="",J833=""),"",IF(AND(I833&gt;0,OR(F833="",G833="")),"Bitte gültige Kontonummer/n eingeben",IF(OR(AND(F833&gt;0,F833&lt;1000),F833&gt;9999),"Sollkontonummer muss vierstellig sein",IF(VLOOKUP(F833,Kontenplan!$E$9:$E$277,1)&lt;&gt;F833,"Sollkonto existiert nicht",IF(D833=0,"Bitte Beleg-Nr. prüfen",IF(OR(AND(G833&gt;0,G833&lt;1000),G833&gt;9999),"Habenkontonummer muss vierstellig sein",IF(VLOOKUP(G833,Kontenplan!$E$9:$F$277,1)&lt;&gt;G833,"Habenkonto exisitert nicht","")))))))</f>
        <v/>
      </c>
      <c r="O833" s="28" t="str">
        <f t="shared" si="25"/>
        <v/>
      </c>
      <c r="P833" s="28"/>
      <c r="Q833" s="28"/>
      <c r="R833" s="28"/>
      <c r="S833" s="28"/>
      <c r="T833" s="28"/>
      <c r="U833" s="28"/>
      <c r="V833" s="28"/>
      <c r="X833" s="28"/>
      <c r="Y833" s="28"/>
    </row>
    <row r="834" spans="1:25" x14ac:dyDescent="0.2">
      <c r="A834" t="e">
        <f>IF(OR(F834=#REF!,G834=#REF!),ROUND(A833+1,0),A833+0.0001)</f>
        <v>#REF!</v>
      </c>
      <c r="B834" s="20" t="e">
        <f>IF(AND(E834&gt;=$B$2,E834&lt;=$B$3,OR(F834=#REF!,G834=#REF!)),ROUND(B833+1,0),B833+0.0001)</f>
        <v>#REF!</v>
      </c>
      <c r="C834" s="20" t="e">
        <f>IF(H834=#REF!,ROUND(C833+1,0),C833+0.0001)</f>
        <v>#REF!</v>
      </c>
      <c r="D834" s="21"/>
      <c r="E834" s="22"/>
      <c r="F834" s="23"/>
      <c r="G834" s="24"/>
      <c r="H834" s="51"/>
      <c r="I834" s="25"/>
      <c r="J834" s="31"/>
      <c r="K834" s="43" t="str">
        <f t="shared" si="26"/>
        <v/>
      </c>
      <c r="L834" s="45" t="str">
        <f>IF(F834="","",VLOOKUP(Journal!F834,Kontenplan!$E$9:$F$278,2))</f>
        <v/>
      </c>
      <c r="M834" s="44" t="str">
        <f>IF(G834="","",VLOOKUP(Journal!G834,Kontenplan!$E$9:$F$278,2))</f>
        <v/>
      </c>
      <c r="N834" s="28" t="str">
        <f>IF(AND(G834="",I834="",J834=""),"",IF(AND(I834&gt;0,OR(F834="",G834="")),"Bitte gültige Kontonummer/n eingeben",IF(OR(AND(F834&gt;0,F834&lt;1000),F834&gt;9999),"Sollkontonummer muss vierstellig sein",IF(VLOOKUP(F834,Kontenplan!$E$9:$E$277,1)&lt;&gt;F834,"Sollkonto existiert nicht",IF(D834=0,"Bitte Beleg-Nr. prüfen",IF(OR(AND(G834&gt;0,G834&lt;1000),G834&gt;9999),"Habenkontonummer muss vierstellig sein",IF(VLOOKUP(G834,Kontenplan!$E$9:$F$277,1)&lt;&gt;G834,"Habenkonto exisitert nicht","")))))))</f>
        <v/>
      </c>
      <c r="O834" s="28" t="str">
        <f t="shared" si="25"/>
        <v/>
      </c>
      <c r="P834" s="28"/>
      <c r="Q834" s="28"/>
      <c r="R834" s="28"/>
      <c r="S834" s="28"/>
      <c r="T834" s="28"/>
      <c r="U834" s="28"/>
      <c r="V834" s="28"/>
      <c r="X834" s="28"/>
      <c r="Y834" s="28"/>
    </row>
    <row r="835" spans="1:25" x14ac:dyDescent="0.2">
      <c r="A835" t="e">
        <f>IF(OR(F835=#REF!,G835=#REF!),ROUND(A834+1,0),A834+0.0001)</f>
        <v>#REF!</v>
      </c>
      <c r="B835" s="20" t="e">
        <f>IF(AND(E835&gt;=$B$2,E835&lt;=$B$3,OR(F835=#REF!,G835=#REF!)),ROUND(B834+1,0),B834+0.0001)</f>
        <v>#REF!</v>
      </c>
      <c r="C835" s="20" t="e">
        <f>IF(H835=#REF!,ROUND(C834+1,0),C834+0.0001)</f>
        <v>#REF!</v>
      </c>
      <c r="D835" s="21"/>
      <c r="E835" s="22"/>
      <c r="F835" s="23"/>
      <c r="G835" s="24"/>
      <c r="H835" s="51"/>
      <c r="I835" s="25"/>
      <c r="J835" s="31"/>
      <c r="K835" s="43" t="str">
        <f t="shared" si="26"/>
        <v/>
      </c>
      <c r="L835" s="45" t="str">
        <f>IF(F835="","",VLOOKUP(Journal!F835,Kontenplan!$E$9:$F$278,2))</f>
        <v/>
      </c>
      <c r="M835" s="44" t="str">
        <f>IF(G835="","",VLOOKUP(Journal!G835,Kontenplan!$E$9:$F$278,2))</f>
        <v/>
      </c>
      <c r="N835" s="28" t="str">
        <f>IF(AND(G835="",I835="",J835=""),"",IF(AND(I835&gt;0,OR(F835="",G835="")),"Bitte gültige Kontonummer/n eingeben",IF(OR(AND(F835&gt;0,F835&lt;1000),F835&gt;9999),"Sollkontonummer muss vierstellig sein",IF(VLOOKUP(F835,Kontenplan!$E$9:$E$277,1)&lt;&gt;F835,"Sollkonto existiert nicht",IF(D835=0,"Bitte Beleg-Nr. prüfen",IF(OR(AND(G835&gt;0,G835&lt;1000),G835&gt;9999),"Habenkontonummer muss vierstellig sein",IF(VLOOKUP(G835,Kontenplan!$E$9:$F$277,1)&lt;&gt;G835,"Habenkonto exisitert nicht","")))))))</f>
        <v/>
      </c>
      <c r="O835" s="28" t="str">
        <f t="shared" si="25"/>
        <v/>
      </c>
      <c r="P835" s="28"/>
      <c r="Q835" s="28"/>
      <c r="R835" s="28"/>
      <c r="S835" s="28"/>
      <c r="T835" s="28"/>
      <c r="U835" s="28"/>
      <c r="V835" s="28"/>
      <c r="X835" s="28"/>
      <c r="Y835" s="28"/>
    </row>
    <row r="836" spans="1:25" x14ac:dyDescent="0.2">
      <c r="A836" t="e">
        <f>IF(OR(F836=#REF!,G836=#REF!),ROUND(A835+1,0),A835+0.0001)</f>
        <v>#REF!</v>
      </c>
      <c r="B836" s="20" t="e">
        <f>IF(AND(E836&gt;=$B$2,E836&lt;=$B$3,OR(F836=#REF!,G836=#REF!)),ROUND(B835+1,0),B835+0.0001)</f>
        <v>#REF!</v>
      </c>
      <c r="C836" s="20" t="e">
        <f>IF(H836=#REF!,ROUND(C835+1,0),C835+0.0001)</f>
        <v>#REF!</v>
      </c>
      <c r="D836" s="21"/>
      <c r="E836" s="22"/>
      <c r="F836" s="23"/>
      <c r="G836" s="24"/>
      <c r="H836" s="51"/>
      <c r="I836" s="25"/>
      <c r="J836" s="31"/>
      <c r="K836" s="43" t="str">
        <f t="shared" si="26"/>
        <v/>
      </c>
      <c r="L836" s="45" t="str">
        <f>IF(F836="","",VLOOKUP(Journal!F836,Kontenplan!$E$9:$F$278,2))</f>
        <v/>
      </c>
      <c r="M836" s="44" t="str">
        <f>IF(G836="","",VLOOKUP(Journal!G836,Kontenplan!$E$9:$F$278,2))</f>
        <v/>
      </c>
      <c r="N836" s="28" t="str">
        <f>IF(AND(G836="",I836="",J836=""),"",IF(AND(I836&gt;0,OR(F836="",G836="")),"Bitte gültige Kontonummer/n eingeben",IF(OR(AND(F836&gt;0,F836&lt;1000),F836&gt;9999),"Sollkontonummer muss vierstellig sein",IF(VLOOKUP(F836,Kontenplan!$E$9:$E$277,1)&lt;&gt;F836,"Sollkonto existiert nicht",IF(D836=0,"Bitte Beleg-Nr. prüfen",IF(OR(AND(G836&gt;0,G836&lt;1000),G836&gt;9999),"Habenkontonummer muss vierstellig sein",IF(VLOOKUP(G836,Kontenplan!$E$9:$F$277,1)&lt;&gt;G836,"Habenkonto exisitert nicht","")))))))</f>
        <v/>
      </c>
      <c r="O836" s="28" t="str">
        <f t="shared" si="25"/>
        <v/>
      </c>
      <c r="P836" s="28"/>
      <c r="Q836" s="28"/>
      <c r="R836" s="28"/>
      <c r="S836" s="28"/>
      <c r="T836" s="28"/>
      <c r="U836" s="28"/>
      <c r="V836" s="28"/>
      <c r="X836" s="28"/>
      <c r="Y836" s="28"/>
    </row>
    <row r="837" spans="1:25" x14ac:dyDescent="0.2">
      <c r="A837" t="e">
        <f>IF(OR(F837=#REF!,G837=#REF!),ROUND(A836+1,0),A836+0.0001)</f>
        <v>#REF!</v>
      </c>
      <c r="B837" s="20" t="e">
        <f>IF(AND(E837&gt;=$B$2,E837&lt;=$B$3,OR(F837=#REF!,G837=#REF!)),ROUND(B836+1,0),B836+0.0001)</f>
        <v>#REF!</v>
      </c>
      <c r="C837" s="20" t="e">
        <f>IF(H837=#REF!,ROUND(C836+1,0),C836+0.0001)</f>
        <v>#REF!</v>
      </c>
      <c r="D837" s="21"/>
      <c r="E837" s="22"/>
      <c r="F837" s="23"/>
      <c r="G837" s="24"/>
      <c r="H837" s="51"/>
      <c r="I837" s="25"/>
      <c r="J837" s="31"/>
      <c r="K837" s="43" t="str">
        <f t="shared" si="26"/>
        <v/>
      </c>
      <c r="L837" s="45" t="str">
        <f>IF(F837="","",VLOOKUP(Journal!F837,Kontenplan!$E$9:$F$278,2))</f>
        <v/>
      </c>
      <c r="M837" s="44" t="str">
        <f>IF(G837="","",VLOOKUP(Journal!G837,Kontenplan!$E$9:$F$278,2))</f>
        <v/>
      </c>
      <c r="N837" s="28" t="str">
        <f>IF(AND(G837="",I837="",J837=""),"",IF(AND(I837&gt;0,OR(F837="",G837="")),"Bitte gültige Kontonummer/n eingeben",IF(OR(AND(F837&gt;0,F837&lt;1000),F837&gt;9999),"Sollkontonummer muss vierstellig sein",IF(VLOOKUP(F837,Kontenplan!$E$9:$E$277,1)&lt;&gt;F837,"Sollkonto existiert nicht",IF(D837=0,"Bitte Beleg-Nr. prüfen",IF(OR(AND(G837&gt;0,G837&lt;1000),G837&gt;9999),"Habenkontonummer muss vierstellig sein",IF(VLOOKUP(G837,Kontenplan!$E$9:$F$277,1)&lt;&gt;G837,"Habenkonto exisitert nicht","")))))))</f>
        <v/>
      </c>
      <c r="O837" s="28" t="str">
        <f t="shared" si="25"/>
        <v/>
      </c>
      <c r="P837" s="28"/>
      <c r="Q837" s="28"/>
      <c r="R837" s="28"/>
      <c r="S837" s="28"/>
      <c r="T837" s="28"/>
      <c r="U837" s="28"/>
      <c r="V837" s="28"/>
      <c r="X837" s="28"/>
      <c r="Y837" s="28"/>
    </row>
    <row r="838" spans="1:25" x14ac:dyDescent="0.2">
      <c r="A838" t="e">
        <f>IF(OR(F838=#REF!,G838=#REF!),ROUND(A837+1,0),A837+0.0001)</f>
        <v>#REF!</v>
      </c>
      <c r="B838" s="20" t="e">
        <f>IF(AND(E838&gt;=$B$2,E838&lt;=$B$3,OR(F838=#REF!,G838=#REF!)),ROUND(B837+1,0),B837+0.0001)</f>
        <v>#REF!</v>
      </c>
      <c r="C838" s="20" t="e">
        <f>IF(H838=#REF!,ROUND(C837+1,0),C837+0.0001)</f>
        <v>#REF!</v>
      </c>
      <c r="D838" s="21"/>
      <c r="E838" s="22"/>
      <c r="F838" s="23"/>
      <c r="G838" s="24"/>
      <c r="H838" s="51"/>
      <c r="I838" s="25"/>
      <c r="J838" s="31"/>
      <c r="K838" s="43" t="str">
        <f t="shared" si="26"/>
        <v/>
      </c>
      <c r="L838" s="45" t="str">
        <f>IF(F838="","",VLOOKUP(Journal!F838,Kontenplan!$E$9:$F$278,2))</f>
        <v/>
      </c>
      <c r="M838" s="44" t="str">
        <f>IF(G838="","",VLOOKUP(Journal!G838,Kontenplan!$E$9:$F$278,2))</f>
        <v/>
      </c>
      <c r="N838" s="28" t="str">
        <f>IF(AND(G838="",I838="",J838=""),"",IF(AND(I838&gt;0,OR(F838="",G838="")),"Bitte gültige Kontonummer/n eingeben",IF(OR(AND(F838&gt;0,F838&lt;1000),F838&gt;9999),"Sollkontonummer muss vierstellig sein",IF(VLOOKUP(F838,Kontenplan!$E$9:$E$277,1)&lt;&gt;F838,"Sollkonto existiert nicht",IF(D838=0,"Bitte Beleg-Nr. prüfen",IF(OR(AND(G838&gt;0,G838&lt;1000),G838&gt;9999),"Habenkontonummer muss vierstellig sein",IF(VLOOKUP(G838,Kontenplan!$E$9:$F$277,1)&lt;&gt;G838,"Habenkonto exisitert nicht","")))))))</f>
        <v/>
      </c>
      <c r="O838" s="28" t="str">
        <f t="shared" si="25"/>
        <v/>
      </c>
      <c r="P838" s="28"/>
      <c r="Q838" s="28"/>
      <c r="R838" s="28"/>
      <c r="S838" s="28"/>
      <c r="T838" s="28"/>
      <c r="U838" s="28"/>
      <c r="V838" s="28"/>
      <c r="X838" s="28"/>
      <c r="Y838" s="28"/>
    </row>
    <row r="839" spans="1:25" x14ac:dyDescent="0.2">
      <c r="A839" t="e">
        <f>IF(OR(F839=#REF!,G839=#REF!),ROUND(A838+1,0),A838+0.0001)</f>
        <v>#REF!</v>
      </c>
      <c r="B839" s="20" t="e">
        <f>IF(AND(E839&gt;=$B$2,E839&lt;=$B$3,OR(F839=#REF!,G839=#REF!)),ROUND(B838+1,0),B838+0.0001)</f>
        <v>#REF!</v>
      </c>
      <c r="C839" s="20" t="e">
        <f>IF(H839=#REF!,ROUND(C838+1,0),C838+0.0001)</f>
        <v>#REF!</v>
      </c>
      <c r="D839" s="21"/>
      <c r="E839" s="22"/>
      <c r="F839" s="23"/>
      <c r="G839" s="24"/>
      <c r="H839" s="51"/>
      <c r="I839" s="25"/>
      <c r="J839" s="31"/>
      <c r="K839" s="43" t="str">
        <f t="shared" si="26"/>
        <v/>
      </c>
      <c r="L839" s="45" t="str">
        <f>IF(F839="","",VLOOKUP(Journal!F839,Kontenplan!$E$9:$F$278,2))</f>
        <v/>
      </c>
      <c r="M839" s="44" t="str">
        <f>IF(G839="","",VLOOKUP(Journal!G839,Kontenplan!$E$9:$F$278,2))</f>
        <v/>
      </c>
      <c r="N839" s="28" t="str">
        <f>IF(AND(G839="",I839="",J839=""),"",IF(AND(I839&gt;0,OR(F839="",G839="")),"Bitte gültige Kontonummer/n eingeben",IF(OR(AND(F839&gt;0,F839&lt;1000),F839&gt;9999),"Sollkontonummer muss vierstellig sein",IF(VLOOKUP(F839,Kontenplan!$E$9:$E$277,1)&lt;&gt;F839,"Sollkonto existiert nicht",IF(D839=0,"Bitte Beleg-Nr. prüfen",IF(OR(AND(G839&gt;0,G839&lt;1000),G839&gt;9999),"Habenkontonummer muss vierstellig sein",IF(VLOOKUP(G839,Kontenplan!$E$9:$F$277,1)&lt;&gt;G839,"Habenkonto exisitert nicht","")))))))</f>
        <v/>
      </c>
      <c r="O839" s="28" t="str">
        <f t="shared" si="25"/>
        <v/>
      </c>
      <c r="P839" s="28"/>
      <c r="Q839" s="28"/>
      <c r="R839" s="28"/>
      <c r="S839" s="28"/>
      <c r="T839" s="28"/>
      <c r="U839" s="28"/>
      <c r="V839" s="28"/>
      <c r="X839" s="28"/>
      <c r="Y839" s="28"/>
    </row>
    <row r="840" spans="1:25" x14ac:dyDescent="0.2">
      <c r="A840" t="e">
        <f>IF(OR(F840=#REF!,G840=#REF!),ROUND(A839+1,0),A839+0.0001)</f>
        <v>#REF!</v>
      </c>
      <c r="B840" s="20" t="e">
        <f>IF(AND(E840&gt;=$B$2,E840&lt;=$B$3,OR(F840=#REF!,G840=#REF!)),ROUND(B839+1,0),B839+0.0001)</f>
        <v>#REF!</v>
      </c>
      <c r="C840" s="20" t="e">
        <f>IF(H840=#REF!,ROUND(C839+1,0),C839+0.0001)</f>
        <v>#REF!</v>
      </c>
      <c r="D840" s="21"/>
      <c r="E840" s="22"/>
      <c r="F840" s="23"/>
      <c r="G840" s="24"/>
      <c r="H840" s="51"/>
      <c r="I840" s="25"/>
      <c r="J840" s="31"/>
      <c r="K840" s="43" t="str">
        <f t="shared" si="26"/>
        <v/>
      </c>
      <c r="L840" s="45" t="str">
        <f>IF(F840="","",VLOOKUP(Journal!F840,Kontenplan!$E$9:$F$278,2))</f>
        <v/>
      </c>
      <c r="M840" s="44" t="str">
        <f>IF(G840="","",VLOOKUP(Journal!G840,Kontenplan!$E$9:$F$278,2))</f>
        <v/>
      </c>
      <c r="N840" s="28" t="str">
        <f>IF(AND(G840="",I840="",J840=""),"",IF(AND(I840&gt;0,OR(F840="",G840="")),"Bitte gültige Kontonummer/n eingeben",IF(OR(AND(F840&gt;0,F840&lt;1000),F840&gt;9999),"Sollkontonummer muss vierstellig sein",IF(VLOOKUP(F840,Kontenplan!$E$9:$E$277,1)&lt;&gt;F840,"Sollkonto existiert nicht",IF(D840=0,"Bitte Beleg-Nr. prüfen",IF(OR(AND(G840&gt;0,G840&lt;1000),G840&gt;9999),"Habenkontonummer muss vierstellig sein",IF(VLOOKUP(G840,Kontenplan!$E$9:$F$277,1)&lt;&gt;G840,"Habenkonto exisitert nicht","")))))))</f>
        <v/>
      </c>
      <c r="O840" s="28" t="str">
        <f t="shared" ref="O840:O903" si="27">IF(AND(F840&lt;&gt;"",F840=G840),"Soll- und Habenkontonummern sind identisch",IF(AND(D841&lt;&gt;"",G840&gt;0,F840&gt;0,OR(I840="",I840&lt;=0)),"Bitte Betrag prüfen",IF(AND(J840="",D841&gt;0),"Kein Text ist ok, aber nicht empfehlenswert",IF(OR(AND(E840="",G840&gt;0),AND(E840&lt;MAX(E833:E839)-20,G840&gt;0)),"Datum möglicherweise falsch",""))))</f>
        <v/>
      </c>
      <c r="P840" s="28"/>
      <c r="Q840" s="28"/>
      <c r="R840" s="28"/>
      <c r="S840" s="28"/>
      <c r="T840" s="28"/>
      <c r="U840" s="28"/>
      <c r="V840" s="28"/>
      <c r="X840" s="28"/>
      <c r="Y840" s="28"/>
    </row>
    <row r="841" spans="1:25" x14ac:dyDescent="0.2">
      <c r="A841" t="e">
        <f>IF(OR(F841=#REF!,G841=#REF!),ROUND(A840+1,0),A840+0.0001)</f>
        <v>#REF!</v>
      </c>
      <c r="B841" s="20" t="e">
        <f>IF(AND(E841&gt;=$B$2,E841&lt;=$B$3,OR(F841=#REF!,G841=#REF!)),ROUND(B840+1,0),B840+0.0001)</f>
        <v>#REF!</v>
      </c>
      <c r="C841" s="20" t="e">
        <f>IF(H841=#REF!,ROUND(C840+1,0),C840+0.0001)</f>
        <v>#REF!</v>
      </c>
      <c r="D841" s="21"/>
      <c r="E841" s="22"/>
      <c r="F841" s="23"/>
      <c r="G841" s="24"/>
      <c r="H841" s="51"/>
      <c r="I841" s="25"/>
      <c r="J841" s="31"/>
      <c r="K841" s="43" t="str">
        <f t="shared" si="26"/>
        <v/>
      </c>
      <c r="L841" s="45" t="str">
        <f>IF(F841="","",VLOOKUP(Journal!F841,Kontenplan!$E$9:$F$278,2))</f>
        <v/>
      </c>
      <c r="M841" s="44" t="str">
        <f>IF(G841="","",VLOOKUP(Journal!G841,Kontenplan!$E$9:$F$278,2))</f>
        <v/>
      </c>
      <c r="N841" s="28" t="str">
        <f>IF(AND(G841="",I841="",J841=""),"",IF(AND(I841&gt;0,OR(F841="",G841="")),"Bitte gültige Kontonummer/n eingeben",IF(OR(AND(F841&gt;0,F841&lt;1000),F841&gt;9999),"Sollkontonummer muss vierstellig sein",IF(VLOOKUP(F841,Kontenplan!$E$9:$E$277,1)&lt;&gt;F841,"Sollkonto existiert nicht",IF(D841=0,"Bitte Beleg-Nr. prüfen",IF(OR(AND(G841&gt;0,G841&lt;1000),G841&gt;9999),"Habenkontonummer muss vierstellig sein",IF(VLOOKUP(G841,Kontenplan!$E$9:$F$277,1)&lt;&gt;G841,"Habenkonto exisitert nicht","")))))))</f>
        <v/>
      </c>
      <c r="O841" s="28" t="str">
        <f t="shared" si="27"/>
        <v/>
      </c>
      <c r="P841" s="28"/>
      <c r="Q841" s="28"/>
      <c r="R841" s="28"/>
      <c r="S841" s="28"/>
      <c r="T841" s="28"/>
      <c r="U841" s="28"/>
      <c r="V841" s="28"/>
      <c r="X841" s="28"/>
      <c r="Y841" s="28"/>
    </row>
    <row r="842" spans="1:25" x14ac:dyDescent="0.2">
      <c r="A842" t="e">
        <f>IF(OR(F842=#REF!,G842=#REF!),ROUND(A841+1,0),A841+0.0001)</f>
        <v>#REF!</v>
      </c>
      <c r="B842" s="20" t="e">
        <f>IF(AND(E842&gt;=$B$2,E842&lt;=$B$3,OR(F842=#REF!,G842=#REF!)),ROUND(B841+1,0),B841+0.0001)</f>
        <v>#REF!</v>
      </c>
      <c r="C842" s="20" t="e">
        <f>IF(H842=#REF!,ROUND(C841+1,0),C841+0.0001)</f>
        <v>#REF!</v>
      </c>
      <c r="D842" s="21"/>
      <c r="E842" s="22"/>
      <c r="F842" s="23"/>
      <c r="G842" s="24"/>
      <c r="H842" s="51"/>
      <c r="I842" s="25"/>
      <c r="J842" s="31"/>
      <c r="K842" s="43" t="str">
        <f t="shared" si="26"/>
        <v/>
      </c>
      <c r="L842" s="45" t="str">
        <f>IF(F842="","",VLOOKUP(Journal!F842,Kontenplan!$E$9:$F$278,2))</f>
        <v/>
      </c>
      <c r="M842" s="44" t="str">
        <f>IF(G842="","",VLOOKUP(Journal!G842,Kontenplan!$E$9:$F$278,2))</f>
        <v/>
      </c>
      <c r="N842" s="28" t="str">
        <f>IF(AND(G842="",I842="",J842=""),"",IF(AND(I842&gt;0,OR(F842="",G842="")),"Bitte gültige Kontonummer/n eingeben",IF(OR(AND(F842&gt;0,F842&lt;1000),F842&gt;9999),"Sollkontonummer muss vierstellig sein",IF(VLOOKUP(F842,Kontenplan!$E$9:$E$277,1)&lt;&gt;F842,"Sollkonto existiert nicht",IF(D842=0,"Bitte Beleg-Nr. prüfen",IF(OR(AND(G842&gt;0,G842&lt;1000),G842&gt;9999),"Habenkontonummer muss vierstellig sein",IF(VLOOKUP(G842,Kontenplan!$E$9:$F$277,1)&lt;&gt;G842,"Habenkonto exisitert nicht","")))))))</f>
        <v/>
      </c>
      <c r="O842" s="28" t="str">
        <f t="shared" si="27"/>
        <v/>
      </c>
      <c r="P842" s="28"/>
      <c r="Q842" s="28"/>
      <c r="R842" s="28"/>
      <c r="S842" s="28"/>
      <c r="T842" s="28"/>
      <c r="U842" s="28"/>
      <c r="V842" s="28"/>
      <c r="X842" s="28"/>
      <c r="Y842" s="28"/>
    </row>
    <row r="843" spans="1:25" x14ac:dyDescent="0.2">
      <c r="A843" t="e">
        <f>IF(OR(F843=#REF!,G843=#REF!),ROUND(A842+1,0),A842+0.0001)</f>
        <v>#REF!</v>
      </c>
      <c r="B843" s="20" t="e">
        <f>IF(AND(E843&gt;=$B$2,E843&lt;=$B$3,OR(F843=#REF!,G843=#REF!)),ROUND(B842+1,0),B842+0.0001)</f>
        <v>#REF!</v>
      </c>
      <c r="C843" s="20" t="e">
        <f>IF(H843=#REF!,ROUND(C842+1,0),C842+0.0001)</f>
        <v>#REF!</v>
      </c>
      <c r="D843" s="21"/>
      <c r="E843" s="22"/>
      <c r="F843" s="23"/>
      <c r="G843" s="24"/>
      <c r="H843" s="51"/>
      <c r="I843" s="25"/>
      <c r="J843" s="31"/>
      <c r="K843" s="43" t="str">
        <f t="shared" si="26"/>
        <v/>
      </c>
      <c r="L843" s="45" t="str">
        <f>IF(F843="","",VLOOKUP(Journal!F843,Kontenplan!$E$9:$F$278,2))</f>
        <v/>
      </c>
      <c r="M843" s="44" t="str">
        <f>IF(G843="","",VLOOKUP(Journal!G843,Kontenplan!$E$9:$F$278,2))</f>
        <v/>
      </c>
      <c r="N843" s="28" t="str">
        <f>IF(AND(G843="",I843="",J843=""),"",IF(AND(I843&gt;0,OR(F843="",G843="")),"Bitte gültige Kontonummer/n eingeben",IF(OR(AND(F843&gt;0,F843&lt;1000),F843&gt;9999),"Sollkontonummer muss vierstellig sein",IF(VLOOKUP(F843,Kontenplan!$E$9:$E$277,1)&lt;&gt;F843,"Sollkonto existiert nicht",IF(D843=0,"Bitte Beleg-Nr. prüfen",IF(OR(AND(G843&gt;0,G843&lt;1000),G843&gt;9999),"Habenkontonummer muss vierstellig sein",IF(VLOOKUP(G843,Kontenplan!$E$9:$F$277,1)&lt;&gt;G843,"Habenkonto exisitert nicht","")))))))</f>
        <v/>
      </c>
      <c r="O843" s="28" t="str">
        <f t="shared" si="27"/>
        <v/>
      </c>
      <c r="P843" s="28"/>
      <c r="Q843" s="28"/>
      <c r="R843" s="28"/>
      <c r="S843" s="28"/>
      <c r="T843" s="28"/>
      <c r="U843" s="28"/>
      <c r="V843" s="28"/>
      <c r="X843" s="28"/>
      <c r="Y843" s="28"/>
    </row>
    <row r="844" spans="1:25" x14ac:dyDescent="0.2">
      <c r="A844" t="e">
        <f>IF(OR(F844=#REF!,G844=#REF!),ROUND(A843+1,0),A843+0.0001)</f>
        <v>#REF!</v>
      </c>
      <c r="B844" s="20" t="e">
        <f>IF(AND(E844&gt;=$B$2,E844&lt;=$B$3,OR(F844=#REF!,G844=#REF!)),ROUND(B843+1,0),B843+0.0001)</f>
        <v>#REF!</v>
      </c>
      <c r="C844" s="20" t="e">
        <f>IF(H844=#REF!,ROUND(C843+1,0),C843+0.0001)</f>
        <v>#REF!</v>
      </c>
      <c r="D844" s="21"/>
      <c r="E844" s="22"/>
      <c r="F844" s="23"/>
      <c r="G844" s="24"/>
      <c r="H844" s="51"/>
      <c r="I844" s="25"/>
      <c r="J844" s="31"/>
      <c r="K844" s="43" t="str">
        <f t="shared" si="26"/>
        <v/>
      </c>
      <c r="L844" s="45" t="str">
        <f>IF(F844="","",VLOOKUP(Journal!F844,Kontenplan!$E$9:$F$278,2))</f>
        <v/>
      </c>
      <c r="M844" s="44" t="str">
        <f>IF(G844="","",VLOOKUP(Journal!G844,Kontenplan!$E$9:$F$278,2))</f>
        <v/>
      </c>
      <c r="N844" s="28" t="str">
        <f>IF(AND(G844="",I844="",J844=""),"",IF(AND(I844&gt;0,OR(F844="",G844="")),"Bitte gültige Kontonummer/n eingeben",IF(OR(AND(F844&gt;0,F844&lt;1000),F844&gt;9999),"Sollkontonummer muss vierstellig sein",IF(VLOOKUP(F844,Kontenplan!$E$9:$E$277,1)&lt;&gt;F844,"Sollkonto existiert nicht",IF(D844=0,"Bitte Beleg-Nr. prüfen",IF(OR(AND(G844&gt;0,G844&lt;1000),G844&gt;9999),"Habenkontonummer muss vierstellig sein",IF(VLOOKUP(G844,Kontenplan!$E$9:$F$277,1)&lt;&gt;G844,"Habenkonto exisitert nicht","")))))))</f>
        <v/>
      </c>
      <c r="O844" s="28" t="str">
        <f t="shared" si="27"/>
        <v/>
      </c>
      <c r="P844" s="28"/>
      <c r="Q844" s="28"/>
      <c r="R844" s="28"/>
      <c r="S844" s="28"/>
      <c r="T844" s="28"/>
      <c r="U844" s="28"/>
      <c r="V844" s="28"/>
      <c r="X844" s="28"/>
      <c r="Y844" s="28"/>
    </row>
    <row r="845" spans="1:25" x14ac:dyDescent="0.2">
      <c r="A845" t="e">
        <f>IF(OR(F845=#REF!,G845=#REF!),ROUND(A844+1,0),A844+0.0001)</f>
        <v>#REF!</v>
      </c>
      <c r="B845" s="20" t="e">
        <f>IF(AND(E845&gt;=$B$2,E845&lt;=$B$3,OR(F845=#REF!,G845=#REF!)),ROUND(B844+1,0),B844+0.0001)</f>
        <v>#REF!</v>
      </c>
      <c r="C845" s="20" t="e">
        <f>IF(H845=#REF!,ROUND(C844+1,0),C844+0.0001)</f>
        <v>#REF!</v>
      </c>
      <c r="D845" s="21"/>
      <c r="E845" s="22"/>
      <c r="F845" s="23"/>
      <c r="G845" s="24"/>
      <c r="H845" s="51"/>
      <c r="I845" s="25"/>
      <c r="J845" s="31"/>
      <c r="K845" s="43" t="str">
        <f t="shared" si="26"/>
        <v/>
      </c>
      <c r="L845" s="45" t="str">
        <f>IF(F845="","",VLOOKUP(Journal!F845,Kontenplan!$E$9:$F$278,2))</f>
        <v/>
      </c>
      <c r="M845" s="44" t="str">
        <f>IF(G845="","",VLOOKUP(Journal!G845,Kontenplan!$E$9:$F$278,2))</f>
        <v/>
      </c>
      <c r="N845" s="28" t="str">
        <f>IF(AND(G845="",I845="",J845=""),"",IF(AND(I845&gt;0,OR(F845="",G845="")),"Bitte gültige Kontonummer/n eingeben",IF(OR(AND(F845&gt;0,F845&lt;1000),F845&gt;9999),"Sollkontonummer muss vierstellig sein",IF(VLOOKUP(F845,Kontenplan!$E$9:$E$277,1)&lt;&gt;F845,"Sollkonto existiert nicht",IF(D845=0,"Bitte Beleg-Nr. prüfen",IF(OR(AND(G845&gt;0,G845&lt;1000),G845&gt;9999),"Habenkontonummer muss vierstellig sein",IF(VLOOKUP(G845,Kontenplan!$E$9:$F$277,1)&lt;&gt;G845,"Habenkonto exisitert nicht","")))))))</f>
        <v/>
      </c>
      <c r="O845" s="28" t="str">
        <f t="shared" si="27"/>
        <v/>
      </c>
      <c r="P845" s="28"/>
      <c r="Q845" s="28"/>
      <c r="R845" s="28"/>
      <c r="S845" s="28"/>
      <c r="T845" s="28"/>
      <c r="U845" s="28"/>
      <c r="V845" s="28"/>
      <c r="X845" s="28"/>
      <c r="Y845" s="28"/>
    </row>
    <row r="846" spans="1:25" x14ac:dyDescent="0.2">
      <c r="A846" t="e">
        <f>IF(OR(F846=#REF!,G846=#REF!),ROUND(A845+1,0),A845+0.0001)</f>
        <v>#REF!</v>
      </c>
      <c r="B846" s="20" t="e">
        <f>IF(AND(E846&gt;=$B$2,E846&lt;=$B$3,OR(F846=#REF!,G846=#REF!)),ROUND(B845+1,0),B845+0.0001)</f>
        <v>#REF!</v>
      </c>
      <c r="C846" s="20" t="e">
        <f>IF(H846=#REF!,ROUND(C845+1,0),C845+0.0001)</f>
        <v>#REF!</v>
      </c>
      <c r="D846" s="21"/>
      <c r="E846" s="22"/>
      <c r="F846" s="23"/>
      <c r="G846" s="24"/>
      <c r="H846" s="51"/>
      <c r="I846" s="25"/>
      <c r="J846" s="31"/>
      <c r="K846" s="43" t="str">
        <f t="shared" si="26"/>
        <v/>
      </c>
      <c r="L846" s="45" t="str">
        <f>IF(F846="","",VLOOKUP(Journal!F846,Kontenplan!$E$9:$F$278,2))</f>
        <v/>
      </c>
      <c r="M846" s="44" t="str">
        <f>IF(G846="","",VLOOKUP(Journal!G846,Kontenplan!$E$9:$F$278,2))</f>
        <v/>
      </c>
      <c r="N846" s="28" t="str">
        <f>IF(AND(G846="",I846="",J846=""),"",IF(AND(I846&gt;0,OR(F846="",G846="")),"Bitte gültige Kontonummer/n eingeben",IF(OR(AND(F846&gt;0,F846&lt;1000),F846&gt;9999),"Sollkontonummer muss vierstellig sein",IF(VLOOKUP(F846,Kontenplan!$E$9:$E$277,1)&lt;&gt;F846,"Sollkonto existiert nicht",IF(D846=0,"Bitte Beleg-Nr. prüfen",IF(OR(AND(G846&gt;0,G846&lt;1000),G846&gt;9999),"Habenkontonummer muss vierstellig sein",IF(VLOOKUP(G846,Kontenplan!$E$9:$F$277,1)&lt;&gt;G846,"Habenkonto exisitert nicht","")))))))</f>
        <v/>
      </c>
      <c r="O846" s="28" t="str">
        <f t="shared" si="27"/>
        <v/>
      </c>
      <c r="P846" s="28"/>
      <c r="Q846" s="28"/>
      <c r="R846" s="28"/>
      <c r="S846" s="28"/>
      <c r="T846" s="28"/>
      <c r="U846" s="28"/>
      <c r="V846" s="28"/>
      <c r="X846" s="28"/>
      <c r="Y846" s="28"/>
    </row>
    <row r="847" spans="1:25" x14ac:dyDescent="0.2">
      <c r="A847" t="e">
        <f>IF(OR(F847=#REF!,G847=#REF!),ROUND(A846+1,0),A846+0.0001)</f>
        <v>#REF!</v>
      </c>
      <c r="B847" s="20" t="e">
        <f>IF(AND(E847&gt;=$B$2,E847&lt;=$B$3,OR(F847=#REF!,G847=#REF!)),ROUND(B846+1,0),B846+0.0001)</f>
        <v>#REF!</v>
      </c>
      <c r="C847" s="20" t="e">
        <f>IF(H847=#REF!,ROUND(C846+1,0),C846+0.0001)</f>
        <v>#REF!</v>
      </c>
      <c r="D847" s="21"/>
      <c r="E847" s="22"/>
      <c r="F847" s="23"/>
      <c r="G847" s="24"/>
      <c r="H847" s="51"/>
      <c r="I847" s="25"/>
      <c r="J847" s="31"/>
      <c r="K847" s="43" t="str">
        <f t="shared" si="26"/>
        <v/>
      </c>
      <c r="L847" s="45" t="str">
        <f>IF(F847="","",VLOOKUP(Journal!F847,Kontenplan!$E$9:$F$278,2))</f>
        <v/>
      </c>
      <c r="M847" s="44" t="str">
        <f>IF(G847="","",VLOOKUP(Journal!G847,Kontenplan!$E$9:$F$278,2))</f>
        <v/>
      </c>
      <c r="N847" s="28" t="str">
        <f>IF(AND(G847="",I847="",J847=""),"",IF(AND(I847&gt;0,OR(F847="",G847="")),"Bitte gültige Kontonummer/n eingeben",IF(OR(AND(F847&gt;0,F847&lt;1000),F847&gt;9999),"Sollkontonummer muss vierstellig sein",IF(VLOOKUP(F847,Kontenplan!$E$9:$E$277,1)&lt;&gt;F847,"Sollkonto existiert nicht",IF(D847=0,"Bitte Beleg-Nr. prüfen",IF(OR(AND(G847&gt;0,G847&lt;1000),G847&gt;9999),"Habenkontonummer muss vierstellig sein",IF(VLOOKUP(G847,Kontenplan!$E$9:$F$277,1)&lt;&gt;G847,"Habenkonto exisitert nicht","")))))))</f>
        <v/>
      </c>
      <c r="O847" s="28" t="str">
        <f t="shared" si="27"/>
        <v/>
      </c>
      <c r="P847" s="28"/>
      <c r="Q847" s="28"/>
      <c r="R847" s="28"/>
      <c r="S847" s="28"/>
      <c r="T847" s="28"/>
      <c r="U847" s="28"/>
      <c r="V847" s="28"/>
      <c r="X847" s="28"/>
      <c r="Y847" s="28"/>
    </row>
    <row r="848" spans="1:25" x14ac:dyDescent="0.2">
      <c r="A848" t="e">
        <f>IF(OR(F848=#REF!,G848=#REF!),ROUND(A847+1,0),A847+0.0001)</f>
        <v>#REF!</v>
      </c>
      <c r="B848" s="20" t="e">
        <f>IF(AND(E848&gt;=$B$2,E848&lt;=$B$3,OR(F848=#REF!,G848=#REF!)),ROUND(B847+1,0),B847+0.0001)</f>
        <v>#REF!</v>
      </c>
      <c r="C848" s="20" t="e">
        <f>IF(H848=#REF!,ROUND(C847+1,0),C847+0.0001)</f>
        <v>#REF!</v>
      </c>
      <c r="D848" s="21"/>
      <c r="E848" s="22"/>
      <c r="F848" s="23"/>
      <c r="G848" s="24"/>
      <c r="H848" s="51"/>
      <c r="I848" s="25"/>
      <c r="J848" s="31"/>
      <c r="K848" s="43" t="str">
        <f t="shared" si="26"/>
        <v/>
      </c>
      <c r="L848" s="45" t="str">
        <f>IF(F848="","",VLOOKUP(Journal!F848,Kontenplan!$E$9:$F$278,2))</f>
        <v/>
      </c>
      <c r="M848" s="44" t="str">
        <f>IF(G848="","",VLOOKUP(Journal!G848,Kontenplan!$E$9:$F$278,2))</f>
        <v/>
      </c>
      <c r="N848" s="28" t="str">
        <f>IF(AND(G848="",I848="",J848=""),"",IF(AND(I848&gt;0,OR(F848="",G848="")),"Bitte gültige Kontonummer/n eingeben",IF(OR(AND(F848&gt;0,F848&lt;1000),F848&gt;9999),"Sollkontonummer muss vierstellig sein",IF(VLOOKUP(F848,Kontenplan!$E$9:$E$277,1)&lt;&gt;F848,"Sollkonto existiert nicht",IF(D848=0,"Bitte Beleg-Nr. prüfen",IF(OR(AND(G848&gt;0,G848&lt;1000),G848&gt;9999),"Habenkontonummer muss vierstellig sein",IF(VLOOKUP(G848,Kontenplan!$E$9:$F$277,1)&lt;&gt;G848,"Habenkonto exisitert nicht","")))))))</f>
        <v/>
      </c>
      <c r="O848" s="28" t="str">
        <f t="shared" si="27"/>
        <v/>
      </c>
      <c r="P848" s="28"/>
      <c r="Q848" s="28"/>
      <c r="R848" s="28"/>
      <c r="S848" s="28"/>
      <c r="T848" s="28"/>
      <c r="U848" s="28"/>
      <c r="V848" s="28"/>
      <c r="X848" s="28"/>
      <c r="Y848" s="28"/>
    </row>
    <row r="849" spans="1:25" x14ac:dyDescent="0.2">
      <c r="A849" t="e">
        <f>IF(OR(F849=#REF!,G849=#REF!),ROUND(A848+1,0),A848+0.0001)</f>
        <v>#REF!</v>
      </c>
      <c r="B849" s="20" t="e">
        <f>IF(AND(E849&gt;=$B$2,E849&lt;=$B$3,OR(F849=#REF!,G849=#REF!)),ROUND(B848+1,0),B848+0.0001)</f>
        <v>#REF!</v>
      </c>
      <c r="C849" s="20" t="e">
        <f>IF(H849=#REF!,ROUND(C848+1,0),C848+0.0001)</f>
        <v>#REF!</v>
      </c>
      <c r="D849" s="21"/>
      <c r="E849" s="22"/>
      <c r="F849" s="23"/>
      <c r="G849" s="24"/>
      <c r="H849" s="51"/>
      <c r="I849" s="25"/>
      <c r="J849" s="31"/>
      <c r="K849" s="43" t="str">
        <f t="shared" si="26"/>
        <v/>
      </c>
      <c r="L849" s="45" t="str">
        <f>IF(F849="","",VLOOKUP(Journal!F849,Kontenplan!$E$9:$F$278,2))</f>
        <v/>
      </c>
      <c r="M849" s="44" t="str">
        <f>IF(G849="","",VLOOKUP(Journal!G849,Kontenplan!$E$9:$F$278,2))</f>
        <v/>
      </c>
      <c r="N849" s="28" t="str">
        <f>IF(AND(G849="",I849="",J849=""),"",IF(AND(I849&gt;0,OR(F849="",G849="")),"Bitte gültige Kontonummer/n eingeben",IF(OR(AND(F849&gt;0,F849&lt;1000),F849&gt;9999),"Sollkontonummer muss vierstellig sein",IF(VLOOKUP(F849,Kontenplan!$E$9:$E$277,1)&lt;&gt;F849,"Sollkonto existiert nicht",IF(D849=0,"Bitte Beleg-Nr. prüfen",IF(OR(AND(G849&gt;0,G849&lt;1000),G849&gt;9999),"Habenkontonummer muss vierstellig sein",IF(VLOOKUP(G849,Kontenplan!$E$9:$F$277,1)&lt;&gt;G849,"Habenkonto exisitert nicht","")))))))</f>
        <v/>
      </c>
      <c r="O849" s="28" t="str">
        <f t="shared" si="27"/>
        <v/>
      </c>
      <c r="P849" s="28"/>
      <c r="Q849" s="28"/>
      <c r="R849" s="28"/>
      <c r="S849" s="28"/>
      <c r="T849" s="28"/>
      <c r="U849" s="28"/>
      <c r="V849" s="28"/>
      <c r="X849" s="28"/>
      <c r="Y849" s="28"/>
    </row>
    <row r="850" spans="1:25" x14ac:dyDescent="0.2">
      <c r="A850" t="e">
        <f>IF(OR(F850=#REF!,G850=#REF!),ROUND(A849+1,0),A849+0.0001)</f>
        <v>#REF!</v>
      </c>
      <c r="B850" s="20" t="e">
        <f>IF(AND(E850&gt;=$B$2,E850&lt;=$B$3,OR(F850=#REF!,G850=#REF!)),ROUND(B849+1,0),B849+0.0001)</f>
        <v>#REF!</v>
      </c>
      <c r="C850" s="20" t="e">
        <f>IF(H850=#REF!,ROUND(C849+1,0),C849+0.0001)</f>
        <v>#REF!</v>
      </c>
      <c r="D850" s="21"/>
      <c r="E850" s="22"/>
      <c r="F850" s="23"/>
      <c r="G850" s="24"/>
      <c r="H850" s="51"/>
      <c r="I850" s="25"/>
      <c r="J850" s="31"/>
      <c r="K850" s="43" t="str">
        <f t="shared" si="26"/>
        <v/>
      </c>
      <c r="L850" s="45" t="str">
        <f>IF(F850="","",VLOOKUP(Journal!F850,Kontenplan!$E$9:$F$278,2))</f>
        <v/>
      </c>
      <c r="M850" s="44" t="str">
        <f>IF(G850="","",VLOOKUP(Journal!G850,Kontenplan!$E$9:$F$278,2))</f>
        <v/>
      </c>
      <c r="N850" s="28" t="str">
        <f>IF(AND(G850="",I850="",J850=""),"",IF(AND(I850&gt;0,OR(F850="",G850="")),"Bitte gültige Kontonummer/n eingeben",IF(OR(AND(F850&gt;0,F850&lt;1000),F850&gt;9999),"Sollkontonummer muss vierstellig sein",IF(VLOOKUP(F850,Kontenplan!$E$9:$E$277,1)&lt;&gt;F850,"Sollkonto existiert nicht",IF(D850=0,"Bitte Beleg-Nr. prüfen",IF(OR(AND(G850&gt;0,G850&lt;1000),G850&gt;9999),"Habenkontonummer muss vierstellig sein",IF(VLOOKUP(G850,Kontenplan!$E$9:$F$277,1)&lt;&gt;G850,"Habenkonto exisitert nicht","")))))))</f>
        <v/>
      </c>
      <c r="O850" s="28" t="str">
        <f t="shared" si="27"/>
        <v/>
      </c>
      <c r="P850" s="28"/>
      <c r="Q850" s="28"/>
      <c r="R850" s="28"/>
      <c r="S850" s="28"/>
      <c r="T850" s="28"/>
      <c r="U850" s="28"/>
      <c r="V850" s="28"/>
      <c r="X850" s="28"/>
      <c r="Y850" s="28"/>
    </row>
    <row r="851" spans="1:25" x14ac:dyDescent="0.2">
      <c r="A851" t="e">
        <f>IF(OR(F851=#REF!,G851=#REF!),ROUND(A850+1,0),A850+0.0001)</f>
        <v>#REF!</v>
      </c>
      <c r="B851" s="20" t="e">
        <f>IF(AND(E851&gt;=$B$2,E851&lt;=$B$3,OR(F851=#REF!,G851=#REF!)),ROUND(B850+1,0),B850+0.0001)</f>
        <v>#REF!</v>
      </c>
      <c r="C851" s="20" t="e">
        <f>IF(H851=#REF!,ROUND(C850+1,0),C850+0.0001)</f>
        <v>#REF!</v>
      </c>
      <c r="D851" s="21"/>
      <c r="E851" s="22"/>
      <c r="F851" s="23"/>
      <c r="G851" s="24"/>
      <c r="H851" s="51"/>
      <c r="I851" s="25"/>
      <c r="J851" s="31"/>
      <c r="K851" s="43" t="str">
        <f t="shared" si="26"/>
        <v/>
      </c>
      <c r="L851" s="45" t="str">
        <f>IF(F851="","",VLOOKUP(Journal!F851,Kontenplan!$E$9:$F$278,2))</f>
        <v/>
      </c>
      <c r="M851" s="44" t="str">
        <f>IF(G851="","",VLOOKUP(Journal!G851,Kontenplan!$E$9:$F$278,2))</f>
        <v/>
      </c>
      <c r="N851" s="28" t="str">
        <f>IF(AND(G851="",I851="",J851=""),"",IF(AND(I851&gt;0,OR(F851="",G851="")),"Bitte gültige Kontonummer/n eingeben",IF(OR(AND(F851&gt;0,F851&lt;1000),F851&gt;9999),"Sollkontonummer muss vierstellig sein",IF(VLOOKUP(F851,Kontenplan!$E$9:$E$277,1)&lt;&gt;F851,"Sollkonto existiert nicht",IF(D851=0,"Bitte Beleg-Nr. prüfen",IF(OR(AND(G851&gt;0,G851&lt;1000),G851&gt;9999),"Habenkontonummer muss vierstellig sein",IF(VLOOKUP(G851,Kontenplan!$E$9:$F$277,1)&lt;&gt;G851,"Habenkonto exisitert nicht","")))))))</f>
        <v/>
      </c>
      <c r="O851" s="28" t="str">
        <f t="shared" si="27"/>
        <v/>
      </c>
      <c r="P851" s="28"/>
      <c r="Q851" s="28"/>
      <c r="R851" s="28"/>
      <c r="S851" s="28"/>
      <c r="T851" s="28"/>
      <c r="U851" s="28"/>
      <c r="V851" s="28"/>
      <c r="X851" s="28"/>
      <c r="Y851" s="28"/>
    </row>
    <row r="852" spans="1:25" x14ac:dyDescent="0.2">
      <c r="A852" t="e">
        <f>IF(OR(F852=#REF!,G852=#REF!),ROUND(A851+1,0),A851+0.0001)</f>
        <v>#REF!</v>
      </c>
      <c r="B852" s="20" t="e">
        <f>IF(AND(E852&gt;=$B$2,E852&lt;=$B$3,OR(F852=#REF!,G852=#REF!)),ROUND(B851+1,0),B851+0.0001)</f>
        <v>#REF!</v>
      </c>
      <c r="C852" s="20" t="e">
        <f>IF(H852=#REF!,ROUND(C851+1,0),C851+0.0001)</f>
        <v>#REF!</v>
      </c>
      <c r="D852" s="21"/>
      <c r="E852" s="22"/>
      <c r="F852" s="23"/>
      <c r="G852" s="24"/>
      <c r="H852" s="51"/>
      <c r="I852" s="25"/>
      <c r="J852" s="31"/>
      <c r="K852" s="43" t="str">
        <f t="shared" si="26"/>
        <v/>
      </c>
      <c r="L852" s="45" t="str">
        <f>IF(F852="","",VLOOKUP(Journal!F852,Kontenplan!$E$9:$F$278,2))</f>
        <v/>
      </c>
      <c r="M852" s="44" t="str">
        <f>IF(G852="","",VLOOKUP(Journal!G852,Kontenplan!$E$9:$F$278,2))</f>
        <v/>
      </c>
      <c r="N852" s="28" t="str">
        <f>IF(AND(G852="",I852="",J852=""),"",IF(AND(I852&gt;0,OR(F852="",G852="")),"Bitte gültige Kontonummer/n eingeben",IF(OR(AND(F852&gt;0,F852&lt;1000),F852&gt;9999),"Sollkontonummer muss vierstellig sein",IF(VLOOKUP(F852,Kontenplan!$E$9:$E$277,1)&lt;&gt;F852,"Sollkonto existiert nicht",IF(D852=0,"Bitte Beleg-Nr. prüfen",IF(OR(AND(G852&gt;0,G852&lt;1000),G852&gt;9999),"Habenkontonummer muss vierstellig sein",IF(VLOOKUP(G852,Kontenplan!$E$9:$F$277,1)&lt;&gt;G852,"Habenkonto exisitert nicht","")))))))</f>
        <v/>
      </c>
      <c r="O852" s="28" t="str">
        <f t="shared" si="27"/>
        <v/>
      </c>
      <c r="P852" s="28"/>
      <c r="Q852" s="28"/>
      <c r="R852" s="28"/>
      <c r="S852" s="28"/>
      <c r="T852" s="28"/>
      <c r="U852" s="28"/>
      <c r="V852" s="28"/>
      <c r="X852" s="28"/>
      <c r="Y852" s="28"/>
    </row>
    <row r="853" spans="1:25" x14ac:dyDescent="0.2">
      <c r="A853" t="e">
        <f>IF(OR(F853=#REF!,G853=#REF!),ROUND(A852+1,0),A852+0.0001)</f>
        <v>#REF!</v>
      </c>
      <c r="B853" s="20" t="e">
        <f>IF(AND(E853&gt;=$B$2,E853&lt;=$B$3,OR(F853=#REF!,G853=#REF!)),ROUND(B852+1,0),B852+0.0001)</f>
        <v>#REF!</v>
      </c>
      <c r="C853" s="20" t="e">
        <f>IF(H853=#REF!,ROUND(C852+1,0),C852+0.0001)</f>
        <v>#REF!</v>
      </c>
      <c r="D853" s="21"/>
      <c r="E853" s="22"/>
      <c r="F853" s="23"/>
      <c r="G853" s="24"/>
      <c r="H853" s="51"/>
      <c r="I853" s="25"/>
      <c r="J853" s="31"/>
      <c r="K853" s="43" t="str">
        <f t="shared" si="26"/>
        <v/>
      </c>
      <c r="L853" s="45" t="str">
        <f>IF(F853="","",VLOOKUP(Journal!F853,Kontenplan!$E$9:$F$278,2))</f>
        <v/>
      </c>
      <c r="M853" s="44" t="str">
        <f>IF(G853="","",VLOOKUP(Journal!G853,Kontenplan!$E$9:$F$278,2))</f>
        <v/>
      </c>
      <c r="N853" s="28" t="str">
        <f>IF(AND(G853="",I853="",J853=""),"",IF(AND(I853&gt;0,OR(F853="",G853="")),"Bitte gültige Kontonummer/n eingeben",IF(OR(AND(F853&gt;0,F853&lt;1000),F853&gt;9999),"Sollkontonummer muss vierstellig sein",IF(VLOOKUP(F853,Kontenplan!$E$9:$E$277,1)&lt;&gt;F853,"Sollkonto existiert nicht",IF(D853=0,"Bitte Beleg-Nr. prüfen",IF(OR(AND(G853&gt;0,G853&lt;1000),G853&gt;9999),"Habenkontonummer muss vierstellig sein",IF(VLOOKUP(G853,Kontenplan!$E$9:$F$277,1)&lt;&gt;G853,"Habenkonto exisitert nicht","")))))))</f>
        <v/>
      </c>
      <c r="O853" s="28" t="str">
        <f t="shared" si="27"/>
        <v/>
      </c>
      <c r="P853" s="28"/>
      <c r="Q853" s="28"/>
      <c r="R853" s="28"/>
      <c r="S853" s="28"/>
      <c r="T853" s="28"/>
      <c r="U853" s="28"/>
      <c r="V853" s="28"/>
      <c r="X853" s="28"/>
      <c r="Y853" s="28"/>
    </row>
    <row r="854" spans="1:25" x14ac:dyDescent="0.2">
      <c r="A854" t="e">
        <f>IF(OR(F854=#REF!,G854=#REF!),ROUND(A853+1,0),A853+0.0001)</f>
        <v>#REF!</v>
      </c>
      <c r="B854" s="20" t="e">
        <f>IF(AND(E854&gt;=$B$2,E854&lt;=$B$3,OR(F854=#REF!,G854=#REF!)),ROUND(B853+1,0),B853+0.0001)</f>
        <v>#REF!</v>
      </c>
      <c r="C854" s="20" t="e">
        <f>IF(H854=#REF!,ROUND(C853+1,0),C853+0.0001)</f>
        <v>#REF!</v>
      </c>
      <c r="D854" s="21"/>
      <c r="E854" s="22"/>
      <c r="F854" s="23"/>
      <c r="G854" s="24"/>
      <c r="H854" s="51"/>
      <c r="I854" s="25"/>
      <c r="J854" s="31"/>
      <c r="K854" s="43" t="str">
        <f t="shared" si="26"/>
        <v/>
      </c>
      <c r="L854" s="45" t="str">
        <f>IF(F854="","",VLOOKUP(Journal!F854,Kontenplan!$E$9:$F$278,2))</f>
        <v/>
      </c>
      <c r="M854" s="44" t="str">
        <f>IF(G854="","",VLOOKUP(Journal!G854,Kontenplan!$E$9:$F$278,2))</f>
        <v/>
      </c>
      <c r="N854" s="28" t="str">
        <f>IF(AND(G854="",I854="",J854=""),"",IF(AND(I854&gt;0,OR(F854="",G854="")),"Bitte gültige Kontonummer/n eingeben",IF(OR(AND(F854&gt;0,F854&lt;1000),F854&gt;9999),"Sollkontonummer muss vierstellig sein",IF(VLOOKUP(F854,Kontenplan!$E$9:$E$277,1)&lt;&gt;F854,"Sollkonto existiert nicht",IF(D854=0,"Bitte Beleg-Nr. prüfen",IF(OR(AND(G854&gt;0,G854&lt;1000),G854&gt;9999),"Habenkontonummer muss vierstellig sein",IF(VLOOKUP(G854,Kontenplan!$E$9:$F$277,1)&lt;&gt;G854,"Habenkonto exisitert nicht","")))))))</f>
        <v/>
      </c>
      <c r="O854" s="28" t="str">
        <f t="shared" si="27"/>
        <v/>
      </c>
      <c r="P854" s="28"/>
      <c r="Q854" s="28"/>
      <c r="R854" s="28"/>
      <c r="S854" s="28"/>
      <c r="T854" s="28"/>
      <c r="U854" s="28"/>
      <c r="V854" s="28"/>
      <c r="X854" s="28"/>
      <c r="Y854" s="28"/>
    </row>
    <row r="855" spans="1:25" x14ac:dyDescent="0.2">
      <c r="A855" t="e">
        <f>IF(OR(F855=#REF!,G855=#REF!),ROUND(A854+1,0),A854+0.0001)</f>
        <v>#REF!</v>
      </c>
      <c r="B855" s="20" t="e">
        <f>IF(AND(E855&gt;=$B$2,E855&lt;=$B$3,OR(F855=#REF!,G855=#REF!)),ROUND(B854+1,0),B854+0.0001)</f>
        <v>#REF!</v>
      </c>
      <c r="C855" s="20" t="e">
        <f>IF(H855=#REF!,ROUND(C854+1,0),C854+0.0001)</f>
        <v>#REF!</v>
      </c>
      <c r="D855" s="21"/>
      <c r="E855" s="22"/>
      <c r="F855" s="23"/>
      <c r="G855" s="24"/>
      <c r="H855" s="51"/>
      <c r="I855" s="25"/>
      <c r="J855" s="31"/>
      <c r="K855" s="43" t="str">
        <f t="shared" si="26"/>
        <v/>
      </c>
      <c r="L855" s="45" t="str">
        <f>IF(F855="","",VLOOKUP(Journal!F855,Kontenplan!$E$9:$F$278,2))</f>
        <v/>
      </c>
      <c r="M855" s="44" t="str">
        <f>IF(G855="","",VLOOKUP(Journal!G855,Kontenplan!$E$9:$F$278,2))</f>
        <v/>
      </c>
      <c r="N855" s="28" t="str">
        <f>IF(AND(G855="",I855="",J855=""),"",IF(AND(I855&gt;0,OR(F855="",G855="")),"Bitte gültige Kontonummer/n eingeben",IF(OR(AND(F855&gt;0,F855&lt;1000),F855&gt;9999),"Sollkontonummer muss vierstellig sein",IF(VLOOKUP(F855,Kontenplan!$E$9:$E$277,1)&lt;&gt;F855,"Sollkonto existiert nicht",IF(D855=0,"Bitte Beleg-Nr. prüfen",IF(OR(AND(G855&gt;0,G855&lt;1000),G855&gt;9999),"Habenkontonummer muss vierstellig sein",IF(VLOOKUP(G855,Kontenplan!$E$9:$F$277,1)&lt;&gt;G855,"Habenkonto exisitert nicht","")))))))</f>
        <v/>
      </c>
      <c r="O855" s="28" t="str">
        <f t="shared" si="27"/>
        <v/>
      </c>
      <c r="P855" s="28"/>
      <c r="Q855" s="28"/>
      <c r="R855" s="28"/>
      <c r="S855" s="28"/>
      <c r="T855" s="28"/>
      <c r="U855" s="28"/>
      <c r="V855" s="28"/>
      <c r="X855" s="28"/>
      <c r="Y855" s="28"/>
    </row>
    <row r="856" spans="1:25" x14ac:dyDescent="0.2">
      <c r="A856" t="e">
        <f>IF(OR(F856=#REF!,G856=#REF!),ROUND(A855+1,0),A855+0.0001)</f>
        <v>#REF!</v>
      </c>
      <c r="B856" s="20" t="e">
        <f>IF(AND(E856&gt;=$B$2,E856&lt;=$B$3,OR(F856=#REF!,G856=#REF!)),ROUND(B855+1,0),B855+0.0001)</f>
        <v>#REF!</v>
      </c>
      <c r="C856" s="20" t="e">
        <f>IF(H856=#REF!,ROUND(C855+1,0),C855+0.0001)</f>
        <v>#REF!</v>
      </c>
      <c r="D856" s="21"/>
      <c r="E856" s="22"/>
      <c r="F856" s="23"/>
      <c r="G856" s="24"/>
      <c r="H856" s="51"/>
      <c r="I856" s="25"/>
      <c r="J856" s="31"/>
      <c r="K856" s="43" t="str">
        <f t="shared" si="26"/>
        <v/>
      </c>
      <c r="L856" s="45" t="str">
        <f>IF(F856="","",VLOOKUP(Journal!F856,Kontenplan!$E$9:$F$278,2))</f>
        <v/>
      </c>
      <c r="M856" s="44" t="str">
        <f>IF(G856="","",VLOOKUP(Journal!G856,Kontenplan!$E$9:$F$278,2))</f>
        <v/>
      </c>
      <c r="N856" s="28" t="str">
        <f>IF(AND(G856="",I856="",J856=""),"",IF(AND(I856&gt;0,OR(F856="",G856="")),"Bitte gültige Kontonummer/n eingeben",IF(OR(AND(F856&gt;0,F856&lt;1000),F856&gt;9999),"Sollkontonummer muss vierstellig sein",IF(VLOOKUP(F856,Kontenplan!$E$9:$E$277,1)&lt;&gt;F856,"Sollkonto existiert nicht",IF(D856=0,"Bitte Beleg-Nr. prüfen",IF(OR(AND(G856&gt;0,G856&lt;1000),G856&gt;9999),"Habenkontonummer muss vierstellig sein",IF(VLOOKUP(G856,Kontenplan!$E$9:$F$277,1)&lt;&gt;G856,"Habenkonto exisitert nicht","")))))))</f>
        <v/>
      </c>
      <c r="O856" s="28" t="str">
        <f t="shared" si="27"/>
        <v/>
      </c>
      <c r="P856" s="28"/>
      <c r="Q856" s="28"/>
      <c r="R856" s="28"/>
      <c r="S856" s="28"/>
      <c r="T856" s="28"/>
      <c r="U856" s="28"/>
      <c r="V856" s="28"/>
      <c r="X856" s="28"/>
      <c r="Y856" s="28"/>
    </row>
    <row r="857" spans="1:25" x14ac:dyDescent="0.2">
      <c r="A857" t="e">
        <f>IF(OR(F857=#REF!,G857=#REF!),ROUND(A856+1,0),A856+0.0001)</f>
        <v>#REF!</v>
      </c>
      <c r="B857" s="20" t="e">
        <f>IF(AND(E857&gt;=$B$2,E857&lt;=$B$3,OR(F857=#REF!,G857=#REF!)),ROUND(B856+1,0),B856+0.0001)</f>
        <v>#REF!</v>
      </c>
      <c r="C857" s="20" t="e">
        <f>IF(H857=#REF!,ROUND(C856+1,0),C856+0.0001)</f>
        <v>#REF!</v>
      </c>
      <c r="D857" s="21"/>
      <c r="E857" s="22"/>
      <c r="F857" s="23"/>
      <c r="G857" s="24"/>
      <c r="H857" s="51"/>
      <c r="I857" s="25"/>
      <c r="J857" s="31"/>
      <c r="K857" s="43" t="str">
        <f t="shared" si="26"/>
        <v/>
      </c>
      <c r="L857" s="45" t="str">
        <f>IF(F857="","",VLOOKUP(Journal!F857,Kontenplan!$E$9:$F$278,2))</f>
        <v/>
      </c>
      <c r="M857" s="44" t="str">
        <f>IF(G857="","",VLOOKUP(Journal!G857,Kontenplan!$E$9:$F$278,2))</f>
        <v/>
      </c>
      <c r="N857" s="28" t="str">
        <f>IF(AND(G857="",I857="",J857=""),"",IF(AND(I857&gt;0,OR(F857="",G857="")),"Bitte gültige Kontonummer/n eingeben",IF(OR(AND(F857&gt;0,F857&lt;1000),F857&gt;9999),"Sollkontonummer muss vierstellig sein",IF(VLOOKUP(F857,Kontenplan!$E$9:$E$277,1)&lt;&gt;F857,"Sollkonto existiert nicht",IF(D857=0,"Bitte Beleg-Nr. prüfen",IF(OR(AND(G857&gt;0,G857&lt;1000),G857&gt;9999),"Habenkontonummer muss vierstellig sein",IF(VLOOKUP(G857,Kontenplan!$E$9:$F$277,1)&lt;&gt;G857,"Habenkonto exisitert nicht","")))))))</f>
        <v/>
      </c>
      <c r="O857" s="28" t="str">
        <f t="shared" si="27"/>
        <v/>
      </c>
      <c r="P857" s="28"/>
      <c r="Q857" s="28"/>
      <c r="R857" s="28"/>
      <c r="S857" s="28"/>
      <c r="T857" s="28"/>
      <c r="U857" s="28"/>
      <c r="V857" s="28"/>
      <c r="X857" s="28"/>
      <c r="Y857" s="28"/>
    </row>
    <row r="858" spans="1:25" x14ac:dyDescent="0.2">
      <c r="A858" t="e">
        <f>IF(OR(F858=#REF!,G858=#REF!),ROUND(A857+1,0),A857+0.0001)</f>
        <v>#REF!</v>
      </c>
      <c r="B858" s="20" t="e">
        <f>IF(AND(E858&gt;=$B$2,E858&lt;=$B$3,OR(F858=#REF!,G858=#REF!)),ROUND(B857+1,0),B857+0.0001)</f>
        <v>#REF!</v>
      </c>
      <c r="C858" s="20" t="e">
        <f>IF(H858=#REF!,ROUND(C857+1,0),C857+0.0001)</f>
        <v>#REF!</v>
      </c>
      <c r="D858" s="21"/>
      <c r="E858" s="22"/>
      <c r="F858" s="23"/>
      <c r="G858" s="24"/>
      <c r="H858" s="51"/>
      <c r="I858" s="25"/>
      <c r="J858" s="31"/>
      <c r="K858" s="43" t="str">
        <f t="shared" si="26"/>
        <v/>
      </c>
      <c r="L858" s="45" t="str">
        <f>IF(F858="","",VLOOKUP(Journal!F858,Kontenplan!$E$9:$F$278,2))</f>
        <v/>
      </c>
      <c r="M858" s="44" t="str">
        <f>IF(G858="","",VLOOKUP(Journal!G858,Kontenplan!$E$9:$F$278,2))</f>
        <v/>
      </c>
      <c r="N858" s="28" t="str">
        <f>IF(AND(G858="",I858="",J858=""),"",IF(AND(I858&gt;0,OR(F858="",G858="")),"Bitte gültige Kontonummer/n eingeben",IF(OR(AND(F858&gt;0,F858&lt;1000),F858&gt;9999),"Sollkontonummer muss vierstellig sein",IF(VLOOKUP(F858,Kontenplan!$E$9:$E$277,1)&lt;&gt;F858,"Sollkonto existiert nicht",IF(D858=0,"Bitte Beleg-Nr. prüfen",IF(OR(AND(G858&gt;0,G858&lt;1000),G858&gt;9999),"Habenkontonummer muss vierstellig sein",IF(VLOOKUP(G858,Kontenplan!$E$9:$F$277,1)&lt;&gt;G858,"Habenkonto exisitert nicht","")))))))</f>
        <v/>
      </c>
      <c r="O858" s="28" t="str">
        <f t="shared" si="27"/>
        <v/>
      </c>
      <c r="P858" s="28"/>
      <c r="Q858" s="28"/>
      <c r="R858" s="28"/>
      <c r="S858" s="28"/>
      <c r="T858" s="28"/>
      <c r="U858" s="28"/>
      <c r="V858" s="28"/>
      <c r="X858" s="28"/>
      <c r="Y858" s="28"/>
    </row>
    <row r="859" spans="1:25" x14ac:dyDescent="0.2">
      <c r="A859" t="e">
        <f>IF(OR(F859=#REF!,G859=#REF!),ROUND(A858+1,0),A858+0.0001)</f>
        <v>#REF!</v>
      </c>
      <c r="B859" s="20" t="e">
        <f>IF(AND(E859&gt;=$B$2,E859&lt;=$B$3,OR(F859=#REF!,G859=#REF!)),ROUND(B858+1,0),B858+0.0001)</f>
        <v>#REF!</v>
      </c>
      <c r="C859" s="20" t="e">
        <f>IF(H859=#REF!,ROUND(C858+1,0),C858+0.0001)</f>
        <v>#REF!</v>
      </c>
      <c r="D859" s="21"/>
      <c r="E859" s="22"/>
      <c r="F859" s="23"/>
      <c r="G859" s="24"/>
      <c r="H859" s="51"/>
      <c r="I859" s="25"/>
      <c r="J859" s="31"/>
      <c r="K859" s="43" t="str">
        <f t="shared" si="26"/>
        <v/>
      </c>
      <c r="L859" s="45" t="str">
        <f>IF(F859="","",VLOOKUP(Journal!F859,Kontenplan!$E$9:$F$278,2))</f>
        <v/>
      </c>
      <c r="M859" s="44" t="str">
        <f>IF(G859="","",VLOOKUP(Journal!G859,Kontenplan!$E$9:$F$278,2))</f>
        <v/>
      </c>
      <c r="N859" s="28" t="str">
        <f>IF(AND(G859="",I859="",J859=""),"",IF(AND(I859&gt;0,OR(F859="",G859="")),"Bitte gültige Kontonummer/n eingeben",IF(OR(AND(F859&gt;0,F859&lt;1000),F859&gt;9999),"Sollkontonummer muss vierstellig sein",IF(VLOOKUP(F859,Kontenplan!$E$9:$E$277,1)&lt;&gt;F859,"Sollkonto existiert nicht",IF(D859=0,"Bitte Beleg-Nr. prüfen",IF(OR(AND(G859&gt;0,G859&lt;1000),G859&gt;9999),"Habenkontonummer muss vierstellig sein",IF(VLOOKUP(G859,Kontenplan!$E$9:$F$277,1)&lt;&gt;G859,"Habenkonto exisitert nicht","")))))))</f>
        <v/>
      </c>
      <c r="O859" s="28" t="str">
        <f t="shared" si="27"/>
        <v/>
      </c>
      <c r="P859" s="28"/>
      <c r="Q859" s="28"/>
      <c r="R859" s="28"/>
      <c r="S859" s="28"/>
      <c r="T859" s="28"/>
      <c r="U859" s="28"/>
      <c r="V859" s="28"/>
      <c r="X859" s="28"/>
      <c r="Y859" s="28"/>
    </row>
    <row r="860" spans="1:25" x14ac:dyDescent="0.2">
      <c r="A860" t="e">
        <f>IF(OR(F860=#REF!,G860=#REF!),ROUND(A859+1,0),A859+0.0001)</f>
        <v>#REF!</v>
      </c>
      <c r="B860" s="20" t="e">
        <f>IF(AND(E860&gt;=$B$2,E860&lt;=$B$3,OR(F860=#REF!,G860=#REF!)),ROUND(B859+1,0),B859+0.0001)</f>
        <v>#REF!</v>
      </c>
      <c r="C860" s="20" t="e">
        <f>IF(H860=#REF!,ROUND(C859+1,0),C859+0.0001)</f>
        <v>#REF!</v>
      </c>
      <c r="D860" s="21"/>
      <c r="E860" s="22"/>
      <c r="F860" s="23"/>
      <c r="G860" s="24"/>
      <c r="H860" s="51"/>
      <c r="I860" s="25"/>
      <c r="J860" s="31"/>
      <c r="K860" s="43" t="str">
        <f t="shared" si="26"/>
        <v/>
      </c>
      <c r="L860" s="45" t="str">
        <f>IF(F860="","",VLOOKUP(Journal!F860,Kontenplan!$E$9:$F$278,2))</f>
        <v/>
      </c>
      <c r="M860" s="44" t="str">
        <f>IF(G860="","",VLOOKUP(Journal!G860,Kontenplan!$E$9:$F$278,2))</f>
        <v/>
      </c>
      <c r="N860" s="28" t="str">
        <f>IF(AND(G860="",I860="",J860=""),"",IF(AND(I860&gt;0,OR(F860="",G860="")),"Bitte gültige Kontonummer/n eingeben",IF(OR(AND(F860&gt;0,F860&lt;1000),F860&gt;9999),"Sollkontonummer muss vierstellig sein",IF(VLOOKUP(F860,Kontenplan!$E$9:$E$277,1)&lt;&gt;F860,"Sollkonto existiert nicht",IF(D860=0,"Bitte Beleg-Nr. prüfen",IF(OR(AND(G860&gt;0,G860&lt;1000),G860&gt;9999),"Habenkontonummer muss vierstellig sein",IF(VLOOKUP(G860,Kontenplan!$E$9:$F$277,1)&lt;&gt;G860,"Habenkonto exisitert nicht","")))))))</f>
        <v/>
      </c>
      <c r="O860" s="28" t="str">
        <f t="shared" si="27"/>
        <v/>
      </c>
      <c r="P860" s="28"/>
      <c r="Q860" s="28"/>
      <c r="R860" s="28"/>
      <c r="S860" s="28"/>
      <c r="T860" s="28"/>
      <c r="U860" s="28"/>
      <c r="V860" s="28"/>
      <c r="X860" s="28"/>
      <c r="Y860" s="28"/>
    </row>
    <row r="861" spans="1:25" x14ac:dyDescent="0.2">
      <c r="A861" t="e">
        <f>IF(OR(F861=#REF!,G861=#REF!),ROUND(A860+1,0),A860+0.0001)</f>
        <v>#REF!</v>
      </c>
      <c r="B861" s="20" t="e">
        <f>IF(AND(E861&gt;=$B$2,E861&lt;=$B$3,OR(F861=#REF!,G861=#REF!)),ROUND(B860+1,0),B860+0.0001)</f>
        <v>#REF!</v>
      </c>
      <c r="C861" s="20" t="e">
        <f>IF(H861=#REF!,ROUND(C860+1,0),C860+0.0001)</f>
        <v>#REF!</v>
      </c>
      <c r="D861" s="21"/>
      <c r="E861" s="22"/>
      <c r="F861" s="23"/>
      <c r="G861" s="24"/>
      <c r="H861" s="51"/>
      <c r="I861" s="25"/>
      <c r="J861" s="31"/>
      <c r="K861" s="43" t="str">
        <f t="shared" ref="K861:K924" si="28">IF(N861&lt;&gt;"",N861,IF(O861&lt;&gt;"",O861,""))</f>
        <v/>
      </c>
      <c r="L861" s="45" t="str">
        <f>IF(F861="","",VLOOKUP(Journal!F861,Kontenplan!$E$9:$F$278,2))</f>
        <v/>
      </c>
      <c r="M861" s="44" t="str">
        <f>IF(G861="","",VLOOKUP(Journal!G861,Kontenplan!$E$9:$F$278,2))</f>
        <v/>
      </c>
      <c r="N861" s="28" t="str">
        <f>IF(AND(G861="",I861="",J861=""),"",IF(AND(I861&gt;0,OR(F861="",G861="")),"Bitte gültige Kontonummer/n eingeben",IF(OR(AND(F861&gt;0,F861&lt;1000),F861&gt;9999),"Sollkontonummer muss vierstellig sein",IF(VLOOKUP(F861,Kontenplan!$E$9:$E$277,1)&lt;&gt;F861,"Sollkonto existiert nicht",IF(D861=0,"Bitte Beleg-Nr. prüfen",IF(OR(AND(G861&gt;0,G861&lt;1000),G861&gt;9999),"Habenkontonummer muss vierstellig sein",IF(VLOOKUP(G861,Kontenplan!$E$9:$F$277,1)&lt;&gt;G861,"Habenkonto exisitert nicht","")))))))</f>
        <v/>
      </c>
      <c r="O861" s="28" t="str">
        <f t="shared" si="27"/>
        <v/>
      </c>
      <c r="P861" s="28"/>
      <c r="Q861" s="28"/>
      <c r="R861" s="28"/>
      <c r="S861" s="28"/>
      <c r="T861" s="28"/>
      <c r="U861" s="28"/>
      <c r="V861" s="28"/>
      <c r="X861" s="28"/>
      <c r="Y861" s="28"/>
    </row>
    <row r="862" spans="1:25" x14ac:dyDescent="0.2">
      <c r="A862" t="e">
        <f>IF(OR(F862=#REF!,G862=#REF!),ROUND(A861+1,0),A861+0.0001)</f>
        <v>#REF!</v>
      </c>
      <c r="B862" s="20" t="e">
        <f>IF(AND(E862&gt;=$B$2,E862&lt;=$B$3,OR(F862=#REF!,G862=#REF!)),ROUND(B861+1,0),B861+0.0001)</f>
        <v>#REF!</v>
      </c>
      <c r="C862" s="20" t="e">
        <f>IF(H862=#REF!,ROUND(C861+1,0),C861+0.0001)</f>
        <v>#REF!</v>
      </c>
      <c r="D862" s="21"/>
      <c r="E862" s="22"/>
      <c r="F862" s="23"/>
      <c r="G862" s="24"/>
      <c r="H862" s="51"/>
      <c r="I862" s="25"/>
      <c r="J862" s="31"/>
      <c r="K862" s="43" t="str">
        <f t="shared" si="28"/>
        <v/>
      </c>
      <c r="L862" s="45" t="str">
        <f>IF(F862="","",VLOOKUP(Journal!F862,Kontenplan!$E$9:$F$278,2))</f>
        <v/>
      </c>
      <c r="M862" s="44" t="str">
        <f>IF(G862="","",VLOOKUP(Journal!G862,Kontenplan!$E$9:$F$278,2))</f>
        <v/>
      </c>
      <c r="N862" s="28" t="str">
        <f>IF(AND(G862="",I862="",J862=""),"",IF(AND(I862&gt;0,OR(F862="",G862="")),"Bitte gültige Kontonummer/n eingeben",IF(OR(AND(F862&gt;0,F862&lt;1000),F862&gt;9999),"Sollkontonummer muss vierstellig sein",IF(VLOOKUP(F862,Kontenplan!$E$9:$E$277,1)&lt;&gt;F862,"Sollkonto existiert nicht",IF(D862=0,"Bitte Beleg-Nr. prüfen",IF(OR(AND(G862&gt;0,G862&lt;1000),G862&gt;9999),"Habenkontonummer muss vierstellig sein",IF(VLOOKUP(G862,Kontenplan!$E$9:$F$277,1)&lt;&gt;G862,"Habenkonto exisitert nicht","")))))))</f>
        <v/>
      </c>
      <c r="O862" s="28" t="str">
        <f t="shared" si="27"/>
        <v/>
      </c>
      <c r="P862" s="28"/>
      <c r="Q862" s="28"/>
      <c r="R862" s="28"/>
      <c r="S862" s="28"/>
      <c r="T862" s="28"/>
      <c r="U862" s="28"/>
      <c r="V862" s="28"/>
      <c r="X862" s="28"/>
      <c r="Y862" s="28"/>
    </row>
    <row r="863" spans="1:25" x14ac:dyDescent="0.2">
      <c r="A863" t="e">
        <f>IF(OR(F863=#REF!,G863=#REF!),ROUND(A862+1,0),A862+0.0001)</f>
        <v>#REF!</v>
      </c>
      <c r="B863" s="20" t="e">
        <f>IF(AND(E863&gt;=$B$2,E863&lt;=$B$3,OR(F863=#REF!,G863=#REF!)),ROUND(B862+1,0),B862+0.0001)</f>
        <v>#REF!</v>
      </c>
      <c r="C863" s="20" t="e">
        <f>IF(H863=#REF!,ROUND(C862+1,0),C862+0.0001)</f>
        <v>#REF!</v>
      </c>
      <c r="D863" s="21"/>
      <c r="E863" s="22"/>
      <c r="F863" s="23"/>
      <c r="G863" s="24"/>
      <c r="H863" s="51"/>
      <c r="I863" s="25"/>
      <c r="J863" s="31"/>
      <c r="K863" s="43" t="str">
        <f t="shared" si="28"/>
        <v/>
      </c>
      <c r="L863" s="45" t="str">
        <f>IF(F863="","",VLOOKUP(Journal!F863,Kontenplan!$E$9:$F$278,2))</f>
        <v/>
      </c>
      <c r="M863" s="44" t="str">
        <f>IF(G863="","",VLOOKUP(Journal!G863,Kontenplan!$E$9:$F$278,2))</f>
        <v/>
      </c>
      <c r="N863" s="28" t="str">
        <f>IF(AND(G863="",I863="",J863=""),"",IF(AND(I863&gt;0,OR(F863="",G863="")),"Bitte gültige Kontonummer/n eingeben",IF(OR(AND(F863&gt;0,F863&lt;1000),F863&gt;9999),"Sollkontonummer muss vierstellig sein",IF(VLOOKUP(F863,Kontenplan!$E$9:$E$277,1)&lt;&gt;F863,"Sollkonto existiert nicht",IF(D863=0,"Bitte Beleg-Nr. prüfen",IF(OR(AND(G863&gt;0,G863&lt;1000),G863&gt;9999),"Habenkontonummer muss vierstellig sein",IF(VLOOKUP(G863,Kontenplan!$E$9:$F$277,1)&lt;&gt;G863,"Habenkonto exisitert nicht","")))))))</f>
        <v/>
      </c>
      <c r="O863" s="28" t="str">
        <f t="shared" si="27"/>
        <v/>
      </c>
      <c r="P863" s="28"/>
      <c r="Q863" s="28"/>
      <c r="R863" s="28"/>
      <c r="S863" s="28"/>
      <c r="T863" s="28"/>
      <c r="U863" s="28"/>
      <c r="V863" s="28"/>
      <c r="X863" s="28"/>
      <c r="Y863" s="28"/>
    </row>
    <row r="864" spans="1:25" x14ac:dyDescent="0.2">
      <c r="A864" t="e">
        <f>IF(OR(F864=#REF!,G864=#REF!),ROUND(A863+1,0),A863+0.0001)</f>
        <v>#REF!</v>
      </c>
      <c r="B864" s="20" t="e">
        <f>IF(AND(E864&gt;=$B$2,E864&lt;=$B$3,OR(F864=#REF!,G864=#REF!)),ROUND(B863+1,0),B863+0.0001)</f>
        <v>#REF!</v>
      </c>
      <c r="C864" s="20" t="e">
        <f>IF(H864=#REF!,ROUND(C863+1,0),C863+0.0001)</f>
        <v>#REF!</v>
      </c>
      <c r="D864" s="21"/>
      <c r="E864" s="22"/>
      <c r="F864" s="23"/>
      <c r="G864" s="24"/>
      <c r="H864" s="51"/>
      <c r="I864" s="25"/>
      <c r="J864" s="31"/>
      <c r="K864" s="43" t="str">
        <f t="shared" si="28"/>
        <v/>
      </c>
      <c r="L864" s="45" t="str">
        <f>IF(F864="","",VLOOKUP(Journal!F864,Kontenplan!$E$9:$F$278,2))</f>
        <v/>
      </c>
      <c r="M864" s="44" t="str">
        <f>IF(G864="","",VLOOKUP(Journal!G864,Kontenplan!$E$9:$F$278,2))</f>
        <v/>
      </c>
      <c r="N864" s="28" t="str">
        <f>IF(AND(G864="",I864="",J864=""),"",IF(AND(I864&gt;0,OR(F864="",G864="")),"Bitte gültige Kontonummer/n eingeben",IF(OR(AND(F864&gt;0,F864&lt;1000),F864&gt;9999),"Sollkontonummer muss vierstellig sein",IF(VLOOKUP(F864,Kontenplan!$E$9:$E$277,1)&lt;&gt;F864,"Sollkonto existiert nicht",IF(D864=0,"Bitte Beleg-Nr. prüfen",IF(OR(AND(G864&gt;0,G864&lt;1000),G864&gt;9999),"Habenkontonummer muss vierstellig sein",IF(VLOOKUP(G864,Kontenplan!$E$9:$F$277,1)&lt;&gt;G864,"Habenkonto exisitert nicht","")))))))</f>
        <v/>
      </c>
      <c r="O864" s="28" t="str">
        <f t="shared" si="27"/>
        <v/>
      </c>
      <c r="P864" s="28"/>
      <c r="Q864" s="28"/>
      <c r="R864" s="28"/>
      <c r="S864" s="28"/>
      <c r="T864" s="28"/>
      <c r="U864" s="28"/>
      <c r="V864" s="28"/>
      <c r="X864" s="28"/>
      <c r="Y864" s="28"/>
    </row>
    <row r="865" spans="1:25" x14ac:dyDescent="0.2">
      <c r="A865" t="e">
        <f>IF(OR(F865=#REF!,G865=#REF!),ROUND(A864+1,0),A864+0.0001)</f>
        <v>#REF!</v>
      </c>
      <c r="B865" s="20" t="e">
        <f>IF(AND(E865&gt;=$B$2,E865&lt;=$B$3,OR(F865=#REF!,G865=#REF!)),ROUND(B864+1,0),B864+0.0001)</f>
        <v>#REF!</v>
      </c>
      <c r="C865" s="20" t="e">
        <f>IF(H865=#REF!,ROUND(C864+1,0),C864+0.0001)</f>
        <v>#REF!</v>
      </c>
      <c r="D865" s="21"/>
      <c r="E865" s="22"/>
      <c r="F865" s="23"/>
      <c r="G865" s="24"/>
      <c r="H865" s="51"/>
      <c r="I865" s="25"/>
      <c r="J865" s="31"/>
      <c r="K865" s="43" t="str">
        <f t="shared" si="28"/>
        <v/>
      </c>
      <c r="L865" s="45" t="str">
        <f>IF(F865="","",VLOOKUP(Journal!F865,Kontenplan!$E$9:$F$278,2))</f>
        <v/>
      </c>
      <c r="M865" s="44" t="str">
        <f>IF(G865="","",VLOOKUP(Journal!G865,Kontenplan!$E$9:$F$278,2))</f>
        <v/>
      </c>
      <c r="N865" s="28" t="str">
        <f>IF(AND(G865="",I865="",J865=""),"",IF(AND(I865&gt;0,OR(F865="",G865="")),"Bitte gültige Kontonummer/n eingeben",IF(OR(AND(F865&gt;0,F865&lt;1000),F865&gt;9999),"Sollkontonummer muss vierstellig sein",IF(VLOOKUP(F865,Kontenplan!$E$9:$E$277,1)&lt;&gt;F865,"Sollkonto existiert nicht",IF(D865=0,"Bitte Beleg-Nr. prüfen",IF(OR(AND(G865&gt;0,G865&lt;1000),G865&gt;9999),"Habenkontonummer muss vierstellig sein",IF(VLOOKUP(G865,Kontenplan!$E$9:$F$277,1)&lt;&gt;G865,"Habenkonto exisitert nicht","")))))))</f>
        <v/>
      </c>
      <c r="O865" s="28" t="str">
        <f t="shared" si="27"/>
        <v/>
      </c>
      <c r="P865" s="28"/>
      <c r="Q865" s="28"/>
      <c r="R865" s="28"/>
      <c r="S865" s="28"/>
      <c r="T865" s="28"/>
      <c r="U865" s="28"/>
      <c r="V865" s="28"/>
      <c r="X865" s="28"/>
      <c r="Y865" s="28"/>
    </row>
    <row r="866" spans="1:25" x14ac:dyDescent="0.2">
      <c r="A866" t="e">
        <f>IF(OR(F866=#REF!,G866=#REF!),ROUND(A865+1,0),A865+0.0001)</f>
        <v>#REF!</v>
      </c>
      <c r="B866" s="20" t="e">
        <f>IF(AND(E866&gt;=$B$2,E866&lt;=$B$3,OR(F866=#REF!,G866=#REF!)),ROUND(B865+1,0),B865+0.0001)</f>
        <v>#REF!</v>
      </c>
      <c r="C866" s="20" t="e">
        <f>IF(H866=#REF!,ROUND(C865+1,0),C865+0.0001)</f>
        <v>#REF!</v>
      </c>
      <c r="D866" s="21"/>
      <c r="E866" s="22"/>
      <c r="F866" s="23"/>
      <c r="G866" s="24"/>
      <c r="H866" s="51"/>
      <c r="I866" s="25"/>
      <c r="J866" s="31"/>
      <c r="K866" s="43" t="str">
        <f t="shared" si="28"/>
        <v/>
      </c>
      <c r="L866" s="45" t="str">
        <f>IF(F866="","",VLOOKUP(Journal!F866,Kontenplan!$E$9:$F$278,2))</f>
        <v/>
      </c>
      <c r="M866" s="44" t="str">
        <f>IF(G866="","",VLOOKUP(Journal!G866,Kontenplan!$E$9:$F$278,2))</f>
        <v/>
      </c>
      <c r="N866" s="28" t="str">
        <f>IF(AND(G866="",I866="",J866=""),"",IF(AND(I866&gt;0,OR(F866="",G866="")),"Bitte gültige Kontonummer/n eingeben",IF(OR(AND(F866&gt;0,F866&lt;1000),F866&gt;9999),"Sollkontonummer muss vierstellig sein",IF(VLOOKUP(F866,Kontenplan!$E$9:$E$277,1)&lt;&gt;F866,"Sollkonto existiert nicht",IF(D866=0,"Bitte Beleg-Nr. prüfen",IF(OR(AND(G866&gt;0,G866&lt;1000),G866&gt;9999),"Habenkontonummer muss vierstellig sein",IF(VLOOKUP(G866,Kontenplan!$E$9:$F$277,1)&lt;&gt;G866,"Habenkonto exisitert nicht","")))))))</f>
        <v/>
      </c>
      <c r="O866" s="28" t="str">
        <f t="shared" si="27"/>
        <v/>
      </c>
      <c r="P866" s="28"/>
      <c r="Q866" s="28"/>
      <c r="R866" s="28"/>
      <c r="S866" s="28"/>
      <c r="T866" s="28"/>
      <c r="U866" s="28"/>
      <c r="V866" s="28"/>
      <c r="X866" s="28"/>
      <c r="Y866" s="28"/>
    </row>
    <row r="867" spans="1:25" x14ac:dyDescent="0.2">
      <c r="A867" t="e">
        <f>IF(OR(F867=#REF!,G867=#REF!),ROUND(A866+1,0),A866+0.0001)</f>
        <v>#REF!</v>
      </c>
      <c r="B867" s="20" t="e">
        <f>IF(AND(E867&gt;=$B$2,E867&lt;=$B$3,OR(F867=#REF!,G867=#REF!)),ROUND(B866+1,0),B866+0.0001)</f>
        <v>#REF!</v>
      </c>
      <c r="C867" s="20" t="e">
        <f>IF(H867=#REF!,ROUND(C866+1,0),C866+0.0001)</f>
        <v>#REF!</v>
      </c>
      <c r="D867" s="21"/>
      <c r="E867" s="22"/>
      <c r="F867" s="23"/>
      <c r="G867" s="24"/>
      <c r="H867" s="51"/>
      <c r="I867" s="25"/>
      <c r="J867" s="31"/>
      <c r="K867" s="43" t="str">
        <f t="shared" si="28"/>
        <v/>
      </c>
      <c r="L867" s="45" t="str">
        <f>IF(F867="","",VLOOKUP(Journal!F867,Kontenplan!$E$9:$F$278,2))</f>
        <v/>
      </c>
      <c r="M867" s="44" t="str">
        <f>IF(G867="","",VLOOKUP(Journal!G867,Kontenplan!$E$9:$F$278,2))</f>
        <v/>
      </c>
      <c r="N867" s="28" t="str">
        <f>IF(AND(G867="",I867="",J867=""),"",IF(AND(I867&gt;0,OR(F867="",G867="")),"Bitte gültige Kontonummer/n eingeben",IF(OR(AND(F867&gt;0,F867&lt;1000),F867&gt;9999),"Sollkontonummer muss vierstellig sein",IF(VLOOKUP(F867,Kontenplan!$E$9:$E$277,1)&lt;&gt;F867,"Sollkonto existiert nicht",IF(D867=0,"Bitte Beleg-Nr. prüfen",IF(OR(AND(G867&gt;0,G867&lt;1000),G867&gt;9999),"Habenkontonummer muss vierstellig sein",IF(VLOOKUP(G867,Kontenplan!$E$9:$F$277,1)&lt;&gt;G867,"Habenkonto exisitert nicht","")))))))</f>
        <v/>
      </c>
      <c r="O867" s="28" t="str">
        <f t="shared" si="27"/>
        <v/>
      </c>
      <c r="P867" s="28"/>
      <c r="Q867" s="28"/>
      <c r="R867" s="28"/>
      <c r="S867" s="28"/>
      <c r="T867" s="28"/>
      <c r="U867" s="28"/>
      <c r="V867" s="28"/>
      <c r="X867" s="28"/>
      <c r="Y867" s="28"/>
    </row>
    <row r="868" spans="1:25" x14ac:dyDescent="0.2">
      <c r="A868" t="e">
        <f>IF(OR(F868=#REF!,G868=#REF!),ROUND(A867+1,0),A867+0.0001)</f>
        <v>#REF!</v>
      </c>
      <c r="B868" s="20" t="e">
        <f>IF(AND(E868&gt;=$B$2,E868&lt;=$B$3,OR(F868=#REF!,G868=#REF!)),ROUND(B867+1,0),B867+0.0001)</f>
        <v>#REF!</v>
      </c>
      <c r="C868" s="20" t="e">
        <f>IF(H868=#REF!,ROUND(C867+1,0),C867+0.0001)</f>
        <v>#REF!</v>
      </c>
      <c r="D868" s="21"/>
      <c r="E868" s="22"/>
      <c r="F868" s="23"/>
      <c r="G868" s="24"/>
      <c r="H868" s="51"/>
      <c r="I868" s="25"/>
      <c r="J868" s="31"/>
      <c r="K868" s="43" t="str">
        <f t="shared" si="28"/>
        <v/>
      </c>
      <c r="L868" s="45" t="str">
        <f>IF(F868="","",VLOOKUP(Journal!F868,Kontenplan!$E$9:$F$278,2))</f>
        <v/>
      </c>
      <c r="M868" s="44" t="str">
        <f>IF(G868="","",VLOOKUP(Journal!G868,Kontenplan!$E$9:$F$278,2))</f>
        <v/>
      </c>
      <c r="N868" s="28" t="str">
        <f>IF(AND(G868="",I868="",J868=""),"",IF(AND(I868&gt;0,OR(F868="",G868="")),"Bitte gültige Kontonummer/n eingeben",IF(OR(AND(F868&gt;0,F868&lt;1000),F868&gt;9999),"Sollkontonummer muss vierstellig sein",IF(VLOOKUP(F868,Kontenplan!$E$9:$E$277,1)&lt;&gt;F868,"Sollkonto existiert nicht",IF(D868=0,"Bitte Beleg-Nr. prüfen",IF(OR(AND(G868&gt;0,G868&lt;1000),G868&gt;9999),"Habenkontonummer muss vierstellig sein",IF(VLOOKUP(G868,Kontenplan!$E$9:$F$277,1)&lt;&gt;G868,"Habenkonto exisitert nicht","")))))))</f>
        <v/>
      </c>
      <c r="O868" s="28" t="str">
        <f t="shared" si="27"/>
        <v/>
      </c>
      <c r="P868" s="28"/>
      <c r="Q868" s="28"/>
      <c r="R868" s="28"/>
      <c r="S868" s="28"/>
      <c r="T868" s="28"/>
      <c r="U868" s="28"/>
      <c r="V868" s="28"/>
      <c r="X868" s="28"/>
      <c r="Y868" s="28"/>
    </row>
    <row r="869" spans="1:25" x14ac:dyDescent="0.2">
      <c r="A869" t="e">
        <f>IF(OR(F869=#REF!,G869=#REF!),ROUND(A868+1,0),A868+0.0001)</f>
        <v>#REF!</v>
      </c>
      <c r="B869" s="20" t="e">
        <f>IF(AND(E869&gt;=$B$2,E869&lt;=$B$3,OR(F869=#REF!,G869=#REF!)),ROUND(B868+1,0),B868+0.0001)</f>
        <v>#REF!</v>
      </c>
      <c r="C869" s="20" t="e">
        <f>IF(H869=#REF!,ROUND(C868+1,0),C868+0.0001)</f>
        <v>#REF!</v>
      </c>
      <c r="D869" s="21"/>
      <c r="E869" s="22"/>
      <c r="F869" s="23"/>
      <c r="G869" s="24"/>
      <c r="H869" s="51"/>
      <c r="I869" s="25"/>
      <c r="J869" s="31"/>
      <c r="K869" s="43" t="str">
        <f t="shared" si="28"/>
        <v/>
      </c>
      <c r="L869" s="45" t="str">
        <f>IF(F869="","",VLOOKUP(Journal!F869,Kontenplan!$E$9:$F$278,2))</f>
        <v/>
      </c>
      <c r="M869" s="44" t="str">
        <f>IF(G869="","",VLOOKUP(Journal!G869,Kontenplan!$E$9:$F$278,2))</f>
        <v/>
      </c>
      <c r="N869" s="28" t="str">
        <f>IF(AND(G869="",I869="",J869=""),"",IF(AND(I869&gt;0,OR(F869="",G869="")),"Bitte gültige Kontonummer/n eingeben",IF(OR(AND(F869&gt;0,F869&lt;1000),F869&gt;9999),"Sollkontonummer muss vierstellig sein",IF(VLOOKUP(F869,Kontenplan!$E$9:$E$277,1)&lt;&gt;F869,"Sollkonto existiert nicht",IF(D869=0,"Bitte Beleg-Nr. prüfen",IF(OR(AND(G869&gt;0,G869&lt;1000),G869&gt;9999),"Habenkontonummer muss vierstellig sein",IF(VLOOKUP(G869,Kontenplan!$E$9:$F$277,1)&lt;&gt;G869,"Habenkonto exisitert nicht","")))))))</f>
        <v/>
      </c>
      <c r="O869" s="28" t="str">
        <f t="shared" si="27"/>
        <v/>
      </c>
      <c r="P869" s="28"/>
      <c r="Q869" s="28"/>
      <c r="R869" s="28"/>
      <c r="S869" s="28"/>
      <c r="T869" s="28"/>
      <c r="U869" s="28"/>
      <c r="V869" s="28"/>
      <c r="X869" s="28"/>
      <c r="Y869" s="28"/>
    </row>
    <row r="870" spans="1:25" x14ac:dyDescent="0.2">
      <c r="A870" t="e">
        <f>IF(OR(F870=#REF!,G870=#REF!),ROUND(A869+1,0),A869+0.0001)</f>
        <v>#REF!</v>
      </c>
      <c r="B870" s="20" t="e">
        <f>IF(AND(E870&gt;=$B$2,E870&lt;=$B$3,OR(F870=#REF!,G870=#REF!)),ROUND(B869+1,0),B869+0.0001)</f>
        <v>#REF!</v>
      </c>
      <c r="C870" s="20" t="e">
        <f>IF(H870=#REF!,ROUND(C869+1,0),C869+0.0001)</f>
        <v>#REF!</v>
      </c>
      <c r="D870" s="21"/>
      <c r="E870" s="22"/>
      <c r="F870" s="23"/>
      <c r="G870" s="24"/>
      <c r="H870" s="51"/>
      <c r="I870" s="25"/>
      <c r="J870" s="31"/>
      <c r="K870" s="43" t="str">
        <f t="shared" si="28"/>
        <v/>
      </c>
      <c r="L870" s="45" t="str">
        <f>IF(F870="","",VLOOKUP(Journal!F870,Kontenplan!$E$9:$F$278,2))</f>
        <v/>
      </c>
      <c r="M870" s="44" t="str">
        <f>IF(G870="","",VLOOKUP(Journal!G870,Kontenplan!$E$9:$F$278,2))</f>
        <v/>
      </c>
      <c r="N870" s="28" t="str">
        <f>IF(AND(G870="",I870="",J870=""),"",IF(AND(I870&gt;0,OR(F870="",G870="")),"Bitte gültige Kontonummer/n eingeben",IF(OR(AND(F870&gt;0,F870&lt;1000),F870&gt;9999),"Sollkontonummer muss vierstellig sein",IF(VLOOKUP(F870,Kontenplan!$E$9:$E$277,1)&lt;&gt;F870,"Sollkonto existiert nicht",IF(D870=0,"Bitte Beleg-Nr. prüfen",IF(OR(AND(G870&gt;0,G870&lt;1000),G870&gt;9999),"Habenkontonummer muss vierstellig sein",IF(VLOOKUP(G870,Kontenplan!$E$9:$F$277,1)&lt;&gt;G870,"Habenkonto exisitert nicht","")))))))</f>
        <v/>
      </c>
      <c r="O870" s="28" t="str">
        <f t="shared" si="27"/>
        <v/>
      </c>
      <c r="P870" s="28"/>
      <c r="Q870" s="28"/>
      <c r="R870" s="28"/>
      <c r="S870" s="28"/>
      <c r="T870" s="28"/>
      <c r="U870" s="28"/>
      <c r="V870" s="28"/>
      <c r="X870" s="28"/>
      <c r="Y870" s="28"/>
    </row>
    <row r="871" spans="1:25" x14ac:dyDescent="0.2">
      <c r="A871" t="e">
        <f>IF(OR(F871=#REF!,G871=#REF!),ROUND(A870+1,0),A870+0.0001)</f>
        <v>#REF!</v>
      </c>
      <c r="B871" s="20" t="e">
        <f>IF(AND(E871&gt;=$B$2,E871&lt;=$B$3,OR(F871=#REF!,G871=#REF!)),ROUND(B870+1,0),B870+0.0001)</f>
        <v>#REF!</v>
      </c>
      <c r="C871" s="20" t="e">
        <f>IF(H871=#REF!,ROUND(C870+1,0),C870+0.0001)</f>
        <v>#REF!</v>
      </c>
      <c r="D871" s="21"/>
      <c r="E871" s="22"/>
      <c r="F871" s="23"/>
      <c r="G871" s="24"/>
      <c r="H871" s="51"/>
      <c r="I871" s="25"/>
      <c r="J871" s="31"/>
      <c r="K871" s="43" t="str">
        <f t="shared" si="28"/>
        <v/>
      </c>
      <c r="L871" s="45" t="str">
        <f>IF(F871="","",VLOOKUP(Journal!F871,Kontenplan!$E$9:$F$278,2))</f>
        <v/>
      </c>
      <c r="M871" s="44" t="str">
        <f>IF(G871="","",VLOOKUP(Journal!G871,Kontenplan!$E$9:$F$278,2))</f>
        <v/>
      </c>
      <c r="N871" s="28" t="str">
        <f>IF(AND(G871="",I871="",J871=""),"",IF(AND(I871&gt;0,OR(F871="",G871="")),"Bitte gültige Kontonummer/n eingeben",IF(OR(AND(F871&gt;0,F871&lt;1000),F871&gt;9999),"Sollkontonummer muss vierstellig sein",IF(VLOOKUP(F871,Kontenplan!$E$9:$E$277,1)&lt;&gt;F871,"Sollkonto existiert nicht",IF(D871=0,"Bitte Beleg-Nr. prüfen",IF(OR(AND(G871&gt;0,G871&lt;1000),G871&gt;9999),"Habenkontonummer muss vierstellig sein",IF(VLOOKUP(G871,Kontenplan!$E$9:$F$277,1)&lt;&gt;G871,"Habenkonto exisitert nicht","")))))))</f>
        <v/>
      </c>
      <c r="O871" s="28" t="str">
        <f t="shared" si="27"/>
        <v/>
      </c>
      <c r="P871" s="28"/>
      <c r="Q871" s="28"/>
      <c r="R871" s="28"/>
      <c r="S871" s="28"/>
      <c r="T871" s="28"/>
      <c r="U871" s="28"/>
      <c r="V871" s="28"/>
      <c r="X871" s="28"/>
      <c r="Y871" s="28"/>
    </row>
    <row r="872" spans="1:25" x14ac:dyDescent="0.2">
      <c r="A872" t="e">
        <f>IF(OR(F872=#REF!,G872=#REF!),ROUND(A871+1,0),A871+0.0001)</f>
        <v>#REF!</v>
      </c>
      <c r="B872" s="20" t="e">
        <f>IF(AND(E872&gt;=$B$2,E872&lt;=$B$3,OR(F872=#REF!,G872=#REF!)),ROUND(B871+1,0),B871+0.0001)</f>
        <v>#REF!</v>
      </c>
      <c r="C872" s="20" t="e">
        <f>IF(H872=#REF!,ROUND(C871+1,0),C871+0.0001)</f>
        <v>#REF!</v>
      </c>
      <c r="D872" s="21"/>
      <c r="E872" s="22"/>
      <c r="F872" s="23"/>
      <c r="G872" s="24"/>
      <c r="H872" s="51"/>
      <c r="I872" s="25"/>
      <c r="J872" s="31"/>
      <c r="K872" s="43" t="str">
        <f t="shared" si="28"/>
        <v/>
      </c>
      <c r="L872" s="45" t="str">
        <f>IF(F872="","",VLOOKUP(Journal!F872,Kontenplan!$E$9:$F$278,2))</f>
        <v/>
      </c>
      <c r="M872" s="44" t="str">
        <f>IF(G872="","",VLOOKUP(Journal!G872,Kontenplan!$E$9:$F$278,2))</f>
        <v/>
      </c>
      <c r="N872" s="28" t="str">
        <f>IF(AND(G872="",I872="",J872=""),"",IF(AND(I872&gt;0,OR(F872="",G872="")),"Bitte gültige Kontonummer/n eingeben",IF(OR(AND(F872&gt;0,F872&lt;1000),F872&gt;9999),"Sollkontonummer muss vierstellig sein",IF(VLOOKUP(F872,Kontenplan!$E$9:$E$277,1)&lt;&gt;F872,"Sollkonto existiert nicht",IF(D872=0,"Bitte Beleg-Nr. prüfen",IF(OR(AND(G872&gt;0,G872&lt;1000),G872&gt;9999),"Habenkontonummer muss vierstellig sein",IF(VLOOKUP(G872,Kontenplan!$E$9:$F$277,1)&lt;&gt;G872,"Habenkonto exisitert nicht","")))))))</f>
        <v/>
      </c>
      <c r="O872" s="28" t="str">
        <f t="shared" si="27"/>
        <v/>
      </c>
      <c r="P872" s="28"/>
      <c r="Q872" s="28"/>
      <c r="R872" s="28"/>
      <c r="S872" s="28"/>
      <c r="T872" s="28"/>
      <c r="U872" s="28"/>
      <c r="V872" s="28"/>
      <c r="X872" s="28"/>
      <c r="Y872" s="28"/>
    </row>
    <row r="873" spans="1:25" x14ac:dyDescent="0.2">
      <c r="A873" t="e">
        <f>IF(OR(F873=#REF!,G873=#REF!),ROUND(A872+1,0),A872+0.0001)</f>
        <v>#REF!</v>
      </c>
      <c r="B873" s="20" t="e">
        <f>IF(AND(E873&gt;=$B$2,E873&lt;=$B$3,OR(F873=#REF!,G873=#REF!)),ROUND(B872+1,0),B872+0.0001)</f>
        <v>#REF!</v>
      </c>
      <c r="C873" s="20" t="e">
        <f>IF(H873=#REF!,ROUND(C872+1,0),C872+0.0001)</f>
        <v>#REF!</v>
      </c>
      <c r="D873" s="21"/>
      <c r="E873" s="22"/>
      <c r="F873" s="23"/>
      <c r="G873" s="24"/>
      <c r="H873" s="51"/>
      <c r="I873" s="25"/>
      <c r="J873" s="31"/>
      <c r="K873" s="43" t="str">
        <f t="shared" si="28"/>
        <v/>
      </c>
      <c r="L873" s="45" t="str">
        <f>IF(F873="","",VLOOKUP(Journal!F873,Kontenplan!$E$9:$F$278,2))</f>
        <v/>
      </c>
      <c r="M873" s="44" t="str">
        <f>IF(G873="","",VLOOKUP(Journal!G873,Kontenplan!$E$9:$F$278,2))</f>
        <v/>
      </c>
      <c r="N873" s="28" t="str">
        <f>IF(AND(G873="",I873="",J873=""),"",IF(AND(I873&gt;0,OR(F873="",G873="")),"Bitte gültige Kontonummer/n eingeben",IF(OR(AND(F873&gt;0,F873&lt;1000),F873&gt;9999),"Sollkontonummer muss vierstellig sein",IF(VLOOKUP(F873,Kontenplan!$E$9:$E$277,1)&lt;&gt;F873,"Sollkonto existiert nicht",IF(D873=0,"Bitte Beleg-Nr. prüfen",IF(OR(AND(G873&gt;0,G873&lt;1000),G873&gt;9999),"Habenkontonummer muss vierstellig sein",IF(VLOOKUP(G873,Kontenplan!$E$9:$F$277,1)&lt;&gt;G873,"Habenkonto exisitert nicht","")))))))</f>
        <v/>
      </c>
      <c r="O873" s="28" t="str">
        <f t="shared" si="27"/>
        <v/>
      </c>
      <c r="P873" s="28"/>
      <c r="Q873" s="28"/>
      <c r="R873" s="28"/>
      <c r="S873" s="28"/>
      <c r="T873" s="28"/>
      <c r="U873" s="28"/>
      <c r="V873" s="28"/>
      <c r="X873" s="28"/>
      <c r="Y873" s="28"/>
    </row>
    <row r="874" spans="1:25" x14ac:dyDescent="0.2">
      <c r="A874" t="e">
        <f>IF(OR(F874=#REF!,G874=#REF!),ROUND(A873+1,0),A873+0.0001)</f>
        <v>#REF!</v>
      </c>
      <c r="B874" s="20" t="e">
        <f>IF(AND(E874&gt;=$B$2,E874&lt;=$B$3,OR(F874=#REF!,G874=#REF!)),ROUND(B873+1,0),B873+0.0001)</f>
        <v>#REF!</v>
      </c>
      <c r="C874" s="20" t="e">
        <f>IF(H874=#REF!,ROUND(C873+1,0),C873+0.0001)</f>
        <v>#REF!</v>
      </c>
      <c r="D874" s="21"/>
      <c r="E874" s="22"/>
      <c r="F874" s="23"/>
      <c r="G874" s="24"/>
      <c r="H874" s="51"/>
      <c r="I874" s="25"/>
      <c r="J874" s="31"/>
      <c r="K874" s="43" t="str">
        <f t="shared" si="28"/>
        <v/>
      </c>
      <c r="L874" s="45" t="str">
        <f>IF(F874="","",VLOOKUP(Journal!F874,Kontenplan!$E$9:$F$278,2))</f>
        <v/>
      </c>
      <c r="M874" s="44" t="str">
        <f>IF(G874="","",VLOOKUP(Journal!G874,Kontenplan!$E$9:$F$278,2))</f>
        <v/>
      </c>
      <c r="N874" s="28" t="str">
        <f>IF(AND(G874="",I874="",J874=""),"",IF(AND(I874&gt;0,OR(F874="",G874="")),"Bitte gültige Kontonummer/n eingeben",IF(OR(AND(F874&gt;0,F874&lt;1000),F874&gt;9999),"Sollkontonummer muss vierstellig sein",IF(VLOOKUP(F874,Kontenplan!$E$9:$E$277,1)&lt;&gt;F874,"Sollkonto existiert nicht",IF(D874=0,"Bitte Beleg-Nr. prüfen",IF(OR(AND(G874&gt;0,G874&lt;1000),G874&gt;9999),"Habenkontonummer muss vierstellig sein",IF(VLOOKUP(G874,Kontenplan!$E$9:$F$277,1)&lt;&gt;G874,"Habenkonto exisitert nicht","")))))))</f>
        <v/>
      </c>
      <c r="O874" s="28" t="str">
        <f t="shared" si="27"/>
        <v/>
      </c>
      <c r="P874" s="28"/>
      <c r="Q874" s="28"/>
      <c r="R874" s="28"/>
      <c r="S874" s="28"/>
      <c r="T874" s="28"/>
      <c r="U874" s="28"/>
      <c r="V874" s="28"/>
      <c r="X874" s="28"/>
      <c r="Y874" s="28"/>
    </row>
    <row r="875" spans="1:25" x14ac:dyDescent="0.2">
      <c r="A875" t="e">
        <f>IF(OR(F875=#REF!,G875=#REF!),ROUND(A874+1,0),A874+0.0001)</f>
        <v>#REF!</v>
      </c>
      <c r="B875" s="20" t="e">
        <f>IF(AND(E875&gt;=$B$2,E875&lt;=$B$3,OR(F875=#REF!,G875=#REF!)),ROUND(B874+1,0),B874+0.0001)</f>
        <v>#REF!</v>
      </c>
      <c r="C875" s="20" t="e">
        <f>IF(H875=#REF!,ROUND(C874+1,0),C874+0.0001)</f>
        <v>#REF!</v>
      </c>
      <c r="D875" s="21"/>
      <c r="E875" s="22"/>
      <c r="F875" s="23"/>
      <c r="G875" s="24"/>
      <c r="H875" s="51"/>
      <c r="I875" s="25"/>
      <c r="J875" s="31"/>
      <c r="K875" s="43" t="str">
        <f t="shared" si="28"/>
        <v/>
      </c>
      <c r="L875" s="45" t="str">
        <f>IF(F875="","",VLOOKUP(Journal!F875,Kontenplan!$E$9:$F$278,2))</f>
        <v/>
      </c>
      <c r="M875" s="44" t="str">
        <f>IF(G875="","",VLOOKUP(Journal!G875,Kontenplan!$E$9:$F$278,2))</f>
        <v/>
      </c>
      <c r="N875" s="28" t="str">
        <f>IF(AND(G875="",I875="",J875=""),"",IF(AND(I875&gt;0,OR(F875="",G875="")),"Bitte gültige Kontonummer/n eingeben",IF(OR(AND(F875&gt;0,F875&lt;1000),F875&gt;9999),"Sollkontonummer muss vierstellig sein",IF(VLOOKUP(F875,Kontenplan!$E$9:$E$277,1)&lt;&gt;F875,"Sollkonto existiert nicht",IF(D875=0,"Bitte Beleg-Nr. prüfen",IF(OR(AND(G875&gt;0,G875&lt;1000),G875&gt;9999),"Habenkontonummer muss vierstellig sein",IF(VLOOKUP(G875,Kontenplan!$E$9:$F$277,1)&lt;&gt;G875,"Habenkonto exisitert nicht","")))))))</f>
        <v/>
      </c>
      <c r="O875" s="28" t="str">
        <f t="shared" si="27"/>
        <v/>
      </c>
      <c r="P875" s="28"/>
      <c r="Q875" s="28"/>
      <c r="R875" s="28"/>
      <c r="S875" s="28"/>
      <c r="T875" s="28"/>
      <c r="U875" s="28"/>
      <c r="V875" s="28"/>
      <c r="X875" s="28"/>
      <c r="Y875" s="28"/>
    </row>
    <row r="876" spans="1:25" x14ac:dyDescent="0.2">
      <c r="A876" t="e">
        <f>IF(OR(F876=#REF!,G876=#REF!),ROUND(A875+1,0),A875+0.0001)</f>
        <v>#REF!</v>
      </c>
      <c r="B876" s="20" t="e">
        <f>IF(AND(E876&gt;=$B$2,E876&lt;=$B$3,OR(F876=#REF!,G876=#REF!)),ROUND(B875+1,0),B875+0.0001)</f>
        <v>#REF!</v>
      </c>
      <c r="C876" s="20" t="e">
        <f>IF(H876=#REF!,ROUND(C875+1,0),C875+0.0001)</f>
        <v>#REF!</v>
      </c>
      <c r="D876" s="21"/>
      <c r="E876" s="22"/>
      <c r="F876" s="23"/>
      <c r="G876" s="24"/>
      <c r="H876" s="51"/>
      <c r="I876" s="25"/>
      <c r="J876" s="31"/>
      <c r="K876" s="43" t="str">
        <f t="shared" si="28"/>
        <v/>
      </c>
      <c r="L876" s="45" t="str">
        <f>IF(F876="","",VLOOKUP(Journal!F876,Kontenplan!$E$9:$F$278,2))</f>
        <v/>
      </c>
      <c r="M876" s="44" t="str">
        <f>IF(G876="","",VLOOKUP(Journal!G876,Kontenplan!$E$9:$F$278,2))</f>
        <v/>
      </c>
      <c r="N876" s="28" t="str">
        <f>IF(AND(G876="",I876="",J876=""),"",IF(AND(I876&gt;0,OR(F876="",G876="")),"Bitte gültige Kontonummer/n eingeben",IF(OR(AND(F876&gt;0,F876&lt;1000),F876&gt;9999),"Sollkontonummer muss vierstellig sein",IF(VLOOKUP(F876,Kontenplan!$E$9:$E$277,1)&lt;&gt;F876,"Sollkonto existiert nicht",IF(D876=0,"Bitte Beleg-Nr. prüfen",IF(OR(AND(G876&gt;0,G876&lt;1000),G876&gt;9999),"Habenkontonummer muss vierstellig sein",IF(VLOOKUP(G876,Kontenplan!$E$9:$F$277,1)&lt;&gt;G876,"Habenkonto exisitert nicht","")))))))</f>
        <v/>
      </c>
      <c r="O876" s="28" t="str">
        <f t="shared" si="27"/>
        <v/>
      </c>
      <c r="P876" s="28"/>
      <c r="Q876" s="28"/>
      <c r="R876" s="28"/>
      <c r="S876" s="28"/>
      <c r="T876" s="28"/>
      <c r="U876" s="28"/>
      <c r="V876" s="28"/>
      <c r="X876" s="28"/>
      <c r="Y876" s="28"/>
    </row>
    <row r="877" spans="1:25" x14ac:dyDescent="0.2">
      <c r="A877" t="e">
        <f>IF(OR(F877=#REF!,G877=#REF!),ROUND(A876+1,0),A876+0.0001)</f>
        <v>#REF!</v>
      </c>
      <c r="B877" s="20" t="e">
        <f>IF(AND(E877&gt;=$B$2,E877&lt;=$B$3,OR(F877=#REF!,G877=#REF!)),ROUND(B876+1,0),B876+0.0001)</f>
        <v>#REF!</v>
      </c>
      <c r="C877" s="20" t="e">
        <f>IF(H877=#REF!,ROUND(C876+1,0),C876+0.0001)</f>
        <v>#REF!</v>
      </c>
      <c r="D877" s="21"/>
      <c r="E877" s="22"/>
      <c r="F877" s="23"/>
      <c r="G877" s="24"/>
      <c r="H877" s="51"/>
      <c r="I877" s="25"/>
      <c r="J877" s="31"/>
      <c r="K877" s="43" t="str">
        <f t="shared" si="28"/>
        <v/>
      </c>
      <c r="L877" s="45" t="str">
        <f>IF(F877="","",VLOOKUP(Journal!F877,Kontenplan!$E$9:$F$278,2))</f>
        <v/>
      </c>
      <c r="M877" s="44" t="str">
        <f>IF(G877="","",VLOOKUP(Journal!G877,Kontenplan!$E$9:$F$278,2))</f>
        <v/>
      </c>
      <c r="N877" s="28" t="str">
        <f>IF(AND(G877="",I877="",J877=""),"",IF(AND(I877&gt;0,OR(F877="",G877="")),"Bitte gültige Kontonummer/n eingeben",IF(OR(AND(F877&gt;0,F877&lt;1000),F877&gt;9999),"Sollkontonummer muss vierstellig sein",IF(VLOOKUP(F877,Kontenplan!$E$9:$E$277,1)&lt;&gt;F877,"Sollkonto existiert nicht",IF(D877=0,"Bitte Beleg-Nr. prüfen",IF(OR(AND(G877&gt;0,G877&lt;1000),G877&gt;9999),"Habenkontonummer muss vierstellig sein",IF(VLOOKUP(G877,Kontenplan!$E$9:$F$277,1)&lt;&gt;G877,"Habenkonto exisitert nicht","")))))))</f>
        <v/>
      </c>
      <c r="O877" s="28" t="str">
        <f t="shared" si="27"/>
        <v/>
      </c>
      <c r="P877" s="28"/>
      <c r="Q877" s="28"/>
      <c r="R877" s="28"/>
      <c r="S877" s="28"/>
      <c r="T877" s="28"/>
      <c r="U877" s="28"/>
      <c r="V877" s="28"/>
      <c r="X877" s="28"/>
      <c r="Y877" s="28"/>
    </row>
    <row r="878" spans="1:25" x14ac:dyDescent="0.2">
      <c r="A878" t="e">
        <f>IF(OR(F878=#REF!,G878=#REF!),ROUND(A877+1,0),A877+0.0001)</f>
        <v>#REF!</v>
      </c>
      <c r="B878" s="20" t="e">
        <f>IF(AND(E878&gt;=$B$2,E878&lt;=$B$3,OR(F878=#REF!,G878=#REF!)),ROUND(B877+1,0),B877+0.0001)</f>
        <v>#REF!</v>
      </c>
      <c r="C878" s="20" t="e">
        <f>IF(H878=#REF!,ROUND(C877+1,0),C877+0.0001)</f>
        <v>#REF!</v>
      </c>
      <c r="D878" s="21"/>
      <c r="E878" s="22"/>
      <c r="F878" s="23"/>
      <c r="G878" s="24"/>
      <c r="H878" s="51"/>
      <c r="I878" s="25"/>
      <c r="J878" s="31"/>
      <c r="K878" s="43" t="str">
        <f t="shared" si="28"/>
        <v/>
      </c>
      <c r="L878" s="45" t="str">
        <f>IF(F878="","",VLOOKUP(Journal!F878,Kontenplan!$E$9:$F$278,2))</f>
        <v/>
      </c>
      <c r="M878" s="44" t="str">
        <f>IF(G878="","",VLOOKUP(Journal!G878,Kontenplan!$E$9:$F$278,2))</f>
        <v/>
      </c>
      <c r="N878" s="28" t="str">
        <f>IF(AND(G878="",I878="",J878=""),"",IF(AND(I878&gt;0,OR(F878="",G878="")),"Bitte gültige Kontonummer/n eingeben",IF(OR(AND(F878&gt;0,F878&lt;1000),F878&gt;9999),"Sollkontonummer muss vierstellig sein",IF(VLOOKUP(F878,Kontenplan!$E$9:$E$277,1)&lt;&gt;F878,"Sollkonto existiert nicht",IF(D878=0,"Bitte Beleg-Nr. prüfen",IF(OR(AND(G878&gt;0,G878&lt;1000),G878&gt;9999),"Habenkontonummer muss vierstellig sein",IF(VLOOKUP(G878,Kontenplan!$E$9:$F$277,1)&lt;&gt;G878,"Habenkonto exisitert nicht","")))))))</f>
        <v/>
      </c>
      <c r="O878" s="28" t="str">
        <f t="shared" si="27"/>
        <v/>
      </c>
      <c r="P878" s="28"/>
      <c r="Q878" s="28"/>
      <c r="R878" s="28"/>
      <c r="S878" s="28"/>
      <c r="T878" s="28"/>
      <c r="U878" s="28"/>
      <c r="V878" s="28"/>
      <c r="X878" s="28"/>
      <c r="Y878" s="28"/>
    </row>
    <row r="879" spans="1:25" x14ac:dyDescent="0.2">
      <c r="A879" t="e">
        <f>IF(OR(F879=#REF!,G879=#REF!),ROUND(A878+1,0),A878+0.0001)</f>
        <v>#REF!</v>
      </c>
      <c r="B879" s="20" t="e">
        <f>IF(AND(E879&gt;=$B$2,E879&lt;=$B$3,OR(F879=#REF!,G879=#REF!)),ROUND(B878+1,0),B878+0.0001)</f>
        <v>#REF!</v>
      </c>
      <c r="C879" s="20" t="e">
        <f>IF(H879=#REF!,ROUND(C878+1,0),C878+0.0001)</f>
        <v>#REF!</v>
      </c>
      <c r="D879" s="21"/>
      <c r="E879" s="22"/>
      <c r="F879" s="23"/>
      <c r="G879" s="24"/>
      <c r="H879" s="51"/>
      <c r="I879" s="25"/>
      <c r="J879" s="31"/>
      <c r="K879" s="43" t="str">
        <f t="shared" si="28"/>
        <v/>
      </c>
      <c r="L879" s="45" t="str">
        <f>IF(F879="","",VLOOKUP(Journal!F879,Kontenplan!$E$9:$F$278,2))</f>
        <v/>
      </c>
      <c r="M879" s="44" t="str">
        <f>IF(G879="","",VLOOKUP(Journal!G879,Kontenplan!$E$9:$F$278,2))</f>
        <v/>
      </c>
      <c r="N879" s="28" t="str">
        <f>IF(AND(G879="",I879="",J879=""),"",IF(AND(I879&gt;0,OR(F879="",G879="")),"Bitte gültige Kontonummer/n eingeben",IF(OR(AND(F879&gt;0,F879&lt;1000),F879&gt;9999),"Sollkontonummer muss vierstellig sein",IF(VLOOKUP(F879,Kontenplan!$E$9:$E$277,1)&lt;&gt;F879,"Sollkonto existiert nicht",IF(D879=0,"Bitte Beleg-Nr. prüfen",IF(OR(AND(G879&gt;0,G879&lt;1000),G879&gt;9999),"Habenkontonummer muss vierstellig sein",IF(VLOOKUP(G879,Kontenplan!$E$9:$F$277,1)&lt;&gt;G879,"Habenkonto exisitert nicht","")))))))</f>
        <v/>
      </c>
      <c r="O879" s="28" t="str">
        <f t="shared" si="27"/>
        <v/>
      </c>
      <c r="P879" s="28"/>
      <c r="Q879" s="28"/>
      <c r="R879" s="28"/>
      <c r="S879" s="28"/>
      <c r="T879" s="28"/>
      <c r="U879" s="28"/>
      <c r="V879" s="28"/>
      <c r="X879" s="28"/>
      <c r="Y879" s="28"/>
    </row>
    <row r="880" spans="1:25" x14ac:dyDescent="0.2">
      <c r="A880" t="e">
        <f>IF(OR(F880=#REF!,G880=#REF!),ROUND(A879+1,0),A879+0.0001)</f>
        <v>#REF!</v>
      </c>
      <c r="B880" s="20" t="e">
        <f>IF(AND(E880&gt;=$B$2,E880&lt;=$B$3,OR(F880=#REF!,G880=#REF!)),ROUND(B879+1,0),B879+0.0001)</f>
        <v>#REF!</v>
      </c>
      <c r="C880" s="20" t="e">
        <f>IF(H880=#REF!,ROUND(C879+1,0),C879+0.0001)</f>
        <v>#REF!</v>
      </c>
      <c r="D880" s="21"/>
      <c r="E880" s="22"/>
      <c r="F880" s="23"/>
      <c r="G880" s="24"/>
      <c r="H880" s="51"/>
      <c r="I880" s="25"/>
      <c r="J880" s="31"/>
      <c r="K880" s="43" t="str">
        <f t="shared" si="28"/>
        <v/>
      </c>
      <c r="L880" s="45" t="str">
        <f>IF(F880="","",VLOOKUP(Journal!F880,Kontenplan!$E$9:$F$278,2))</f>
        <v/>
      </c>
      <c r="M880" s="44" t="str">
        <f>IF(G880="","",VLOOKUP(Journal!G880,Kontenplan!$E$9:$F$278,2))</f>
        <v/>
      </c>
      <c r="N880" s="28" t="str">
        <f>IF(AND(G880="",I880="",J880=""),"",IF(AND(I880&gt;0,OR(F880="",G880="")),"Bitte gültige Kontonummer/n eingeben",IF(OR(AND(F880&gt;0,F880&lt;1000),F880&gt;9999),"Sollkontonummer muss vierstellig sein",IF(VLOOKUP(F880,Kontenplan!$E$9:$E$277,1)&lt;&gt;F880,"Sollkonto existiert nicht",IF(D880=0,"Bitte Beleg-Nr. prüfen",IF(OR(AND(G880&gt;0,G880&lt;1000),G880&gt;9999),"Habenkontonummer muss vierstellig sein",IF(VLOOKUP(G880,Kontenplan!$E$9:$F$277,1)&lt;&gt;G880,"Habenkonto exisitert nicht","")))))))</f>
        <v/>
      </c>
      <c r="O880" s="28" t="str">
        <f t="shared" si="27"/>
        <v/>
      </c>
      <c r="P880" s="28"/>
      <c r="Q880" s="28"/>
      <c r="R880" s="28"/>
      <c r="S880" s="28"/>
      <c r="T880" s="28"/>
      <c r="U880" s="28"/>
      <c r="V880" s="28"/>
      <c r="X880" s="28"/>
      <c r="Y880" s="28"/>
    </row>
    <row r="881" spans="1:25" x14ac:dyDescent="0.2">
      <c r="A881" t="e">
        <f>IF(OR(F881=#REF!,G881=#REF!),ROUND(A880+1,0),A880+0.0001)</f>
        <v>#REF!</v>
      </c>
      <c r="B881" s="20" t="e">
        <f>IF(AND(E881&gt;=$B$2,E881&lt;=$B$3,OR(F881=#REF!,G881=#REF!)),ROUND(B880+1,0),B880+0.0001)</f>
        <v>#REF!</v>
      </c>
      <c r="C881" s="20" t="e">
        <f>IF(H881=#REF!,ROUND(C880+1,0),C880+0.0001)</f>
        <v>#REF!</v>
      </c>
      <c r="D881" s="21"/>
      <c r="E881" s="22"/>
      <c r="F881" s="23"/>
      <c r="G881" s="24"/>
      <c r="H881" s="51"/>
      <c r="I881" s="25"/>
      <c r="J881" s="31"/>
      <c r="K881" s="43" t="str">
        <f t="shared" si="28"/>
        <v/>
      </c>
      <c r="L881" s="45" t="str">
        <f>IF(F881="","",VLOOKUP(Journal!F881,Kontenplan!$E$9:$F$278,2))</f>
        <v/>
      </c>
      <c r="M881" s="44" t="str">
        <f>IF(G881="","",VLOOKUP(Journal!G881,Kontenplan!$E$9:$F$278,2))</f>
        <v/>
      </c>
      <c r="N881" s="28" t="str">
        <f>IF(AND(G881="",I881="",J881=""),"",IF(AND(I881&gt;0,OR(F881="",G881="")),"Bitte gültige Kontonummer/n eingeben",IF(OR(AND(F881&gt;0,F881&lt;1000),F881&gt;9999),"Sollkontonummer muss vierstellig sein",IF(VLOOKUP(F881,Kontenplan!$E$9:$E$277,1)&lt;&gt;F881,"Sollkonto existiert nicht",IF(D881=0,"Bitte Beleg-Nr. prüfen",IF(OR(AND(G881&gt;0,G881&lt;1000),G881&gt;9999),"Habenkontonummer muss vierstellig sein",IF(VLOOKUP(G881,Kontenplan!$E$9:$F$277,1)&lt;&gt;G881,"Habenkonto exisitert nicht","")))))))</f>
        <v/>
      </c>
      <c r="O881" s="28" t="str">
        <f t="shared" si="27"/>
        <v/>
      </c>
      <c r="P881" s="28"/>
      <c r="Q881" s="28"/>
      <c r="R881" s="28"/>
      <c r="S881" s="28"/>
      <c r="T881" s="28"/>
      <c r="U881" s="28"/>
      <c r="V881" s="28"/>
      <c r="X881" s="28"/>
      <c r="Y881" s="28"/>
    </row>
    <row r="882" spans="1:25" x14ac:dyDescent="0.2">
      <c r="A882" t="e">
        <f>IF(OR(F882=#REF!,G882=#REF!),ROUND(A881+1,0),A881+0.0001)</f>
        <v>#REF!</v>
      </c>
      <c r="B882" s="20" t="e">
        <f>IF(AND(E882&gt;=$B$2,E882&lt;=$B$3,OR(F882=#REF!,G882=#REF!)),ROUND(B881+1,0),B881+0.0001)</f>
        <v>#REF!</v>
      </c>
      <c r="C882" s="20" t="e">
        <f>IF(H882=#REF!,ROUND(C881+1,0),C881+0.0001)</f>
        <v>#REF!</v>
      </c>
      <c r="D882" s="21"/>
      <c r="E882" s="22"/>
      <c r="F882" s="23"/>
      <c r="G882" s="24"/>
      <c r="H882" s="51"/>
      <c r="I882" s="25"/>
      <c r="J882" s="31"/>
      <c r="K882" s="43" t="str">
        <f t="shared" si="28"/>
        <v/>
      </c>
      <c r="L882" s="45" t="str">
        <f>IF(F882="","",VLOOKUP(Journal!F882,Kontenplan!$E$9:$F$278,2))</f>
        <v/>
      </c>
      <c r="M882" s="44" t="str">
        <f>IF(G882="","",VLOOKUP(Journal!G882,Kontenplan!$E$9:$F$278,2))</f>
        <v/>
      </c>
      <c r="N882" s="28" t="str">
        <f>IF(AND(G882="",I882="",J882=""),"",IF(AND(I882&gt;0,OR(F882="",G882="")),"Bitte gültige Kontonummer/n eingeben",IF(OR(AND(F882&gt;0,F882&lt;1000),F882&gt;9999),"Sollkontonummer muss vierstellig sein",IF(VLOOKUP(F882,Kontenplan!$E$9:$E$277,1)&lt;&gt;F882,"Sollkonto existiert nicht",IF(D882=0,"Bitte Beleg-Nr. prüfen",IF(OR(AND(G882&gt;0,G882&lt;1000),G882&gt;9999),"Habenkontonummer muss vierstellig sein",IF(VLOOKUP(G882,Kontenplan!$E$9:$F$277,1)&lt;&gt;G882,"Habenkonto exisitert nicht","")))))))</f>
        <v/>
      </c>
      <c r="O882" s="28" t="str">
        <f t="shared" si="27"/>
        <v/>
      </c>
      <c r="P882" s="28"/>
      <c r="Q882" s="28"/>
      <c r="R882" s="28"/>
      <c r="S882" s="28"/>
      <c r="T882" s="28"/>
      <c r="U882" s="28"/>
      <c r="V882" s="28"/>
      <c r="X882" s="28"/>
      <c r="Y882" s="28"/>
    </row>
    <row r="883" spans="1:25" x14ac:dyDescent="0.2">
      <c r="A883" t="e">
        <f>IF(OR(F883=#REF!,G883=#REF!),ROUND(A882+1,0),A882+0.0001)</f>
        <v>#REF!</v>
      </c>
      <c r="B883" s="20" t="e">
        <f>IF(AND(E883&gt;=$B$2,E883&lt;=$B$3,OR(F883=#REF!,G883=#REF!)),ROUND(B882+1,0),B882+0.0001)</f>
        <v>#REF!</v>
      </c>
      <c r="C883" s="20" t="e">
        <f>IF(H883=#REF!,ROUND(C882+1,0),C882+0.0001)</f>
        <v>#REF!</v>
      </c>
      <c r="D883" s="21"/>
      <c r="E883" s="22"/>
      <c r="F883" s="23"/>
      <c r="G883" s="24"/>
      <c r="H883" s="51"/>
      <c r="I883" s="25"/>
      <c r="J883" s="31"/>
      <c r="K883" s="43" t="str">
        <f t="shared" si="28"/>
        <v/>
      </c>
      <c r="L883" s="45" t="str">
        <f>IF(F883="","",VLOOKUP(Journal!F883,Kontenplan!$E$9:$F$278,2))</f>
        <v/>
      </c>
      <c r="M883" s="44" t="str">
        <f>IF(G883="","",VLOOKUP(Journal!G883,Kontenplan!$E$9:$F$278,2))</f>
        <v/>
      </c>
      <c r="N883" s="28" t="str">
        <f>IF(AND(G883="",I883="",J883=""),"",IF(AND(I883&gt;0,OR(F883="",G883="")),"Bitte gültige Kontonummer/n eingeben",IF(OR(AND(F883&gt;0,F883&lt;1000),F883&gt;9999),"Sollkontonummer muss vierstellig sein",IF(VLOOKUP(F883,Kontenplan!$E$9:$E$277,1)&lt;&gt;F883,"Sollkonto existiert nicht",IF(D883=0,"Bitte Beleg-Nr. prüfen",IF(OR(AND(G883&gt;0,G883&lt;1000),G883&gt;9999),"Habenkontonummer muss vierstellig sein",IF(VLOOKUP(G883,Kontenplan!$E$9:$F$277,1)&lt;&gt;G883,"Habenkonto exisitert nicht","")))))))</f>
        <v/>
      </c>
      <c r="O883" s="28" t="str">
        <f t="shared" si="27"/>
        <v/>
      </c>
      <c r="P883" s="28"/>
      <c r="Q883" s="28"/>
      <c r="R883" s="28"/>
      <c r="S883" s="28"/>
      <c r="T883" s="28"/>
      <c r="U883" s="28"/>
      <c r="V883" s="28"/>
      <c r="X883" s="28"/>
      <c r="Y883" s="28"/>
    </row>
    <row r="884" spans="1:25" x14ac:dyDescent="0.2">
      <c r="A884" t="e">
        <f>IF(OR(F884=#REF!,G884=#REF!),ROUND(A883+1,0),A883+0.0001)</f>
        <v>#REF!</v>
      </c>
      <c r="B884" s="20" t="e">
        <f>IF(AND(E884&gt;=$B$2,E884&lt;=$B$3,OR(F884=#REF!,G884=#REF!)),ROUND(B883+1,0),B883+0.0001)</f>
        <v>#REF!</v>
      </c>
      <c r="C884" s="20" t="e">
        <f>IF(H884=#REF!,ROUND(C883+1,0),C883+0.0001)</f>
        <v>#REF!</v>
      </c>
      <c r="D884" s="21"/>
      <c r="E884" s="22"/>
      <c r="F884" s="23"/>
      <c r="G884" s="24"/>
      <c r="H884" s="51"/>
      <c r="I884" s="25"/>
      <c r="J884" s="31"/>
      <c r="K884" s="43" t="str">
        <f t="shared" si="28"/>
        <v/>
      </c>
      <c r="L884" s="45" t="str">
        <f>IF(F884="","",VLOOKUP(Journal!F884,Kontenplan!$E$9:$F$278,2))</f>
        <v/>
      </c>
      <c r="M884" s="44" t="str">
        <f>IF(G884="","",VLOOKUP(Journal!G884,Kontenplan!$E$9:$F$278,2))</f>
        <v/>
      </c>
      <c r="N884" s="28" t="str">
        <f>IF(AND(G884="",I884="",J884=""),"",IF(AND(I884&gt;0,OR(F884="",G884="")),"Bitte gültige Kontonummer/n eingeben",IF(OR(AND(F884&gt;0,F884&lt;1000),F884&gt;9999),"Sollkontonummer muss vierstellig sein",IF(VLOOKUP(F884,Kontenplan!$E$9:$E$277,1)&lt;&gt;F884,"Sollkonto existiert nicht",IF(D884=0,"Bitte Beleg-Nr. prüfen",IF(OR(AND(G884&gt;0,G884&lt;1000),G884&gt;9999),"Habenkontonummer muss vierstellig sein",IF(VLOOKUP(G884,Kontenplan!$E$9:$F$277,1)&lt;&gt;G884,"Habenkonto exisitert nicht","")))))))</f>
        <v/>
      </c>
      <c r="O884" s="28" t="str">
        <f t="shared" si="27"/>
        <v/>
      </c>
      <c r="P884" s="28"/>
      <c r="Q884" s="28"/>
      <c r="R884" s="28"/>
      <c r="S884" s="28"/>
      <c r="T884" s="28"/>
      <c r="U884" s="28"/>
      <c r="V884" s="28"/>
      <c r="X884" s="28"/>
      <c r="Y884" s="28"/>
    </row>
    <row r="885" spans="1:25" x14ac:dyDescent="0.2">
      <c r="A885" t="e">
        <f>IF(OR(F885=#REF!,G885=#REF!),ROUND(A884+1,0),A884+0.0001)</f>
        <v>#REF!</v>
      </c>
      <c r="B885" s="20" t="e">
        <f>IF(AND(E885&gt;=$B$2,E885&lt;=$B$3,OR(F885=#REF!,G885=#REF!)),ROUND(B884+1,0),B884+0.0001)</f>
        <v>#REF!</v>
      </c>
      <c r="C885" s="20" t="e">
        <f>IF(H885=#REF!,ROUND(C884+1,0),C884+0.0001)</f>
        <v>#REF!</v>
      </c>
      <c r="D885" s="21"/>
      <c r="E885" s="22"/>
      <c r="F885" s="23"/>
      <c r="G885" s="24"/>
      <c r="H885" s="51"/>
      <c r="I885" s="25"/>
      <c r="J885" s="31"/>
      <c r="K885" s="43" t="str">
        <f t="shared" si="28"/>
        <v/>
      </c>
      <c r="L885" s="45" t="str">
        <f>IF(F885="","",VLOOKUP(Journal!F885,Kontenplan!$E$9:$F$278,2))</f>
        <v/>
      </c>
      <c r="M885" s="44" t="str">
        <f>IF(G885="","",VLOOKUP(Journal!G885,Kontenplan!$E$9:$F$278,2))</f>
        <v/>
      </c>
      <c r="N885" s="28" t="str">
        <f>IF(AND(G885="",I885="",J885=""),"",IF(AND(I885&gt;0,OR(F885="",G885="")),"Bitte gültige Kontonummer/n eingeben",IF(OR(AND(F885&gt;0,F885&lt;1000),F885&gt;9999),"Sollkontonummer muss vierstellig sein",IF(VLOOKUP(F885,Kontenplan!$E$9:$E$277,1)&lt;&gt;F885,"Sollkonto existiert nicht",IF(D885=0,"Bitte Beleg-Nr. prüfen",IF(OR(AND(G885&gt;0,G885&lt;1000),G885&gt;9999),"Habenkontonummer muss vierstellig sein",IF(VLOOKUP(G885,Kontenplan!$E$9:$F$277,1)&lt;&gt;G885,"Habenkonto exisitert nicht","")))))))</f>
        <v/>
      </c>
      <c r="O885" s="28" t="str">
        <f t="shared" si="27"/>
        <v/>
      </c>
      <c r="P885" s="28"/>
      <c r="Q885" s="28"/>
      <c r="R885" s="28"/>
      <c r="S885" s="28"/>
      <c r="T885" s="28"/>
      <c r="U885" s="28"/>
      <c r="V885" s="28"/>
      <c r="X885" s="28"/>
      <c r="Y885" s="28"/>
    </row>
    <row r="886" spans="1:25" x14ac:dyDescent="0.2">
      <c r="A886" t="e">
        <f>IF(OR(F886=#REF!,G886=#REF!),ROUND(A885+1,0),A885+0.0001)</f>
        <v>#REF!</v>
      </c>
      <c r="B886" s="20" t="e">
        <f>IF(AND(E886&gt;=$B$2,E886&lt;=$B$3,OR(F886=#REF!,G886=#REF!)),ROUND(B885+1,0),B885+0.0001)</f>
        <v>#REF!</v>
      </c>
      <c r="C886" s="20" t="e">
        <f>IF(H886=#REF!,ROUND(C885+1,0),C885+0.0001)</f>
        <v>#REF!</v>
      </c>
      <c r="D886" s="21"/>
      <c r="E886" s="22"/>
      <c r="F886" s="23"/>
      <c r="G886" s="24"/>
      <c r="H886" s="51"/>
      <c r="I886" s="25"/>
      <c r="J886" s="31"/>
      <c r="K886" s="43" t="str">
        <f t="shared" si="28"/>
        <v/>
      </c>
      <c r="L886" s="45" t="str">
        <f>IF(F886="","",VLOOKUP(Journal!F886,Kontenplan!$E$9:$F$278,2))</f>
        <v/>
      </c>
      <c r="M886" s="44" t="str">
        <f>IF(G886="","",VLOOKUP(Journal!G886,Kontenplan!$E$9:$F$278,2))</f>
        <v/>
      </c>
      <c r="N886" s="28" t="str">
        <f>IF(AND(G886="",I886="",J886=""),"",IF(AND(I886&gt;0,OR(F886="",G886="")),"Bitte gültige Kontonummer/n eingeben",IF(OR(AND(F886&gt;0,F886&lt;1000),F886&gt;9999),"Sollkontonummer muss vierstellig sein",IF(VLOOKUP(F886,Kontenplan!$E$9:$E$277,1)&lt;&gt;F886,"Sollkonto existiert nicht",IF(D886=0,"Bitte Beleg-Nr. prüfen",IF(OR(AND(G886&gt;0,G886&lt;1000),G886&gt;9999),"Habenkontonummer muss vierstellig sein",IF(VLOOKUP(G886,Kontenplan!$E$9:$F$277,1)&lt;&gt;G886,"Habenkonto exisitert nicht","")))))))</f>
        <v/>
      </c>
      <c r="O886" s="28" t="str">
        <f t="shared" si="27"/>
        <v/>
      </c>
      <c r="P886" s="28"/>
      <c r="Q886" s="28"/>
      <c r="R886" s="28"/>
      <c r="S886" s="28"/>
      <c r="T886" s="28"/>
      <c r="U886" s="28"/>
      <c r="V886" s="28"/>
      <c r="X886" s="28"/>
      <c r="Y886" s="28"/>
    </row>
    <row r="887" spans="1:25" x14ac:dyDescent="0.2">
      <c r="A887" t="e">
        <f>IF(OR(F887=#REF!,G887=#REF!),ROUND(A886+1,0),A886+0.0001)</f>
        <v>#REF!</v>
      </c>
      <c r="B887" s="20" t="e">
        <f>IF(AND(E887&gt;=$B$2,E887&lt;=$B$3,OR(F887=#REF!,G887=#REF!)),ROUND(B886+1,0),B886+0.0001)</f>
        <v>#REF!</v>
      </c>
      <c r="C887" s="20" t="e">
        <f>IF(H887=#REF!,ROUND(C886+1,0),C886+0.0001)</f>
        <v>#REF!</v>
      </c>
      <c r="D887" s="21"/>
      <c r="E887" s="22"/>
      <c r="F887" s="23"/>
      <c r="G887" s="24"/>
      <c r="H887" s="51"/>
      <c r="I887" s="25"/>
      <c r="J887" s="31"/>
      <c r="K887" s="43" t="str">
        <f t="shared" si="28"/>
        <v/>
      </c>
      <c r="L887" s="45" t="str">
        <f>IF(F887="","",VLOOKUP(Journal!F887,Kontenplan!$E$9:$F$278,2))</f>
        <v/>
      </c>
      <c r="M887" s="44" t="str">
        <f>IF(G887="","",VLOOKUP(Journal!G887,Kontenplan!$E$9:$F$278,2))</f>
        <v/>
      </c>
      <c r="N887" s="28" t="str">
        <f>IF(AND(G887="",I887="",J887=""),"",IF(AND(I887&gt;0,OR(F887="",G887="")),"Bitte gültige Kontonummer/n eingeben",IF(OR(AND(F887&gt;0,F887&lt;1000),F887&gt;9999),"Sollkontonummer muss vierstellig sein",IF(VLOOKUP(F887,Kontenplan!$E$9:$E$277,1)&lt;&gt;F887,"Sollkonto existiert nicht",IF(D887=0,"Bitte Beleg-Nr. prüfen",IF(OR(AND(G887&gt;0,G887&lt;1000),G887&gt;9999),"Habenkontonummer muss vierstellig sein",IF(VLOOKUP(G887,Kontenplan!$E$9:$F$277,1)&lt;&gt;G887,"Habenkonto exisitert nicht","")))))))</f>
        <v/>
      </c>
      <c r="O887" s="28" t="str">
        <f t="shared" si="27"/>
        <v/>
      </c>
      <c r="P887" s="28"/>
      <c r="Q887" s="28"/>
      <c r="R887" s="28"/>
      <c r="S887" s="28"/>
      <c r="T887" s="28"/>
      <c r="U887" s="28"/>
      <c r="V887" s="28"/>
      <c r="X887" s="28"/>
      <c r="Y887" s="28"/>
    </row>
    <row r="888" spans="1:25" x14ac:dyDescent="0.2">
      <c r="A888" t="e">
        <f>IF(OR(F888=#REF!,G888=#REF!),ROUND(A887+1,0),A887+0.0001)</f>
        <v>#REF!</v>
      </c>
      <c r="B888" s="20" t="e">
        <f>IF(AND(E888&gt;=$B$2,E888&lt;=$B$3,OR(F888=#REF!,G888=#REF!)),ROUND(B887+1,0),B887+0.0001)</f>
        <v>#REF!</v>
      </c>
      <c r="C888" s="20" t="e">
        <f>IF(H888=#REF!,ROUND(C887+1,0),C887+0.0001)</f>
        <v>#REF!</v>
      </c>
      <c r="D888" s="21"/>
      <c r="E888" s="22"/>
      <c r="F888" s="23"/>
      <c r="G888" s="24"/>
      <c r="H888" s="51"/>
      <c r="I888" s="25"/>
      <c r="J888" s="31"/>
      <c r="K888" s="43" t="str">
        <f t="shared" si="28"/>
        <v/>
      </c>
      <c r="L888" s="45" t="str">
        <f>IF(F888="","",VLOOKUP(Journal!F888,Kontenplan!$E$9:$F$278,2))</f>
        <v/>
      </c>
      <c r="M888" s="44" t="str">
        <f>IF(G888="","",VLOOKUP(Journal!G888,Kontenplan!$E$9:$F$278,2))</f>
        <v/>
      </c>
      <c r="N888" s="28" t="str">
        <f>IF(AND(G888="",I888="",J888=""),"",IF(AND(I888&gt;0,OR(F888="",G888="")),"Bitte gültige Kontonummer/n eingeben",IF(OR(AND(F888&gt;0,F888&lt;1000),F888&gt;9999),"Sollkontonummer muss vierstellig sein",IF(VLOOKUP(F888,Kontenplan!$E$9:$E$277,1)&lt;&gt;F888,"Sollkonto existiert nicht",IF(D888=0,"Bitte Beleg-Nr. prüfen",IF(OR(AND(G888&gt;0,G888&lt;1000),G888&gt;9999),"Habenkontonummer muss vierstellig sein",IF(VLOOKUP(G888,Kontenplan!$E$9:$F$277,1)&lt;&gt;G888,"Habenkonto exisitert nicht","")))))))</f>
        <v/>
      </c>
      <c r="O888" s="28" t="str">
        <f t="shared" si="27"/>
        <v/>
      </c>
      <c r="P888" s="28"/>
      <c r="Q888" s="28"/>
      <c r="R888" s="28"/>
      <c r="S888" s="28"/>
      <c r="T888" s="28"/>
      <c r="U888" s="28"/>
      <c r="V888" s="28"/>
      <c r="X888" s="28"/>
      <c r="Y888" s="28"/>
    </row>
    <row r="889" spans="1:25" x14ac:dyDescent="0.2">
      <c r="A889" t="e">
        <f>IF(OR(F889=#REF!,G889=#REF!),ROUND(A888+1,0),A888+0.0001)</f>
        <v>#REF!</v>
      </c>
      <c r="B889" s="20" t="e">
        <f>IF(AND(E889&gt;=$B$2,E889&lt;=$B$3,OR(F889=#REF!,G889=#REF!)),ROUND(B888+1,0),B888+0.0001)</f>
        <v>#REF!</v>
      </c>
      <c r="C889" s="20" t="e">
        <f>IF(H889=#REF!,ROUND(C888+1,0),C888+0.0001)</f>
        <v>#REF!</v>
      </c>
      <c r="D889" s="21"/>
      <c r="E889" s="22"/>
      <c r="F889" s="23"/>
      <c r="G889" s="24"/>
      <c r="H889" s="51"/>
      <c r="I889" s="25"/>
      <c r="J889" s="31"/>
      <c r="K889" s="43" t="str">
        <f t="shared" si="28"/>
        <v/>
      </c>
      <c r="L889" s="45" t="str">
        <f>IF(F889="","",VLOOKUP(Journal!F889,Kontenplan!$E$9:$F$278,2))</f>
        <v/>
      </c>
      <c r="M889" s="44" t="str">
        <f>IF(G889="","",VLOOKUP(Journal!G889,Kontenplan!$E$9:$F$278,2))</f>
        <v/>
      </c>
      <c r="N889" s="28" t="str">
        <f>IF(AND(G889="",I889="",J889=""),"",IF(AND(I889&gt;0,OR(F889="",G889="")),"Bitte gültige Kontonummer/n eingeben",IF(OR(AND(F889&gt;0,F889&lt;1000),F889&gt;9999),"Sollkontonummer muss vierstellig sein",IF(VLOOKUP(F889,Kontenplan!$E$9:$E$277,1)&lt;&gt;F889,"Sollkonto existiert nicht",IF(D889=0,"Bitte Beleg-Nr. prüfen",IF(OR(AND(G889&gt;0,G889&lt;1000),G889&gt;9999),"Habenkontonummer muss vierstellig sein",IF(VLOOKUP(G889,Kontenplan!$E$9:$F$277,1)&lt;&gt;G889,"Habenkonto exisitert nicht","")))))))</f>
        <v/>
      </c>
      <c r="O889" s="28" t="str">
        <f t="shared" si="27"/>
        <v/>
      </c>
      <c r="P889" s="28"/>
      <c r="Q889" s="28"/>
      <c r="R889" s="28"/>
      <c r="S889" s="28"/>
      <c r="T889" s="28"/>
      <c r="U889" s="28"/>
      <c r="V889" s="28"/>
      <c r="X889" s="28"/>
      <c r="Y889" s="28"/>
    </row>
    <row r="890" spans="1:25" x14ac:dyDescent="0.2">
      <c r="A890" t="e">
        <f>IF(OR(F890=#REF!,G890=#REF!),ROUND(A889+1,0),A889+0.0001)</f>
        <v>#REF!</v>
      </c>
      <c r="B890" s="20" t="e">
        <f>IF(AND(E890&gt;=$B$2,E890&lt;=$B$3,OR(F890=#REF!,G890=#REF!)),ROUND(B889+1,0),B889+0.0001)</f>
        <v>#REF!</v>
      </c>
      <c r="C890" s="20" t="e">
        <f>IF(H890=#REF!,ROUND(C889+1,0),C889+0.0001)</f>
        <v>#REF!</v>
      </c>
      <c r="D890" s="21"/>
      <c r="E890" s="22"/>
      <c r="F890" s="23"/>
      <c r="G890" s="24"/>
      <c r="H890" s="51"/>
      <c r="I890" s="25"/>
      <c r="J890" s="31"/>
      <c r="K890" s="43" t="str">
        <f t="shared" si="28"/>
        <v/>
      </c>
      <c r="L890" s="45" t="str">
        <f>IF(F890="","",VLOOKUP(Journal!F890,Kontenplan!$E$9:$F$278,2))</f>
        <v/>
      </c>
      <c r="M890" s="44" t="str">
        <f>IF(G890="","",VLOOKUP(Journal!G890,Kontenplan!$E$9:$F$278,2))</f>
        <v/>
      </c>
      <c r="N890" s="28" t="str">
        <f>IF(AND(G890="",I890="",J890=""),"",IF(AND(I890&gt;0,OR(F890="",G890="")),"Bitte gültige Kontonummer/n eingeben",IF(OR(AND(F890&gt;0,F890&lt;1000),F890&gt;9999),"Sollkontonummer muss vierstellig sein",IF(VLOOKUP(F890,Kontenplan!$E$9:$E$277,1)&lt;&gt;F890,"Sollkonto existiert nicht",IF(D890=0,"Bitte Beleg-Nr. prüfen",IF(OR(AND(G890&gt;0,G890&lt;1000),G890&gt;9999),"Habenkontonummer muss vierstellig sein",IF(VLOOKUP(G890,Kontenplan!$E$9:$F$277,1)&lt;&gt;G890,"Habenkonto exisitert nicht","")))))))</f>
        <v/>
      </c>
      <c r="O890" s="28" t="str">
        <f t="shared" si="27"/>
        <v/>
      </c>
      <c r="P890" s="28"/>
      <c r="Q890" s="28"/>
      <c r="R890" s="28"/>
      <c r="S890" s="28"/>
      <c r="T890" s="28"/>
      <c r="U890" s="28"/>
      <c r="V890" s="28"/>
      <c r="X890" s="28"/>
      <c r="Y890" s="28"/>
    </row>
    <row r="891" spans="1:25" x14ac:dyDescent="0.2">
      <c r="A891" t="e">
        <f>IF(OR(F891=#REF!,G891=#REF!),ROUND(A890+1,0),A890+0.0001)</f>
        <v>#REF!</v>
      </c>
      <c r="B891" s="20" t="e">
        <f>IF(AND(E891&gt;=$B$2,E891&lt;=$B$3,OR(F891=#REF!,G891=#REF!)),ROUND(B890+1,0),B890+0.0001)</f>
        <v>#REF!</v>
      </c>
      <c r="C891" s="20" t="e">
        <f>IF(H891=#REF!,ROUND(C890+1,0),C890+0.0001)</f>
        <v>#REF!</v>
      </c>
      <c r="D891" s="21"/>
      <c r="E891" s="22"/>
      <c r="F891" s="23"/>
      <c r="G891" s="24"/>
      <c r="H891" s="51"/>
      <c r="I891" s="25"/>
      <c r="J891" s="31"/>
      <c r="K891" s="43" t="str">
        <f t="shared" si="28"/>
        <v/>
      </c>
      <c r="L891" s="45" t="str">
        <f>IF(F891="","",VLOOKUP(Journal!F891,Kontenplan!$E$9:$F$278,2))</f>
        <v/>
      </c>
      <c r="M891" s="44" t="str">
        <f>IF(G891="","",VLOOKUP(Journal!G891,Kontenplan!$E$9:$F$278,2))</f>
        <v/>
      </c>
      <c r="N891" s="28" t="str">
        <f>IF(AND(G891="",I891="",J891=""),"",IF(AND(I891&gt;0,OR(F891="",G891="")),"Bitte gültige Kontonummer/n eingeben",IF(OR(AND(F891&gt;0,F891&lt;1000),F891&gt;9999),"Sollkontonummer muss vierstellig sein",IF(VLOOKUP(F891,Kontenplan!$E$9:$E$277,1)&lt;&gt;F891,"Sollkonto existiert nicht",IF(D891=0,"Bitte Beleg-Nr. prüfen",IF(OR(AND(G891&gt;0,G891&lt;1000),G891&gt;9999),"Habenkontonummer muss vierstellig sein",IF(VLOOKUP(G891,Kontenplan!$E$9:$F$277,1)&lt;&gt;G891,"Habenkonto exisitert nicht","")))))))</f>
        <v/>
      </c>
      <c r="O891" s="28" t="str">
        <f t="shared" si="27"/>
        <v/>
      </c>
      <c r="P891" s="28"/>
      <c r="Q891" s="28"/>
      <c r="R891" s="28"/>
      <c r="S891" s="28"/>
      <c r="T891" s="28"/>
      <c r="U891" s="28"/>
      <c r="V891" s="28"/>
      <c r="X891" s="28"/>
      <c r="Y891" s="28"/>
    </row>
    <row r="892" spans="1:25" x14ac:dyDescent="0.2">
      <c r="A892" t="e">
        <f>IF(OR(F892=#REF!,G892=#REF!),ROUND(A891+1,0),A891+0.0001)</f>
        <v>#REF!</v>
      </c>
      <c r="B892" s="20" t="e">
        <f>IF(AND(E892&gt;=$B$2,E892&lt;=$B$3,OR(F892=#REF!,G892=#REF!)),ROUND(B891+1,0),B891+0.0001)</f>
        <v>#REF!</v>
      </c>
      <c r="C892" s="20" t="e">
        <f>IF(H892=#REF!,ROUND(C891+1,0),C891+0.0001)</f>
        <v>#REF!</v>
      </c>
      <c r="D892" s="21"/>
      <c r="E892" s="22"/>
      <c r="F892" s="23"/>
      <c r="G892" s="24"/>
      <c r="H892" s="51"/>
      <c r="I892" s="25"/>
      <c r="J892" s="31"/>
      <c r="K892" s="43" t="str">
        <f t="shared" si="28"/>
        <v/>
      </c>
      <c r="L892" s="45" t="str">
        <f>IF(F892="","",VLOOKUP(Journal!F892,Kontenplan!$E$9:$F$278,2))</f>
        <v/>
      </c>
      <c r="M892" s="44" t="str">
        <f>IF(G892="","",VLOOKUP(Journal!G892,Kontenplan!$E$9:$F$278,2))</f>
        <v/>
      </c>
      <c r="N892" s="28" t="str">
        <f>IF(AND(G892="",I892="",J892=""),"",IF(AND(I892&gt;0,OR(F892="",G892="")),"Bitte gültige Kontonummer/n eingeben",IF(OR(AND(F892&gt;0,F892&lt;1000),F892&gt;9999),"Sollkontonummer muss vierstellig sein",IF(VLOOKUP(F892,Kontenplan!$E$9:$E$277,1)&lt;&gt;F892,"Sollkonto existiert nicht",IF(D892=0,"Bitte Beleg-Nr. prüfen",IF(OR(AND(G892&gt;0,G892&lt;1000),G892&gt;9999),"Habenkontonummer muss vierstellig sein",IF(VLOOKUP(G892,Kontenplan!$E$9:$F$277,1)&lt;&gt;G892,"Habenkonto exisitert nicht","")))))))</f>
        <v/>
      </c>
      <c r="O892" s="28" t="str">
        <f t="shared" si="27"/>
        <v/>
      </c>
      <c r="P892" s="28"/>
      <c r="Q892" s="28"/>
      <c r="R892" s="28"/>
      <c r="S892" s="28"/>
      <c r="T892" s="28"/>
      <c r="U892" s="28"/>
      <c r="V892" s="28"/>
      <c r="X892" s="28"/>
      <c r="Y892" s="28"/>
    </row>
    <row r="893" spans="1:25" x14ac:dyDescent="0.2">
      <c r="A893" t="e">
        <f>IF(OR(F893=#REF!,G893=#REF!),ROUND(A892+1,0),A892+0.0001)</f>
        <v>#REF!</v>
      </c>
      <c r="B893" s="20" t="e">
        <f>IF(AND(E893&gt;=$B$2,E893&lt;=$B$3,OR(F893=#REF!,G893=#REF!)),ROUND(B892+1,0),B892+0.0001)</f>
        <v>#REF!</v>
      </c>
      <c r="C893" s="20" t="e">
        <f>IF(H893=#REF!,ROUND(C892+1,0),C892+0.0001)</f>
        <v>#REF!</v>
      </c>
      <c r="D893" s="21"/>
      <c r="E893" s="22"/>
      <c r="F893" s="23"/>
      <c r="G893" s="24"/>
      <c r="H893" s="51"/>
      <c r="I893" s="25"/>
      <c r="J893" s="31"/>
      <c r="K893" s="43" t="str">
        <f t="shared" si="28"/>
        <v/>
      </c>
      <c r="L893" s="45" t="str">
        <f>IF(F893="","",VLOOKUP(Journal!F893,Kontenplan!$E$9:$F$278,2))</f>
        <v/>
      </c>
      <c r="M893" s="44" t="str">
        <f>IF(G893="","",VLOOKUP(Journal!G893,Kontenplan!$E$9:$F$278,2))</f>
        <v/>
      </c>
      <c r="N893" s="28" t="str">
        <f>IF(AND(G893="",I893="",J893=""),"",IF(AND(I893&gt;0,OR(F893="",G893="")),"Bitte gültige Kontonummer/n eingeben",IF(OR(AND(F893&gt;0,F893&lt;1000),F893&gt;9999),"Sollkontonummer muss vierstellig sein",IF(VLOOKUP(F893,Kontenplan!$E$9:$E$277,1)&lt;&gt;F893,"Sollkonto existiert nicht",IF(D893=0,"Bitte Beleg-Nr. prüfen",IF(OR(AND(G893&gt;0,G893&lt;1000),G893&gt;9999),"Habenkontonummer muss vierstellig sein",IF(VLOOKUP(G893,Kontenplan!$E$9:$F$277,1)&lt;&gt;G893,"Habenkonto exisitert nicht","")))))))</f>
        <v/>
      </c>
      <c r="O893" s="28" t="str">
        <f t="shared" si="27"/>
        <v/>
      </c>
      <c r="P893" s="28"/>
      <c r="Q893" s="28"/>
      <c r="R893" s="28"/>
      <c r="S893" s="28"/>
      <c r="T893" s="28"/>
      <c r="U893" s="28"/>
      <c r="V893" s="28"/>
      <c r="X893" s="28"/>
      <c r="Y893" s="28"/>
    </row>
    <row r="894" spans="1:25" x14ac:dyDescent="0.2">
      <c r="A894" t="e">
        <f>IF(OR(F894=#REF!,G894=#REF!),ROUND(A893+1,0),A893+0.0001)</f>
        <v>#REF!</v>
      </c>
      <c r="B894" s="20" t="e">
        <f>IF(AND(E894&gt;=$B$2,E894&lt;=$B$3,OR(F894=#REF!,G894=#REF!)),ROUND(B893+1,0),B893+0.0001)</f>
        <v>#REF!</v>
      </c>
      <c r="C894" s="20" t="e">
        <f>IF(H894=#REF!,ROUND(C893+1,0),C893+0.0001)</f>
        <v>#REF!</v>
      </c>
      <c r="D894" s="21"/>
      <c r="E894" s="22"/>
      <c r="F894" s="23"/>
      <c r="G894" s="24"/>
      <c r="H894" s="51"/>
      <c r="I894" s="25"/>
      <c r="J894" s="31"/>
      <c r="K894" s="43" t="str">
        <f t="shared" si="28"/>
        <v/>
      </c>
      <c r="L894" s="45" t="str">
        <f>IF(F894="","",VLOOKUP(Journal!F894,Kontenplan!$E$9:$F$278,2))</f>
        <v/>
      </c>
      <c r="M894" s="44" t="str">
        <f>IF(G894="","",VLOOKUP(Journal!G894,Kontenplan!$E$9:$F$278,2))</f>
        <v/>
      </c>
      <c r="N894" s="28" t="str">
        <f>IF(AND(G894="",I894="",J894=""),"",IF(AND(I894&gt;0,OR(F894="",G894="")),"Bitte gültige Kontonummer/n eingeben",IF(OR(AND(F894&gt;0,F894&lt;1000),F894&gt;9999),"Sollkontonummer muss vierstellig sein",IF(VLOOKUP(F894,Kontenplan!$E$9:$E$277,1)&lt;&gt;F894,"Sollkonto existiert nicht",IF(D894=0,"Bitte Beleg-Nr. prüfen",IF(OR(AND(G894&gt;0,G894&lt;1000),G894&gt;9999),"Habenkontonummer muss vierstellig sein",IF(VLOOKUP(G894,Kontenplan!$E$9:$F$277,1)&lt;&gt;G894,"Habenkonto exisitert nicht","")))))))</f>
        <v/>
      </c>
      <c r="O894" s="28" t="str">
        <f t="shared" si="27"/>
        <v/>
      </c>
      <c r="P894" s="28"/>
      <c r="Q894" s="28"/>
      <c r="R894" s="28"/>
      <c r="S894" s="28"/>
      <c r="T894" s="28"/>
      <c r="U894" s="28"/>
      <c r="V894" s="28"/>
      <c r="X894" s="28"/>
      <c r="Y894" s="28"/>
    </row>
    <row r="895" spans="1:25" x14ac:dyDescent="0.2">
      <c r="A895" t="e">
        <f>IF(OR(F895=#REF!,G895=#REF!),ROUND(A894+1,0),A894+0.0001)</f>
        <v>#REF!</v>
      </c>
      <c r="B895" s="20" t="e">
        <f>IF(AND(E895&gt;=$B$2,E895&lt;=$B$3,OR(F895=#REF!,G895=#REF!)),ROUND(B894+1,0),B894+0.0001)</f>
        <v>#REF!</v>
      </c>
      <c r="C895" s="20" t="e">
        <f>IF(H895=#REF!,ROUND(C894+1,0),C894+0.0001)</f>
        <v>#REF!</v>
      </c>
      <c r="D895" s="21"/>
      <c r="E895" s="22"/>
      <c r="F895" s="23"/>
      <c r="G895" s="24"/>
      <c r="H895" s="51"/>
      <c r="I895" s="25"/>
      <c r="J895" s="31"/>
      <c r="K895" s="43" t="str">
        <f t="shared" si="28"/>
        <v/>
      </c>
      <c r="L895" s="45" t="str">
        <f>IF(F895="","",VLOOKUP(Journal!F895,Kontenplan!$E$9:$F$278,2))</f>
        <v/>
      </c>
      <c r="M895" s="44" t="str">
        <f>IF(G895="","",VLOOKUP(Journal!G895,Kontenplan!$E$9:$F$278,2))</f>
        <v/>
      </c>
      <c r="N895" s="28" t="str">
        <f>IF(AND(G895="",I895="",J895=""),"",IF(AND(I895&gt;0,OR(F895="",G895="")),"Bitte gültige Kontonummer/n eingeben",IF(OR(AND(F895&gt;0,F895&lt;1000),F895&gt;9999),"Sollkontonummer muss vierstellig sein",IF(VLOOKUP(F895,Kontenplan!$E$9:$E$277,1)&lt;&gt;F895,"Sollkonto existiert nicht",IF(D895=0,"Bitte Beleg-Nr. prüfen",IF(OR(AND(G895&gt;0,G895&lt;1000),G895&gt;9999),"Habenkontonummer muss vierstellig sein",IF(VLOOKUP(G895,Kontenplan!$E$9:$F$277,1)&lt;&gt;G895,"Habenkonto exisitert nicht","")))))))</f>
        <v/>
      </c>
      <c r="O895" s="28" t="str">
        <f t="shared" si="27"/>
        <v/>
      </c>
      <c r="P895" s="28"/>
      <c r="Q895" s="28"/>
      <c r="R895" s="28"/>
      <c r="S895" s="28"/>
      <c r="T895" s="28"/>
      <c r="U895" s="28"/>
      <c r="V895" s="28"/>
      <c r="X895" s="28"/>
      <c r="Y895" s="28"/>
    </row>
    <row r="896" spans="1:25" x14ac:dyDescent="0.2">
      <c r="A896" t="e">
        <f>IF(OR(F896=#REF!,G896=#REF!),ROUND(A895+1,0),A895+0.0001)</f>
        <v>#REF!</v>
      </c>
      <c r="B896" s="20" t="e">
        <f>IF(AND(E896&gt;=$B$2,E896&lt;=$B$3,OR(F896=#REF!,G896=#REF!)),ROUND(B895+1,0),B895+0.0001)</f>
        <v>#REF!</v>
      </c>
      <c r="C896" s="20" t="e">
        <f>IF(H896=#REF!,ROUND(C895+1,0),C895+0.0001)</f>
        <v>#REF!</v>
      </c>
      <c r="D896" s="21"/>
      <c r="E896" s="22"/>
      <c r="F896" s="23"/>
      <c r="G896" s="24"/>
      <c r="H896" s="51"/>
      <c r="I896" s="25"/>
      <c r="J896" s="31"/>
      <c r="K896" s="43" t="str">
        <f t="shared" si="28"/>
        <v/>
      </c>
      <c r="L896" s="45" t="str">
        <f>IF(F896="","",VLOOKUP(Journal!F896,Kontenplan!$E$9:$F$278,2))</f>
        <v/>
      </c>
      <c r="M896" s="44" t="str">
        <f>IF(G896="","",VLOOKUP(Journal!G896,Kontenplan!$E$9:$F$278,2))</f>
        <v/>
      </c>
      <c r="N896" s="28" t="str">
        <f>IF(AND(G896="",I896="",J896=""),"",IF(AND(I896&gt;0,OR(F896="",G896="")),"Bitte gültige Kontonummer/n eingeben",IF(OR(AND(F896&gt;0,F896&lt;1000),F896&gt;9999),"Sollkontonummer muss vierstellig sein",IF(VLOOKUP(F896,Kontenplan!$E$9:$E$277,1)&lt;&gt;F896,"Sollkonto existiert nicht",IF(D896=0,"Bitte Beleg-Nr. prüfen",IF(OR(AND(G896&gt;0,G896&lt;1000),G896&gt;9999),"Habenkontonummer muss vierstellig sein",IF(VLOOKUP(G896,Kontenplan!$E$9:$F$277,1)&lt;&gt;G896,"Habenkonto exisitert nicht","")))))))</f>
        <v/>
      </c>
      <c r="O896" s="28" t="str">
        <f t="shared" si="27"/>
        <v/>
      </c>
      <c r="P896" s="28"/>
      <c r="Q896" s="28"/>
      <c r="R896" s="28"/>
      <c r="S896" s="28"/>
      <c r="T896" s="28"/>
      <c r="U896" s="28"/>
      <c r="V896" s="28"/>
      <c r="X896" s="28"/>
      <c r="Y896" s="28"/>
    </row>
    <row r="897" spans="1:25" x14ac:dyDescent="0.2">
      <c r="A897" t="e">
        <f>IF(OR(F897=#REF!,G897=#REF!),ROUND(A896+1,0),A896+0.0001)</f>
        <v>#REF!</v>
      </c>
      <c r="B897" s="20" t="e">
        <f>IF(AND(E897&gt;=$B$2,E897&lt;=$B$3,OR(F897=#REF!,G897=#REF!)),ROUND(B896+1,0),B896+0.0001)</f>
        <v>#REF!</v>
      </c>
      <c r="C897" s="20" t="e">
        <f>IF(H897=#REF!,ROUND(C896+1,0),C896+0.0001)</f>
        <v>#REF!</v>
      </c>
      <c r="D897" s="21"/>
      <c r="E897" s="22"/>
      <c r="F897" s="23"/>
      <c r="G897" s="24"/>
      <c r="H897" s="51"/>
      <c r="I897" s="25"/>
      <c r="J897" s="31"/>
      <c r="K897" s="43" t="str">
        <f t="shared" si="28"/>
        <v/>
      </c>
      <c r="L897" s="45" t="str">
        <f>IF(F897="","",VLOOKUP(Journal!F897,Kontenplan!$E$9:$F$278,2))</f>
        <v/>
      </c>
      <c r="M897" s="44" t="str">
        <f>IF(G897="","",VLOOKUP(Journal!G897,Kontenplan!$E$9:$F$278,2))</f>
        <v/>
      </c>
      <c r="N897" s="28" t="str">
        <f>IF(AND(G897="",I897="",J897=""),"",IF(AND(I897&gt;0,OR(F897="",G897="")),"Bitte gültige Kontonummer/n eingeben",IF(OR(AND(F897&gt;0,F897&lt;1000),F897&gt;9999),"Sollkontonummer muss vierstellig sein",IF(VLOOKUP(F897,Kontenplan!$E$9:$E$277,1)&lt;&gt;F897,"Sollkonto existiert nicht",IF(D897=0,"Bitte Beleg-Nr. prüfen",IF(OR(AND(G897&gt;0,G897&lt;1000),G897&gt;9999),"Habenkontonummer muss vierstellig sein",IF(VLOOKUP(G897,Kontenplan!$E$9:$F$277,1)&lt;&gt;G897,"Habenkonto exisitert nicht","")))))))</f>
        <v/>
      </c>
      <c r="O897" s="28" t="str">
        <f t="shared" si="27"/>
        <v/>
      </c>
      <c r="P897" s="28"/>
      <c r="Q897" s="28"/>
      <c r="R897" s="28"/>
      <c r="S897" s="28"/>
      <c r="T897" s="28"/>
      <c r="U897" s="28"/>
      <c r="V897" s="28"/>
      <c r="X897" s="28"/>
      <c r="Y897" s="28"/>
    </row>
    <row r="898" spans="1:25" x14ac:dyDescent="0.2">
      <c r="A898" t="e">
        <f>IF(OR(F898=#REF!,G898=#REF!),ROUND(A897+1,0),A897+0.0001)</f>
        <v>#REF!</v>
      </c>
      <c r="B898" s="20" t="e">
        <f>IF(AND(E898&gt;=$B$2,E898&lt;=$B$3,OR(F898=#REF!,G898=#REF!)),ROUND(B897+1,0),B897+0.0001)</f>
        <v>#REF!</v>
      </c>
      <c r="C898" s="20" t="e">
        <f>IF(H898=#REF!,ROUND(C897+1,0),C897+0.0001)</f>
        <v>#REF!</v>
      </c>
      <c r="D898" s="21"/>
      <c r="E898" s="22"/>
      <c r="F898" s="23"/>
      <c r="G898" s="24"/>
      <c r="H898" s="51"/>
      <c r="I898" s="25"/>
      <c r="J898" s="31"/>
      <c r="K898" s="43" t="str">
        <f t="shared" si="28"/>
        <v/>
      </c>
      <c r="L898" s="45" t="str">
        <f>IF(F898="","",VLOOKUP(Journal!F898,Kontenplan!$E$9:$F$278,2))</f>
        <v/>
      </c>
      <c r="M898" s="44" t="str">
        <f>IF(G898="","",VLOOKUP(Journal!G898,Kontenplan!$E$9:$F$278,2))</f>
        <v/>
      </c>
      <c r="N898" s="28" t="str">
        <f>IF(AND(G898="",I898="",J898=""),"",IF(AND(I898&gt;0,OR(F898="",G898="")),"Bitte gültige Kontonummer/n eingeben",IF(OR(AND(F898&gt;0,F898&lt;1000),F898&gt;9999),"Sollkontonummer muss vierstellig sein",IF(VLOOKUP(F898,Kontenplan!$E$9:$E$277,1)&lt;&gt;F898,"Sollkonto existiert nicht",IF(D898=0,"Bitte Beleg-Nr. prüfen",IF(OR(AND(G898&gt;0,G898&lt;1000),G898&gt;9999),"Habenkontonummer muss vierstellig sein",IF(VLOOKUP(G898,Kontenplan!$E$9:$F$277,1)&lt;&gt;G898,"Habenkonto exisitert nicht","")))))))</f>
        <v/>
      </c>
      <c r="O898" s="28" t="str">
        <f t="shared" si="27"/>
        <v/>
      </c>
      <c r="P898" s="28"/>
      <c r="Q898" s="28"/>
      <c r="R898" s="28"/>
      <c r="S898" s="28"/>
      <c r="T898" s="28"/>
      <c r="U898" s="28"/>
      <c r="V898" s="28"/>
      <c r="X898" s="28"/>
      <c r="Y898" s="28"/>
    </row>
    <row r="899" spans="1:25" x14ac:dyDescent="0.2">
      <c r="A899" t="e">
        <f>IF(OR(F899=#REF!,G899=#REF!),ROUND(A898+1,0),A898+0.0001)</f>
        <v>#REF!</v>
      </c>
      <c r="B899" s="20" t="e">
        <f>IF(AND(E899&gt;=$B$2,E899&lt;=$B$3,OR(F899=#REF!,G899=#REF!)),ROUND(B898+1,0),B898+0.0001)</f>
        <v>#REF!</v>
      </c>
      <c r="C899" s="20" t="e">
        <f>IF(H899=#REF!,ROUND(C898+1,0),C898+0.0001)</f>
        <v>#REF!</v>
      </c>
      <c r="D899" s="21"/>
      <c r="E899" s="22"/>
      <c r="F899" s="23"/>
      <c r="G899" s="24"/>
      <c r="H899" s="51"/>
      <c r="I899" s="25"/>
      <c r="J899" s="31"/>
      <c r="K899" s="43" t="str">
        <f t="shared" si="28"/>
        <v/>
      </c>
      <c r="L899" s="45" t="str">
        <f>IF(F899="","",VLOOKUP(Journal!F899,Kontenplan!$E$9:$F$278,2))</f>
        <v/>
      </c>
      <c r="M899" s="44" t="str">
        <f>IF(G899="","",VLOOKUP(Journal!G899,Kontenplan!$E$9:$F$278,2))</f>
        <v/>
      </c>
      <c r="N899" s="28" t="str">
        <f>IF(AND(G899="",I899="",J899=""),"",IF(AND(I899&gt;0,OR(F899="",G899="")),"Bitte gültige Kontonummer/n eingeben",IF(OR(AND(F899&gt;0,F899&lt;1000),F899&gt;9999),"Sollkontonummer muss vierstellig sein",IF(VLOOKUP(F899,Kontenplan!$E$9:$E$277,1)&lt;&gt;F899,"Sollkonto existiert nicht",IF(D899=0,"Bitte Beleg-Nr. prüfen",IF(OR(AND(G899&gt;0,G899&lt;1000),G899&gt;9999),"Habenkontonummer muss vierstellig sein",IF(VLOOKUP(G899,Kontenplan!$E$9:$F$277,1)&lt;&gt;G899,"Habenkonto exisitert nicht","")))))))</f>
        <v/>
      </c>
      <c r="O899" s="28" t="str">
        <f t="shared" si="27"/>
        <v/>
      </c>
      <c r="P899" s="28"/>
      <c r="Q899" s="28"/>
      <c r="R899" s="28"/>
      <c r="S899" s="28"/>
      <c r="T899" s="28"/>
      <c r="U899" s="28"/>
      <c r="V899" s="28"/>
      <c r="X899" s="28"/>
      <c r="Y899" s="28"/>
    </row>
    <row r="900" spans="1:25" x14ac:dyDescent="0.2">
      <c r="A900" t="e">
        <f>IF(OR(F900=#REF!,G900=#REF!),ROUND(A899+1,0),A899+0.0001)</f>
        <v>#REF!</v>
      </c>
      <c r="B900" s="20" t="e">
        <f>IF(AND(E900&gt;=$B$2,E900&lt;=$B$3,OR(F900=#REF!,G900=#REF!)),ROUND(B899+1,0),B899+0.0001)</f>
        <v>#REF!</v>
      </c>
      <c r="C900" s="20" t="e">
        <f>IF(H900=#REF!,ROUND(C899+1,0),C899+0.0001)</f>
        <v>#REF!</v>
      </c>
      <c r="D900" s="21"/>
      <c r="E900" s="22"/>
      <c r="F900" s="23"/>
      <c r="G900" s="24"/>
      <c r="H900" s="51"/>
      <c r="I900" s="25"/>
      <c r="J900" s="31"/>
      <c r="K900" s="43" t="str">
        <f t="shared" si="28"/>
        <v/>
      </c>
      <c r="L900" s="45" t="str">
        <f>IF(F900="","",VLOOKUP(Journal!F900,Kontenplan!$E$9:$F$278,2))</f>
        <v/>
      </c>
      <c r="M900" s="44" t="str">
        <f>IF(G900="","",VLOOKUP(Journal!G900,Kontenplan!$E$9:$F$278,2))</f>
        <v/>
      </c>
      <c r="N900" s="28" t="str">
        <f>IF(AND(G900="",I900="",J900=""),"",IF(AND(I900&gt;0,OR(F900="",G900="")),"Bitte gültige Kontonummer/n eingeben",IF(OR(AND(F900&gt;0,F900&lt;1000),F900&gt;9999),"Sollkontonummer muss vierstellig sein",IF(VLOOKUP(F900,Kontenplan!$E$9:$E$277,1)&lt;&gt;F900,"Sollkonto existiert nicht",IF(D900=0,"Bitte Beleg-Nr. prüfen",IF(OR(AND(G900&gt;0,G900&lt;1000),G900&gt;9999),"Habenkontonummer muss vierstellig sein",IF(VLOOKUP(G900,Kontenplan!$E$9:$F$277,1)&lt;&gt;G900,"Habenkonto exisitert nicht","")))))))</f>
        <v/>
      </c>
      <c r="O900" s="28" t="str">
        <f t="shared" si="27"/>
        <v/>
      </c>
      <c r="P900" s="28"/>
      <c r="Q900" s="28"/>
      <c r="R900" s="28"/>
      <c r="S900" s="28"/>
      <c r="T900" s="28"/>
      <c r="U900" s="28"/>
      <c r="V900" s="28"/>
      <c r="X900" s="28"/>
      <c r="Y900" s="28"/>
    </row>
    <row r="901" spans="1:25" x14ac:dyDescent="0.2">
      <c r="A901" t="e">
        <f>IF(OR(F901=#REF!,G901=#REF!),ROUND(A900+1,0),A900+0.0001)</f>
        <v>#REF!</v>
      </c>
      <c r="B901" s="20" t="e">
        <f>IF(AND(E901&gt;=$B$2,E901&lt;=$B$3,OR(F901=#REF!,G901=#REF!)),ROUND(B900+1,0),B900+0.0001)</f>
        <v>#REF!</v>
      </c>
      <c r="C901" s="20" t="e">
        <f>IF(H901=#REF!,ROUND(C900+1,0),C900+0.0001)</f>
        <v>#REF!</v>
      </c>
      <c r="D901" s="21"/>
      <c r="E901" s="22"/>
      <c r="F901" s="23"/>
      <c r="G901" s="24"/>
      <c r="H901" s="51"/>
      <c r="I901" s="25"/>
      <c r="J901" s="31"/>
      <c r="K901" s="43" t="str">
        <f t="shared" si="28"/>
        <v/>
      </c>
      <c r="L901" s="45" t="str">
        <f>IF(F901="","",VLOOKUP(Journal!F901,Kontenplan!$E$9:$F$278,2))</f>
        <v/>
      </c>
      <c r="M901" s="44" t="str">
        <f>IF(G901="","",VLOOKUP(Journal!G901,Kontenplan!$E$9:$F$278,2))</f>
        <v/>
      </c>
      <c r="N901" s="28" t="str">
        <f>IF(AND(G901="",I901="",J901=""),"",IF(AND(I901&gt;0,OR(F901="",G901="")),"Bitte gültige Kontonummer/n eingeben",IF(OR(AND(F901&gt;0,F901&lt;1000),F901&gt;9999),"Sollkontonummer muss vierstellig sein",IF(VLOOKUP(F901,Kontenplan!$E$9:$E$277,1)&lt;&gt;F901,"Sollkonto existiert nicht",IF(D901=0,"Bitte Beleg-Nr. prüfen",IF(OR(AND(G901&gt;0,G901&lt;1000),G901&gt;9999),"Habenkontonummer muss vierstellig sein",IF(VLOOKUP(G901,Kontenplan!$E$9:$F$277,1)&lt;&gt;G901,"Habenkonto exisitert nicht","")))))))</f>
        <v/>
      </c>
      <c r="O901" s="28" t="str">
        <f t="shared" si="27"/>
        <v/>
      </c>
      <c r="P901" s="28"/>
      <c r="Q901" s="28"/>
      <c r="R901" s="28"/>
      <c r="S901" s="28"/>
      <c r="T901" s="28"/>
      <c r="U901" s="28"/>
      <c r="V901" s="28"/>
      <c r="X901" s="28"/>
      <c r="Y901" s="28"/>
    </row>
    <row r="902" spans="1:25" x14ac:dyDescent="0.2">
      <c r="A902" t="e">
        <f>IF(OR(F902=#REF!,G902=#REF!),ROUND(A901+1,0),A901+0.0001)</f>
        <v>#REF!</v>
      </c>
      <c r="B902" s="20" t="e">
        <f>IF(AND(E902&gt;=$B$2,E902&lt;=$B$3,OR(F902=#REF!,G902=#REF!)),ROUND(B901+1,0),B901+0.0001)</f>
        <v>#REF!</v>
      </c>
      <c r="C902" s="20" t="e">
        <f>IF(H902=#REF!,ROUND(C901+1,0),C901+0.0001)</f>
        <v>#REF!</v>
      </c>
      <c r="D902" s="21"/>
      <c r="E902" s="22"/>
      <c r="F902" s="23"/>
      <c r="G902" s="24"/>
      <c r="H902" s="51"/>
      <c r="I902" s="25"/>
      <c r="J902" s="31"/>
      <c r="K902" s="43" t="str">
        <f t="shared" si="28"/>
        <v/>
      </c>
      <c r="L902" s="45" t="str">
        <f>IF(F902="","",VLOOKUP(Journal!F902,Kontenplan!$E$9:$F$278,2))</f>
        <v/>
      </c>
      <c r="M902" s="44" t="str">
        <f>IF(G902="","",VLOOKUP(Journal!G902,Kontenplan!$E$9:$F$278,2))</f>
        <v/>
      </c>
      <c r="N902" s="28" t="str">
        <f>IF(AND(G902="",I902="",J902=""),"",IF(AND(I902&gt;0,OR(F902="",G902="")),"Bitte gültige Kontonummer/n eingeben",IF(OR(AND(F902&gt;0,F902&lt;1000),F902&gt;9999),"Sollkontonummer muss vierstellig sein",IF(VLOOKUP(F902,Kontenplan!$E$9:$E$277,1)&lt;&gt;F902,"Sollkonto existiert nicht",IF(D902=0,"Bitte Beleg-Nr. prüfen",IF(OR(AND(G902&gt;0,G902&lt;1000),G902&gt;9999),"Habenkontonummer muss vierstellig sein",IF(VLOOKUP(G902,Kontenplan!$E$9:$F$277,1)&lt;&gt;G902,"Habenkonto exisitert nicht","")))))))</f>
        <v/>
      </c>
      <c r="O902" s="28" t="str">
        <f t="shared" si="27"/>
        <v/>
      </c>
      <c r="P902" s="28"/>
      <c r="Q902" s="28"/>
      <c r="R902" s="28"/>
      <c r="S902" s="28"/>
      <c r="T902" s="28"/>
      <c r="U902" s="28"/>
      <c r="V902" s="28"/>
      <c r="X902" s="28"/>
      <c r="Y902" s="28"/>
    </row>
    <row r="903" spans="1:25" x14ac:dyDescent="0.2">
      <c r="A903" t="e">
        <f>IF(OR(F903=#REF!,G903=#REF!),ROUND(A902+1,0),A902+0.0001)</f>
        <v>#REF!</v>
      </c>
      <c r="B903" s="20" t="e">
        <f>IF(AND(E903&gt;=$B$2,E903&lt;=$B$3,OR(F903=#REF!,G903=#REF!)),ROUND(B902+1,0),B902+0.0001)</f>
        <v>#REF!</v>
      </c>
      <c r="C903" s="20" t="e">
        <f>IF(H903=#REF!,ROUND(C902+1,0),C902+0.0001)</f>
        <v>#REF!</v>
      </c>
      <c r="D903" s="21"/>
      <c r="E903" s="22"/>
      <c r="F903" s="23"/>
      <c r="G903" s="24"/>
      <c r="H903" s="51"/>
      <c r="I903" s="25"/>
      <c r="J903" s="31"/>
      <c r="K903" s="43" t="str">
        <f t="shared" si="28"/>
        <v/>
      </c>
      <c r="L903" s="45" t="str">
        <f>IF(F903="","",VLOOKUP(Journal!F903,Kontenplan!$E$9:$F$278,2))</f>
        <v/>
      </c>
      <c r="M903" s="44" t="str">
        <f>IF(G903="","",VLOOKUP(Journal!G903,Kontenplan!$E$9:$F$278,2))</f>
        <v/>
      </c>
      <c r="N903" s="28" t="str">
        <f>IF(AND(G903="",I903="",J903=""),"",IF(AND(I903&gt;0,OR(F903="",G903="")),"Bitte gültige Kontonummer/n eingeben",IF(OR(AND(F903&gt;0,F903&lt;1000),F903&gt;9999),"Sollkontonummer muss vierstellig sein",IF(VLOOKUP(F903,Kontenplan!$E$9:$E$277,1)&lt;&gt;F903,"Sollkonto existiert nicht",IF(D903=0,"Bitte Beleg-Nr. prüfen",IF(OR(AND(G903&gt;0,G903&lt;1000),G903&gt;9999),"Habenkontonummer muss vierstellig sein",IF(VLOOKUP(G903,Kontenplan!$E$9:$F$277,1)&lt;&gt;G903,"Habenkonto exisitert nicht","")))))))</f>
        <v/>
      </c>
      <c r="O903" s="28" t="str">
        <f t="shared" si="27"/>
        <v/>
      </c>
      <c r="P903" s="28"/>
      <c r="Q903" s="28"/>
      <c r="R903" s="28"/>
      <c r="S903" s="28"/>
      <c r="T903" s="28"/>
      <c r="U903" s="28"/>
      <c r="V903" s="28"/>
      <c r="X903" s="28"/>
      <c r="Y903" s="28"/>
    </row>
    <row r="904" spans="1:25" x14ac:dyDescent="0.2">
      <c r="A904" t="e">
        <f>IF(OR(F904=#REF!,G904=#REF!),ROUND(A903+1,0),A903+0.0001)</f>
        <v>#REF!</v>
      </c>
      <c r="B904" s="20" t="e">
        <f>IF(AND(E904&gt;=$B$2,E904&lt;=$B$3,OR(F904=#REF!,G904=#REF!)),ROUND(B903+1,0),B903+0.0001)</f>
        <v>#REF!</v>
      </c>
      <c r="C904" s="20" t="e">
        <f>IF(H904=#REF!,ROUND(C903+1,0),C903+0.0001)</f>
        <v>#REF!</v>
      </c>
      <c r="D904" s="21"/>
      <c r="E904" s="22"/>
      <c r="F904" s="23"/>
      <c r="G904" s="24"/>
      <c r="H904" s="51"/>
      <c r="I904" s="25"/>
      <c r="J904" s="31"/>
      <c r="K904" s="43" t="str">
        <f t="shared" si="28"/>
        <v/>
      </c>
      <c r="L904" s="45" t="str">
        <f>IF(F904="","",VLOOKUP(Journal!F904,Kontenplan!$E$9:$F$278,2))</f>
        <v/>
      </c>
      <c r="M904" s="44" t="str">
        <f>IF(G904="","",VLOOKUP(Journal!G904,Kontenplan!$E$9:$F$278,2))</f>
        <v/>
      </c>
      <c r="N904" s="28" t="str">
        <f>IF(AND(G904="",I904="",J904=""),"",IF(AND(I904&gt;0,OR(F904="",G904="")),"Bitte gültige Kontonummer/n eingeben",IF(OR(AND(F904&gt;0,F904&lt;1000),F904&gt;9999),"Sollkontonummer muss vierstellig sein",IF(VLOOKUP(F904,Kontenplan!$E$9:$E$277,1)&lt;&gt;F904,"Sollkonto existiert nicht",IF(D904=0,"Bitte Beleg-Nr. prüfen",IF(OR(AND(G904&gt;0,G904&lt;1000),G904&gt;9999),"Habenkontonummer muss vierstellig sein",IF(VLOOKUP(G904,Kontenplan!$E$9:$F$277,1)&lt;&gt;G904,"Habenkonto exisitert nicht","")))))))</f>
        <v/>
      </c>
      <c r="O904" s="28" t="str">
        <f t="shared" ref="O904:O967" si="29">IF(AND(F904&lt;&gt;"",F904=G904),"Soll- und Habenkontonummern sind identisch",IF(AND(D905&lt;&gt;"",G904&gt;0,F904&gt;0,OR(I904="",I904&lt;=0)),"Bitte Betrag prüfen",IF(AND(J904="",D905&gt;0),"Kein Text ist ok, aber nicht empfehlenswert",IF(OR(AND(E904="",G904&gt;0),AND(E904&lt;MAX(E897:E903)-20,G904&gt;0)),"Datum möglicherweise falsch",""))))</f>
        <v/>
      </c>
      <c r="P904" s="28"/>
      <c r="Q904" s="28"/>
      <c r="R904" s="28"/>
      <c r="S904" s="28"/>
      <c r="T904" s="28"/>
      <c r="U904" s="28"/>
      <c r="V904" s="28"/>
      <c r="X904" s="28"/>
      <c r="Y904" s="28"/>
    </row>
    <row r="905" spans="1:25" x14ac:dyDescent="0.2">
      <c r="A905" t="e">
        <f>IF(OR(F905=#REF!,G905=#REF!),ROUND(A904+1,0),A904+0.0001)</f>
        <v>#REF!</v>
      </c>
      <c r="B905" s="20" t="e">
        <f>IF(AND(E905&gt;=$B$2,E905&lt;=$B$3,OR(F905=#REF!,G905=#REF!)),ROUND(B904+1,0),B904+0.0001)</f>
        <v>#REF!</v>
      </c>
      <c r="C905" s="20" t="e">
        <f>IF(H905=#REF!,ROUND(C904+1,0),C904+0.0001)</f>
        <v>#REF!</v>
      </c>
      <c r="D905" s="21"/>
      <c r="E905" s="22"/>
      <c r="F905" s="23"/>
      <c r="G905" s="24"/>
      <c r="H905" s="51"/>
      <c r="I905" s="25"/>
      <c r="J905" s="31"/>
      <c r="K905" s="43" t="str">
        <f t="shared" si="28"/>
        <v/>
      </c>
      <c r="L905" s="45" t="str">
        <f>IF(F905="","",VLOOKUP(Journal!F905,Kontenplan!$E$9:$F$278,2))</f>
        <v/>
      </c>
      <c r="M905" s="44" t="str">
        <f>IF(G905="","",VLOOKUP(Journal!G905,Kontenplan!$E$9:$F$278,2))</f>
        <v/>
      </c>
      <c r="N905" s="28" t="str">
        <f>IF(AND(G905="",I905="",J905=""),"",IF(AND(I905&gt;0,OR(F905="",G905="")),"Bitte gültige Kontonummer/n eingeben",IF(OR(AND(F905&gt;0,F905&lt;1000),F905&gt;9999),"Sollkontonummer muss vierstellig sein",IF(VLOOKUP(F905,Kontenplan!$E$9:$E$277,1)&lt;&gt;F905,"Sollkonto existiert nicht",IF(D905=0,"Bitte Beleg-Nr. prüfen",IF(OR(AND(G905&gt;0,G905&lt;1000),G905&gt;9999),"Habenkontonummer muss vierstellig sein",IF(VLOOKUP(G905,Kontenplan!$E$9:$F$277,1)&lt;&gt;G905,"Habenkonto exisitert nicht","")))))))</f>
        <v/>
      </c>
      <c r="O905" s="28" t="str">
        <f t="shared" si="29"/>
        <v/>
      </c>
      <c r="P905" s="28"/>
      <c r="Q905" s="28"/>
      <c r="R905" s="28"/>
      <c r="S905" s="28"/>
      <c r="T905" s="28"/>
      <c r="U905" s="28"/>
      <c r="V905" s="28"/>
      <c r="X905" s="28"/>
      <c r="Y905" s="28"/>
    </row>
    <row r="906" spans="1:25" x14ac:dyDescent="0.2">
      <c r="A906" t="e">
        <f>IF(OR(F906=#REF!,G906=#REF!),ROUND(A905+1,0),A905+0.0001)</f>
        <v>#REF!</v>
      </c>
      <c r="B906" s="20" t="e">
        <f>IF(AND(E906&gt;=$B$2,E906&lt;=$B$3,OR(F906=#REF!,G906=#REF!)),ROUND(B905+1,0),B905+0.0001)</f>
        <v>#REF!</v>
      </c>
      <c r="C906" s="20" t="e">
        <f>IF(H906=#REF!,ROUND(C905+1,0),C905+0.0001)</f>
        <v>#REF!</v>
      </c>
      <c r="D906" s="21"/>
      <c r="E906" s="22"/>
      <c r="F906" s="23"/>
      <c r="G906" s="24"/>
      <c r="H906" s="51"/>
      <c r="I906" s="25"/>
      <c r="J906" s="31"/>
      <c r="K906" s="43" t="str">
        <f t="shared" si="28"/>
        <v/>
      </c>
      <c r="L906" s="45" t="str">
        <f>IF(F906="","",VLOOKUP(Journal!F906,Kontenplan!$E$9:$F$278,2))</f>
        <v/>
      </c>
      <c r="M906" s="44" t="str">
        <f>IF(G906="","",VLOOKUP(Journal!G906,Kontenplan!$E$9:$F$278,2))</f>
        <v/>
      </c>
      <c r="N906" s="28" t="str">
        <f>IF(AND(G906="",I906="",J906=""),"",IF(AND(I906&gt;0,OR(F906="",G906="")),"Bitte gültige Kontonummer/n eingeben",IF(OR(AND(F906&gt;0,F906&lt;1000),F906&gt;9999),"Sollkontonummer muss vierstellig sein",IF(VLOOKUP(F906,Kontenplan!$E$9:$E$277,1)&lt;&gt;F906,"Sollkonto existiert nicht",IF(D906=0,"Bitte Beleg-Nr. prüfen",IF(OR(AND(G906&gt;0,G906&lt;1000),G906&gt;9999),"Habenkontonummer muss vierstellig sein",IF(VLOOKUP(G906,Kontenplan!$E$9:$F$277,1)&lt;&gt;G906,"Habenkonto exisitert nicht","")))))))</f>
        <v/>
      </c>
      <c r="O906" s="28" t="str">
        <f t="shared" si="29"/>
        <v/>
      </c>
      <c r="P906" s="28"/>
      <c r="Q906" s="28"/>
      <c r="R906" s="28"/>
      <c r="S906" s="28"/>
      <c r="T906" s="28"/>
      <c r="U906" s="28"/>
      <c r="V906" s="28"/>
      <c r="X906" s="28"/>
      <c r="Y906" s="28"/>
    </row>
    <row r="907" spans="1:25" x14ac:dyDescent="0.2">
      <c r="A907" t="e">
        <f>IF(OR(F907=#REF!,G907=#REF!),ROUND(A906+1,0),A906+0.0001)</f>
        <v>#REF!</v>
      </c>
      <c r="B907" s="20" t="e">
        <f>IF(AND(E907&gt;=$B$2,E907&lt;=$B$3,OR(F907=#REF!,G907=#REF!)),ROUND(B906+1,0),B906+0.0001)</f>
        <v>#REF!</v>
      </c>
      <c r="C907" s="20" t="e">
        <f>IF(H907=#REF!,ROUND(C906+1,0),C906+0.0001)</f>
        <v>#REF!</v>
      </c>
      <c r="D907" s="21"/>
      <c r="E907" s="22"/>
      <c r="F907" s="23"/>
      <c r="G907" s="24"/>
      <c r="H907" s="51"/>
      <c r="I907" s="25"/>
      <c r="J907" s="31"/>
      <c r="K907" s="43" t="str">
        <f t="shared" si="28"/>
        <v/>
      </c>
      <c r="L907" s="45" t="str">
        <f>IF(F907="","",VLOOKUP(Journal!F907,Kontenplan!$E$9:$F$278,2))</f>
        <v/>
      </c>
      <c r="M907" s="44" t="str">
        <f>IF(G907="","",VLOOKUP(Journal!G907,Kontenplan!$E$9:$F$278,2))</f>
        <v/>
      </c>
      <c r="N907" s="28" t="str">
        <f>IF(AND(G907="",I907="",J907=""),"",IF(AND(I907&gt;0,OR(F907="",G907="")),"Bitte gültige Kontonummer/n eingeben",IF(OR(AND(F907&gt;0,F907&lt;1000),F907&gt;9999),"Sollkontonummer muss vierstellig sein",IF(VLOOKUP(F907,Kontenplan!$E$9:$E$277,1)&lt;&gt;F907,"Sollkonto existiert nicht",IF(D907=0,"Bitte Beleg-Nr. prüfen",IF(OR(AND(G907&gt;0,G907&lt;1000),G907&gt;9999),"Habenkontonummer muss vierstellig sein",IF(VLOOKUP(G907,Kontenplan!$E$9:$F$277,1)&lt;&gt;G907,"Habenkonto exisitert nicht","")))))))</f>
        <v/>
      </c>
      <c r="O907" s="28" t="str">
        <f t="shared" si="29"/>
        <v/>
      </c>
      <c r="P907" s="28"/>
      <c r="Q907" s="28"/>
      <c r="R907" s="28"/>
      <c r="S907" s="28"/>
      <c r="T907" s="28"/>
      <c r="U907" s="28"/>
      <c r="V907" s="28"/>
      <c r="X907" s="28"/>
      <c r="Y907" s="28"/>
    </row>
    <row r="908" spans="1:25" x14ac:dyDescent="0.2">
      <c r="A908" t="e">
        <f>IF(OR(F908=#REF!,G908=#REF!),ROUND(A907+1,0),A907+0.0001)</f>
        <v>#REF!</v>
      </c>
      <c r="B908" s="20" t="e">
        <f>IF(AND(E908&gt;=$B$2,E908&lt;=$B$3,OR(F908=#REF!,G908=#REF!)),ROUND(B907+1,0),B907+0.0001)</f>
        <v>#REF!</v>
      </c>
      <c r="C908" s="20" t="e">
        <f>IF(H908=#REF!,ROUND(C907+1,0),C907+0.0001)</f>
        <v>#REF!</v>
      </c>
      <c r="D908" s="21"/>
      <c r="E908" s="22"/>
      <c r="F908" s="23"/>
      <c r="G908" s="24"/>
      <c r="H908" s="51"/>
      <c r="I908" s="25"/>
      <c r="J908" s="31"/>
      <c r="K908" s="43" t="str">
        <f t="shared" si="28"/>
        <v/>
      </c>
      <c r="L908" s="45" t="str">
        <f>IF(F908="","",VLOOKUP(Journal!F908,Kontenplan!$E$9:$F$278,2))</f>
        <v/>
      </c>
      <c r="M908" s="44" t="str">
        <f>IF(G908="","",VLOOKUP(Journal!G908,Kontenplan!$E$9:$F$278,2))</f>
        <v/>
      </c>
      <c r="N908" s="28" t="str">
        <f>IF(AND(G908="",I908="",J908=""),"",IF(AND(I908&gt;0,OR(F908="",G908="")),"Bitte gültige Kontonummer/n eingeben",IF(OR(AND(F908&gt;0,F908&lt;1000),F908&gt;9999),"Sollkontonummer muss vierstellig sein",IF(VLOOKUP(F908,Kontenplan!$E$9:$E$277,1)&lt;&gt;F908,"Sollkonto existiert nicht",IF(D908=0,"Bitte Beleg-Nr. prüfen",IF(OR(AND(G908&gt;0,G908&lt;1000),G908&gt;9999),"Habenkontonummer muss vierstellig sein",IF(VLOOKUP(G908,Kontenplan!$E$9:$F$277,1)&lt;&gt;G908,"Habenkonto exisitert nicht","")))))))</f>
        <v/>
      </c>
      <c r="O908" s="28" t="str">
        <f t="shared" si="29"/>
        <v/>
      </c>
      <c r="P908" s="28"/>
      <c r="Q908" s="28"/>
      <c r="R908" s="28"/>
      <c r="S908" s="28"/>
      <c r="T908" s="28"/>
      <c r="U908" s="28"/>
      <c r="V908" s="28"/>
      <c r="X908" s="28"/>
      <c r="Y908" s="28"/>
    </row>
    <row r="909" spans="1:25" x14ac:dyDescent="0.2">
      <c r="A909" t="e">
        <f>IF(OR(F909=#REF!,G909=#REF!),ROUND(A908+1,0),A908+0.0001)</f>
        <v>#REF!</v>
      </c>
      <c r="B909" s="20" t="e">
        <f>IF(AND(E909&gt;=$B$2,E909&lt;=$B$3,OR(F909=#REF!,G909=#REF!)),ROUND(B908+1,0),B908+0.0001)</f>
        <v>#REF!</v>
      </c>
      <c r="C909" s="20" t="e">
        <f>IF(H909=#REF!,ROUND(C908+1,0),C908+0.0001)</f>
        <v>#REF!</v>
      </c>
      <c r="D909" s="21"/>
      <c r="E909" s="22"/>
      <c r="F909" s="23"/>
      <c r="G909" s="24"/>
      <c r="H909" s="51"/>
      <c r="I909" s="25"/>
      <c r="J909" s="31"/>
      <c r="K909" s="43" t="str">
        <f t="shared" si="28"/>
        <v/>
      </c>
      <c r="L909" s="45" t="str">
        <f>IF(F909="","",VLOOKUP(Journal!F909,Kontenplan!$E$9:$F$278,2))</f>
        <v/>
      </c>
      <c r="M909" s="44" t="str">
        <f>IF(G909="","",VLOOKUP(Journal!G909,Kontenplan!$E$9:$F$278,2))</f>
        <v/>
      </c>
      <c r="N909" s="28" t="str">
        <f>IF(AND(G909="",I909="",J909=""),"",IF(AND(I909&gt;0,OR(F909="",G909="")),"Bitte gültige Kontonummer/n eingeben",IF(OR(AND(F909&gt;0,F909&lt;1000),F909&gt;9999),"Sollkontonummer muss vierstellig sein",IF(VLOOKUP(F909,Kontenplan!$E$9:$E$277,1)&lt;&gt;F909,"Sollkonto existiert nicht",IF(D909=0,"Bitte Beleg-Nr. prüfen",IF(OR(AND(G909&gt;0,G909&lt;1000),G909&gt;9999),"Habenkontonummer muss vierstellig sein",IF(VLOOKUP(G909,Kontenplan!$E$9:$F$277,1)&lt;&gt;G909,"Habenkonto exisitert nicht","")))))))</f>
        <v/>
      </c>
      <c r="O909" s="28" t="str">
        <f t="shared" si="29"/>
        <v/>
      </c>
      <c r="P909" s="28"/>
      <c r="Q909" s="28"/>
      <c r="R909" s="28"/>
      <c r="S909" s="28"/>
      <c r="T909" s="28"/>
      <c r="U909" s="28"/>
      <c r="V909" s="28"/>
      <c r="X909" s="28"/>
      <c r="Y909" s="28"/>
    </row>
    <row r="910" spans="1:25" x14ac:dyDescent="0.2">
      <c r="A910" t="e">
        <f>IF(OR(F910=#REF!,G910=#REF!),ROUND(A909+1,0),A909+0.0001)</f>
        <v>#REF!</v>
      </c>
      <c r="B910" s="20" t="e">
        <f>IF(AND(E910&gt;=$B$2,E910&lt;=$B$3,OR(F910=#REF!,G910=#REF!)),ROUND(B909+1,0),B909+0.0001)</f>
        <v>#REF!</v>
      </c>
      <c r="C910" s="20" t="e">
        <f>IF(H910=#REF!,ROUND(C909+1,0),C909+0.0001)</f>
        <v>#REF!</v>
      </c>
      <c r="D910" s="21"/>
      <c r="E910" s="22"/>
      <c r="F910" s="23"/>
      <c r="G910" s="24"/>
      <c r="H910" s="51"/>
      <c r="I910" s="25"/>
      <c r="J910" s="31"/>
      <c r="K910" s="43" t="str">
        <f t="shared" si="28"/>
        <v/>
      </c>
      <c r="L910" s="45" t="str">
        <f>IF(F910="","",VLOOKUP(Journal!F910,Kontenplan!$E$9:$F$278,2))</f>
        <v/>
      </c>
      <c r="M910" s="44" t="str">
        <f>IF(G910="","",VLOOKUP(Journal!G910,Kontenplan!$E$9:$F$278,2))</f>
        <v/>
      </c>
      <c r="N910" s="28" t="str">
        <f>IF(AND(G910="",I910="",J910=""),"",IF(AND(I910&gt;0,OR(F910="",G910="")),"Bitte gültige Kontonummer/n eingeben",IF(OR(AND(F910&gt;0,F910&lt;1000),F910&gt;9999),"Sollkontonummer muss vierstellig sein",IF(VLOOKUP(F910,Kontenplan!$E$9:$E$277,1)&lt;&gt;F910,"Sollkonto existiert nicht",IF(D910=0,"Bitte Beleg-Nr. prüfen",IF(OR(AND(G910&gt;0,G910&lt;1000),G910&gt;9999),"Habenkontonummer muss vierstellig sein",IF(VLOOKUP(G910,Kontenplan!$E$9:$F$277,1)&lt;&gt;G910,"Habenkonto exisitert nicht","")))))))</f>
        <v/>
      </c>
      <c r="O910" s="28" t="str">
        <f t="shared" si="29"/>
        <v/>
      </c>
      <c r="P910" s="28"/>
      <c r="Q910" s="28"/>
      <c r="R910" s="28"/>
      <c r="S910" s="28"/>
      <c r="T910" s="28"/>
      <c r="U910" s="28"/>
      <c r="V910" s="28"/>
      <c r="X910" s="28"/>
      <c r="Y910" s="28"/>
    </row>
    <row r="911" spans="1:25" x14ac:dyDescent="0.2">
      <c r="A911" t="e">
        <f>IF(OR(F911=#REF!,G911=#REF!),ROUND(A910+1,0),A910+0.0001)</f>
        <v>#REF!</v>
      </c>
      <c r="B911" s="20" t="e">
        <f>IF(AND(E911&gt;=$B$2,E911&lt;=$B$3,OR(F911=#REF!,G911=#REF!)),ROUND(B910+1,0),B910+0.0001)</f>
        <v>#REF!</v>
      </c>
      <c r="C911" s="20" t="e">
        <f>IF(H911=#REF!,ROUND(C910+1,0),C910+0.0001)</f>
        <v>#REF!</v>
      </c>
      <c r="D911" s="21"/>
      <c r="E911" s="22"/>
      <c r="F911" s="23"/>
      <c r="G911" s="24"/>
      <c r="H911" s="51"/>
      <c r="I911" s="25"/>
      <c r="J911" s="31"/>
      <c r="K911" s="43" t="str">
        <f t="shared" si="28"/>
        <v/>
      </c>
      <c r="L911" s="45" t="str">
        <f>IF(F911="","",VLOOKUP(Journal!F911,Kontenplan!$E$9:$F$278,2))</f>
        <v/>
      </c>
      <c r="M911" s="44" t="str">
        <f>IF(G911="","",VLOOKUP(Journal!G911,Kontenplan!$E$9:$F$278,2))</f>
        <v/>
      </c>
      <c r="N911" s="28" t="str">
        <f>IF(AND(G911="",I911="",J911=""),"",IF(AND(I911&gt;0,OR(F911="",G911="")),"Bitte gültige Kontonummer/n eingeben",IF(OR(AND(F911&gt;0,F911&lt;1000),F911&gt;9999),"Sollkontonummer muss vierstellig sein",IF(VLOOKUP(F911,Kontenplan!$E$9:$E$277,1)&lt;&gt;F911,"Sollkonto existiert nicht",IF(D911=0,"Bitte Beleg-Nr. prüfen",IF(OR(AND(G911&gt;0,G911&lt;1000),G911&gt;9999),"Habenkontonummer muss vierstellig sein",IF(VLOOKUP(G911,Kontenplan!$E$9:$F$277,1)&lt;&gt;G911,"Habenkonto exisitert nicht","")))))))</f>
        <v/>
      </c>
      <c r="O911" s="28" t="str">
        <f t="shared" si="29"/>
        <v/>
      </c>
      <c r="P911" s="28"/>
      <c r="Q911" s="28"/>
      <c r="R911" s="28"/>
      <c r="S911" s="28"/>
      <c r="T911" s="28"/>
      <c r="U911" s="28"/>
      <c r="V911" s="28"/>
      <c r="X911" s="28"/>
      <c r="Y911" s="28"/>
    </row>
    <row r="912" spans="1:25" x14ac:dyDescent="0.2">
      <c r="A912" t="e">
        <f>IF(OR(F912=#REF!,G912=#REF!),ROUND(A911+1,0),A911+0.0001)</f>
        <v>#REF!</v>
      </c>
      <c r="B912" s="20" t="e">
        <f>IF(AND(E912&gt;=$B$2,E912&lt;=$B$3,OR(F912=#REF!,G912=#REF!)),ROUND(B911+1,0),B911+0.0001)</f>
        <v>#REF!</v>
      </c>
      <c r="C912" s="20" t="e">
        <f>IF(H912=#REF!,ROUND(C911+1,0),C911+0.0001)</f>
        <v>#REF!</v>
      </c>
      <c r="D912" s="21"/>
      <c r="E912" s="22"/>
      <c r="F912" s="23"/>
      <c r="G912" s="24"/>
      <c r="H912" s="51"/>
      <c r="I912" s="25"/>
      <c r="J912" s="31"/>
      <c r="K912" s="43" t="str">
        <f t="shared" si="28"/>
        <v/>
      </c>
      <c r="L912" s="45" t="str">
        <f>IF(F912="","",VLOOKUP(Journal!F912,Kontenplan!$E$9:$F$278,2))</f>
        <v/>
      </c>
      <c r="M912" s="44" t="str">
        <f>IF(G912="","",VLOOKUP(Journal!G912,Kontenplan!$E$9:$F$278,2))</f>
        <v/>
      </c>
      <c r="N912" s="28" t="str">
        <f>IF(AND(G912="",I912="",J912=""),"",IF(AND(I912&gt;0,OR(F912="",G912="")),"Bitte gültige Kontonummer/n eingeben",IF(OR(AND(F912&gt;0,F912&lt;1000),F912&gt;9999),"Sollkontonummer muss vierstellig sein",IF(VLOOKUP(F912,Kontenplan!$E$9:$E$277,1)&lt;&gt;F912,"Sollkonto existiert nicht",IF(D912=0,"Bitte Beleg-Nr. prüfen",IF(OR(AND(G912&gt;0,G912&lt;1000),G912&gt;9999),"Habenkontonummer muss vierstellig sein",IF(VLOOKUP(G912,Kontenplan!$E$9:$F$277,1)&lt;&gt;G912,"Habenkonto exisitert nicht","")))))))</f>
        <v/>
      </c>
      <c r="O912" s="28" t="str">
        <f t="shared" si="29"/>
        <v/>
      </c>
      <c r="P912" s="28"/>
      <c r="Q912" s="28"/>
      <c r="R912" s="28"/>
      <c r="S912" s="28"/>
      <c r="T912" s="28"/>
      <c r="U912" s="28"/>
      <c r="V912" s="28"/>
      <c r="X912" s="28"/>
      <c r="Y912" s="28"/>
    </row>
    <row r="913" spans="1:25" x14ac:dyDescent="0.2">
      <c r="A913" t="e">
        <f>IF(OR(F913=#REF!,G913=#REF!),ROUND(A912+1,0),A912+0.0001)</f>
        <v>#REF!</v>
      </c>
      <c r="B913" s="20" t="e">
        <f>IF(AND(E913&gt;=$B$2,E913&lt;=$B$3,OR(F913=#REF!,G913=#REF!)),ROUND(B912+1,0),B912+0.0001)</f>
        <v>#REF!</v>
      </c>
      <c r="C913" s="20" t="e">
        <f>IF(H913=#REF!,ROUND(C912+1,0),C912+0.0001)</f>
        <v>#REF!</v>
      </c>
      <c r="D913" s="21"/>
      <c r="E913" s="22"/>
      <c r="F913" s="23"/>
      <c r="G913" s="24"/>
      <c r="H913" s="51"/>
      <c r="I913" s="25"/>
      <c r="J913" s="31"/>
      <c r="K913" s="43" t="str">
        <f t="shared" si="28"/>
        <v/>
      </c>
      <c r="L913" s="45" t="str">
        <f>IF(F913="","",VLOOKUP(Journal!F913,Kontenplan!$E$9:$F$278,2))</f>
        <v/>
      </c>
      <c r="M913" s="44" t="str">
        <f>IF(G913="","",VLOOKUP(Journal!G913,Kontenplan!$E$9:$F$278,2))</f>
        <v/>
      </c>
      <c r="N913" s="28" t="str">
        <f>IF(AND(G913="",I913="",J913=""),"",IF(AND(I913&gt;0,OR(F913="",G913="")),"Bitte gültige Kontonummer/n eingeben",IF(OR(AND(F913&gt;0,F913&lt;1000),F913&gt;9999),"Sollkontonummer muss vierstellig sein",IF(VLOOKUP(F913,Kontenplan!$E$9:$E$277,1)&lt;&gt;F913,"Sollkonto existiert nicht",IF(D913=0,"Bitte Beleg-Nr. prüfen",IF(OR(AND(G913&gt;0,G913&lt;1000),G913&gt;9999),"Habenkontonummer muss vierstellig sein",IF(VLOOKUP(G913,Kontenplan!$E$9:$F$277,1)&lt;&gt;G913,"Habenkonto exisitert nicht","")))))))</f>
        <v/>
      </c>
      <c r="O913" s="28" t="str">
        <f t="shared" si="29"/>
        <v/>
      </c>
      <c r="P913" s="28"/>
      <c r="Q913" s="28"/>
      <c r="R913" s="28"/>
      <c r="S913" s="28"/>
      <c r="T913" s="28"/>
      <c r="U913" s="28"/>
      <c r="V913" s="28"/>
      <c r="X913" s="28"/>
      <c r="Y913" s="28"/>
    </row>
    <row r="914" spans="1:25" x14ac:dyDescent="0.2">
      <c r="A914" t="e">
        <f>IF(OR(F914=#REF!,G914=#REF!),ROUND(A913+1,0),A913+0.0001)</f>
        <v>#REF!</v>
      </c>
      <c r="B914" s="20" t="e">
        <f>IF(AND(E914&gt;=$B$2,E914&lt;=$B$3,OR(F914=#REF!,G914=#REF!)),ROUND(B913+1,0),B913+0.0001)</f>
        <v>#REF!</v>
      </c>
      <c r="C914" s="20" t="e">
        <f>IF(H914=#REF!,ROUND(C913+1,0),C913+0.0001)</f>
        <v>#REF!</v>
      </c>
      <c r="D914" s="21"/>
      <c r="E914" s="22"/>
      <c r="F914" s="23"/>
      <c r="G914" s="24"/>
      <c r="H914" s="51"/>
      <c r="I914" s="25"/>
      <c r="J914" s="31"/>
      <c r="K914" s="43" t="str">
        <f t="shared" si="28"/>
        <v/>
      </c>
      <c r="L914" s="45" t="str">
        <f>IF(F914="","",VLOOKUP(Journal!F914,Kontenplan!$E$9:$F$278,2))</f>
        <v/>
      </c>
      <c r="M914" s="44" t="str">
        <f>IF(G914="","",VLOOKUP(Journal!G914,Kontenplan!$E$9:$F$278,2))</f>
        <v/>
      </c>
      <c r="N914" s="28" t="str">
        <f>IF(AND(G914="",I914="",J914=""),"",IF(AND(I914&gt;0,OR(F914="",G914="")),"Bitte gültige Kontonummer/n eingeben",IF(OR(AND(F914&gt;0,F914&lt;1000),F914&gt;9999),"Sollkontonummer muss vierstellig sein",IF(VLOOKUP(F914,Kontenplan!$E$9:$E$277,1)&lt;&gt;F914,"Sollkonto existiert nicht",IF(D914=0,"Bitte Beleg-Nr. prüfen",IF(OR(AND(G914&gt;0,G914&lt;1000),G914&gt;9999),"Habenkontonummer muss vierstellig sein",IF(VLOOKUP(G914,Kontenplan!$E$9:$F$277,1)&lt;&gt;G914,"Habenkonto exisitert nicht","")))))))</f>
        <v/>
      </c>
      <c r="O914" s="28" t="str">
        <f t="shared" si="29"/>
        <v/>
      </c>
      <c r="P914" s="28"/>
      <c r="Q914" s="28"/>
      <c r="R914" s="28"/>
      <c r="S914" s="28"/>
      <c r="T914" s="28"/>
      <c r="U914" s="28"/>
      <c r="V914" s="28"/>
      <c r="X914" s="28"/>
      <c r="Y914" s="28"/>
    </row>
    <row r="915" spans="1:25" x14ac:dyDescent="0.2">
      <c r="A915" t="e">
        <f>IF(OR(F915=#REF!,G915=#REF!),ROUND(A914+1,0),A914+0.0001)</f>
        <v>#REF!</v>
      </c>
      <c r="B915" s="20" t="e">
        <f>IF(AND(E915&gt;=$B$2,E915&lt;=$B$3,OR(F915=#REF!,G915=#REF!)),ROUND(B914+1,0),B914+0.0001)</f>
        <v>#REF!</v>
      </c>
      <c r="C915" s="20" t="e">
        <f>IF(H915=#REF!,ROUND(C914+1,0),C914+0.0001)</f>
        <v>#REF!</v>
      </c>
      <c r="D915" s="21"/>
      <c r="E915" s="22"/>
      <c r="F915" s="23"/>
      <c r="G915" s="24"/>
      <c r="H915" s="51"/>
      <c r="I915" s="25"/>
      <c r="J915" s="31"/>
      <c r="K915" s="43" t="str">
        <f t="shared" si="28"/>
        <v/>
      </c>
      <c r="L915" s="45" t="str">
        <f>IF(F915="","",VLOOKUP(Journal!F915,Kontenplan!$E$9:$F$278,2))</f>
        <v/>
      </c>
      <c r="M915" s="44" t="str">
        <f>IF(G915="","",VLOOKUP(Journal!G915,Kontenplan!$E$9:$F$278,2))</f>
        <v/>
      </c>
      <c r="N915" s="28" t="str">
        <f>IF(AND(G915="",I915="",J915=""),"",IF(AND(I915&gt;0,OR(F915="",G915="")),"Bitte gültige Kontonummer/n eingeben",IF(OR(AND(F915&gt;0,F915&lt;1000),F915&gt;9999),"Sollkontonummer muss vierstellig sein",IF(VLOOKUP(F915,Kontenplan!$E$9:$E$277,1)&lt;&gt;F915,"Sollkonto existiert nicht",IF(D915=0,"Bitte Beleg-Nr. prüfen",IF(OR(AND(G915&gt;0,G915&lt;1000),G915&gt;9999),"Habenkontonummer muss vierstellig sein",IF(VLOOKUP(G915,Kontenplan!$E$9:$F$277,1)&lt;&gt;G915,"Habenkonto exisitert nicht","")))))))</f>
        <v/>
      </c>
      <c r="O915" s="28" t="str">
        <f t="shared" si="29"/>
        <v/>
      </c>
      <c r="P915" s="28"/>
      <c r="Q915" s="28"/>
      <c r="R915" s="28"/>
      <c r="S915" s="28"/>
      <c r="T915" s="28"/>
      <c r="U915" s="28"/>
      <c r="V915" s="28"/>
      <c r="X915" s="28"/>
      <c r="Y915" s="28"/>
    </row>
    <row r="916" spans="1:25" x14ac:dyDescent="0.2">
      <c r="A916" t="e">
        <f>IF(OR(F916=#REF!,G916=#REF!),ROUND(A915+1,0),A915+0.0001)</f>
        <v>#REF!</v>
      </c>
      <c r="B916" s="20" t="e">
        <f>IF(AND(E916&gt;=$B$2,E916&lt;=$B$3,OR(F916=#REF!,G916=#REF!)),ROUND(B915+1,0),B915+0.0001)</f>
        <v>#REF!</v>
      </c>
      <c r="C916" s="20" t="e">
        <f>IF(H916=#REF!,ROUND(C915+1,0),C915+0.0001)</f>
        <v>#REF!</v>
      </c>
      <c r="D916" s="21"/>
      <c r="E916" s="22"/>
      <c r="F916" s="23"/>
      <c r="G916" s="24"/>
      <c r="H916" s="51"/>
      <c r="I916" s="25"/>
      <c r="J916" s="31"/>
      <c r="K916" s="43" t="str">
        <f t="shared" si="28"/>
        <v/>
      </c>
      <c r="L916" s="45" t="str">
        <f>IF(F916="","",VLOOKUP(Journal!F916,Kontenplan!$E$9:$F$278,2))</f>
        <v/>
      </c>
      <c r="M916" s="44" t="str">
        <f>IF(G916="","",VLOOKUP(Journal!G916,Kontenplan!$E$9:$F$278,2))</f>
        <v/>
      </c>
      <c r="N916" s="28" t="str">
        <f>IF(AND(G916="",I916="",J916=""),"",IF(AND(I916&gt;0,OR(F916="",G916="")),"Bitte gültige Kontonummer/n eingeben",IF(OR(AND(F916&gt;0,F916&lt;1000),F916&gt;9999),"Sollkontonummer muss vierstellig sein",IF(VLOOKUP(F916,Kontenplan!$E$9:$E$277,1)&lt;&gt;F916,"Sollkonto existiert nicht",IF(D916=0,"Bitte Beleg-Nr. prüfen",IF(OR(AND(G916&gt;0,G916&lt;1000),G916&gt;9999),"Habenkontonummer muss vierstellig sein",IF(VLOOKUP(G916,Kontenplan!$E$9:$F$277,1)&lt;&gt;G916,"Habenkonto exisitert nicht","")))))))</f>
        <v/>
      </c>
      <c r="O916" s="28" t="str">
        <f t="shared" si="29"/>
        <v/>
      </c>
      <c r="P916" s="28"/>
      <c r="Q916" s="28"/>
      <c r="R916" s="28"/>
      <c r="S916" s="28"/>
      <c r="T916" s="28"/>
      <c r="U916" s="28"/>
      <c r="V916" s="28"/>
      <c r="X916" s="28"/>
      <c r="Y916" s="28"/>
    </row>
    <row r="917" spans="1:25" x14ac:dyDescent="0.2">
      <c r="A917" t="e">
        <f>IF(OR(F917=#REF!,G917=#REF!),ROUND(A916+1,0),A916+0.0001)</f>
        <v>#REF!</v>
      </c>
      <c r="B917" s="20" t="e">
        <f>IF(AND(E917&gt;=$B$2,E917&lt;=$B$3,OR(F917=#REF!,G917=#REF!)),ROUND(B916+1,0),B916+0.0001)</f>
        <v>#REF!</v>
      </c>
      <c r="C917" s="20" t="e">
        <f>IF(H917=#REF!,ROUND(C916+1,0),C916+0.0001)</f>
        <v>#REF!</v>
      </c>
      <c r="D917" s="21"/>
      <c r="E917" s="22"/>
      <c r="F917" s="23"/>
      <c r="G917" s="24"/>
      <c r="H917" s="51"/>
      <c r="I917" s="25"/>
      <c r="J917" s="31"/>
      <c r="K917" s="43" t="str">
        <f t="shared" si="28"/>
        <v/>
      </c>
      <c r="L917" s="45" t="str">
        <f>IF(F917="","",VLOOKUP(Journal!F917,Kontenplan!$E$9:$F$278,2))</f>
        <v/>
      </c>
      <c r="M917" s="44" t="str">
        <f>IF(G917="","",VLOOKUP(Journal!G917,Kontenplan!$E$9:$F$278,2))</f>
        <v/>
      </c>
      <c r="N917" s="28" t="str">
        <f>IF(AND(G917="",I917="",J917=""),"",IF(AND(I917&gt;0,OR(F917="",G917="")),"Bitte gültige Kontonummer/n eingeben",IF(OR(AND(F917&gt;0,F917&lt;1000),F917&gt;9999),"Sollkontonummer muss vierstellig sein",IF(VLOOKUP(F917,Kontenplan!$E$9:$E$277,1)&lt;&gt;F917,"Sollkonto existiert nicht",IF(D917=0,"Bitte Beleg-Nr. prüfen",IF(OR(AND(G917&gt;0,G917&lt;1000),G917&gt;9999),"Habenkontonummer muss vierstellig sein",IF(VLOOKUP(G917,Kontenplan!$E$9:$F$277,1)&lt;&gt;G917,"Habenkonto exisitert nicht","")))))))</f>
        <v/>
      </c>
      <c r="O917" s="28" t="str">
        <f t="shared" si="29"/>
        <v/>
      </c>
      <c r="P917" s="28"/>
      <c r="Q917" s="28"/>
      <c r="R917" s="28"/>
      <c r="S917" s="28"/>
      <c r="T917" s="28"/>
      <c r="U917" s="28"/>
      <c r="V917" s="28"/>
      <c r="X917" s="28"/>
      <c r="Y917" s="28"/>
    </row>
    <row r="918" spans="1:25" x14ac:dyDescent="0.2">
      <c r="A918" t="e">
        <f>IF(OR(F918=#REF!,G918=#REF!),ROUND(A917+1,0),A917+0.0001)</f>
        <v>#REF!</v>
      </c>
      <c r="B918" s="20" t="e">
        <f>IF(AND(E918&gt;=$B$2,E918&lt;=$B$3,OR(F918=#REF!,G918=#REF!)),ROUND(B917+1,0),B917+0.0001)</f>
        <v>#REF!</v>
      </c>
      <c r="C918" s="20" t="e">
        <f>IF(H918=#REF!,ROUND(C917+1,0),C917+0.0001)</f>
        <v>#REF!</v>
      </c>
      <c r="D918" s="21"/>
      <c r="E918" s="22"/>
      <c r="F918" s="23"/>
      <c r="G918" s="24"/>
      <c r="H918" s="51"/>
      <c r="I918" s="25"/>
      <c r="J918" s="31"/>
      <c r="K918" s="43" t="str">
        <f t="shared" si="28"/>
        <v/>
      </c>
      <c r="L918" s="45" t="str">
        <f>IF(F918="","",VLOOKUP(Journal!F918,Kontenplan!$E$9:$F$278,2))</f>
        <v/>
      </c>
      <c r="M918" s="44" t="str">
        <f>IF(G918="","",VLOOKUP(Journal!G918,Kontenplan!$E$9:$F$278,2))</f>
        <v/>
      </c>
      <c r="N918" s="28" t="str">
        <f>IF(AND(G918="",I918="",J918=""),"",IF(AND(I918&gt;0,OR(F918="",G918="")),"Bitte gültige Kontonummer/n eingeben",IF(OR(AND(F918&gt;0,F918&lt;1000),F918&gt;9999),"Sollkontonummer muss vierstellig sein",IF(VLOOKUP(F918,Kontenplan!$E$9:$E$277,1)&lt;&gt;F918,"Sollkonto existiert nicht",IF(D918=0,"Bitte Beleg-Nr. prüfen",IF(OR(AND(G918&gt;0,G918&lt;1000),G918&gt;9999),"Habenkontonummer muss vierstellig sein",IF(VLOOKUP(G918,Kontenplan!$E$9:$F$277,1)&lt;&gt;G918,"Habenkonto exisitert nicht","")))))))</f>
        <v/>
      </c>
      <c r="O918" s="28" t="str">
        <f t="shared" si="29"/>
        <v/>
      </c>
      <c r="P918" s="28"/>
      <c r="Q918" s="28"/>
      <c r="R918" s="28"/>
      <c r="S918" s="28"/>
      <c r="T918" s="28"/>
      <c r="U918" s="28"/>
      <c r="V918" s="28"/>
      <c r="X918" s="28"/>
      <c r="Y918" s="28"/>
    </row>
    <row r="919" spans="1:25" x14ac:dyDescent="0.2">
      <c r="A919" t="e">
        <f>IF(OR(F919=#REF!,G919=#REF!),ROUND(A918+1,0),A918+0.0001)</f>
        <v>#REF!</v>
      </c>
      <c r="B919" s="20" t="e">
        <f>IF(AND(E919&gt;=$B$2,E919&lt;=$B$3,OR(F919=#REF!,G919=#REF!)),ROUND(B918+1,0),B918+0.0001)</f>
        <v>#REF!</v>
      </c>
      <c r="C919" s="20" t="e">
        <f>IF(H919=#REF!,ROUND(C918+1,0),C918+0.0001)</f>
        <v>#REF!</v>
      </c>
      <c r="D919" s="21"/>
      <c r="E919" s="22"/>
      <c r="F919" s="23"/>
      <c r="G919" s="24"/>
      <c r="H919" s="51"/>
      <c r="I919" s="25"/>
      <c r="J919" s="31"/>
      <c r="K919" s="43" t="str">
        <f t="shared" si="28"/>
        <v/>
      </c>
      <c r="L919" s="45" t="str">
        <f>IF(F919="","",VLOOKUP(Journal!F919,Kontenplan!$E$9:$F$278,2))</f>
        <v/>
      </c>
      <c r="M919" s="44" t="str">
        <f>IF(G919="","",VLOOKUP(Journal!G919,Kontenplan!$E$9:$F$278,2))</f>
        <v/>
      </c>
      <c r="N919" s="28" t="str">
        <f>IF(AND(G919="",I919="",J919=""),"",IF(AND(I919&gt;0,OR(F919="",G919="")),"Bitte gültige Kontonummer/n eingeben",IF(OR(AND(F919&gt;0,F919&lt;1000),F919&gt;9999),"Sollkontonummer muss vierstellig sein",IF(VLOOKUP(F919,Kontenplan!$E$9:$E$277,1)&lt;&gt;F919,"Sollkonto existiert nicht",IF(D919=0,"Bitte Beleg-Nr. prüfen",IF(OR(AND(G919&gt;0,G919&lt;1000),G919&gt;9999),"Habenkontonummer muss vierstellig sein",IF(VLOOKUP(G919,Kontenplan!$E$9:$F$277,1)&lt;&gt;G919,"Habenkonto exisitert nicht","")))))))</f>
        <v/>
      </c>
      <c r="O919" s="28" t="str">
        <f t="shared" si="29"/>
        <v/>
      </c>
      <c r="P919" s="28"/>
      <c r="Q919" s="28"/>
      <c r="R919" s="28"/>
      <c r="S919" s="28"/>
      <c r="T919" s="28"/>
      <c r="U919" s="28"/>
      <c r="V919" s="28"/>
      <c r="X919" s="28"/>
      <c r="Y919" s="28"/>
    </row>
    <row r="920" spans="1:25" x14ac:dyDescent="0.2">
      <c r="A920" t="e">
        <f>IF(OR(F920=#REF!,G920=#REF!),ROUND(A919+1,0),A919+0.0001)</f>
        <v>#REF!</v>
      </c>
      <c r="B920" s="20" t="e">
        <f>IF(AND(E920&gt;=$B$2,E920&lt;=$B$3,OR(F920=#REF!,G920=#REF!)),ROUND(B919+1,0),B919+0.0001)</f>
        <v>#REF!</v>
      </c>
      <c r="C920" s="20" t="e">
        <f>IF(H920=#REF!,ROUND(C919+1,0),C919+0.0001)</f>
        <v>#REF!</v>
      </c>
      <c r="D920" s="21"/>
      <c r="E920" s="22"/>
      <c r="F920" s="23"/>
      <c r="G920" s="24"/>
      <c r="H920" s="51"/>
      <c r="I920" s="25"/>
      <c r="J920" s="31"/>
      <c r="K920" s="43" t="str">
        <f t="shared" si="28"/>
        <v/>
      </c>
      <c r="L920" s="45" t="str">
        <f>IF(F920="","",VLOOKUP(Journal!F920,Kontenplan!$E$9:$F$278,2))</f>
        <v/>
      </c>
      <c r="M920" s="44" t="str">
        <f>IF(G920="","",VLOOKUP(Journal!G920,Kontenplan!$E$9:$F$278,2))</f>
        <v/>
      </c>
      <c r="N920" s="28" t="str">
        <f>IF(AND(G920="",I920="",J920=""),"",IF(AND(I920&gt;0,OR(F920="",G920="")),"Bitte gültige Kontonummer/n eingeben",IF(OR(AND(F920&gt;0,F920&lt;1000),F920&gt;9999),"Sollkontonummer muss vierstellig sein",IF(VLOOKUP(F920,Kontenplan!$E$9:$E$277,1)&lt;&gt;F920,"Sollkonto existiert nicht",IF(D920=0,"Bitte Beleg-Nr. prüfen",IF(OR(AND(G920&gt;0,G920&lt;1000),G920&gt;9999),"Habenkontonummer muss vierstellig sein",IF(VLOOKUP(G920,Kontenplan!$E$9:$F$277,1)&lt;&gt;G920,"Habenkonto exisitert nicht","")))))))</f>
        <v/>
      </c>
      <c r="O920" s="28" t="str">
        <f t="shared" si="29"/>
        <v/>
      </c>
      <c r="P920" s="28"/>
      <c r="Q920" s="28"/>
      <c r="R920" s="28"/>
      <c r="S920" s="28"/>
      <c r="T920" s="28"/>
      <c r="U920" s="28"/>
      <c r="V920" s="28"/>
      <c r="X920" s="28"/>
      <c r="Y920" s="28"/>
    </row>
    <row r="921" spans="1:25" x14ac:dyDescent="0.2">
      <c r="A921" t="e">
        <f>IF(OR(F921=#REF!,G921=#REF!),ROUND(A920+1,0),A920+0.0001)</f>
        <v>#REF!</v>
      </c>
      <c r="B921" s="20" t="e">
        <f>IF(AND(E921&gt;=$B$2,E921&lt;=$B$3,OR(F921=#REF!,G921=#REF!)),ROUND(B920+1,0),B920+0.0001)</f>
        <v>#REF!</v>
      </c>
      <c r="C921" s="20" t="e">
        <f>IF(H921=#REF!,ROUND(C920+1,0),C920+0.0001)</f>
        <v>#REF!</v>
      </c>
      <c r="D921" s="21"/>
      <c r="E921" s="22"/>
      <c r="F921" s="23"/>
      <c r="G921" s="24"/>
      <c r="H921" s="51"/>
      <c r="I921" s="25"/>
      <c r="J921" s="31"/>
      <c r="K921" s="43" t="str">
        <f t="shared" si="28"/>
        <v/>
      </c>
      <c r="L921" s="45" t="str">
        <f>IF(F921="","",VLOOKUP(Journal!F921,Kontenplan!$E$9:$F$278,2))</f>
        <v/>
      </c>
      <c r="M921" s="44" t="str">
        <f>IF(G921="","",VLOOKUP(Journal!G921,Kontenplan!$E$9:$F$278,2))</f>
        <v/>
      </c>
      <c r="N921" s="28" t="str">
        <f>IF(AND(G921="",I921="",J921=""),"",IF(AND(I921&gt;0,OR(F921="",G921="")),"Bitte gültige Kontonummer/n eingeben",IF(OR(AND(F921&gt;0,F921&lt;1000),F921&gt;9999),"Sollkontonummer muss vierstellig sein",IF(VLOOKUP(F921,Kontenplan!$E$9:$E$277,1)&lt;&gt;F921,"Sollkonto existiert nicht",IF(D921=0,"Bitte Beleg-Nr. prüfen",IF(OR(AND(G921&gt;0,G921&lt;1000),G921&gt;9999),"Habenkontonummer muss vierstellig sein",IF(VLOOKUP(G921,Kontenplan!$E$9:$F$277,1)&lt;&gt;G921,"Habenkonto exisitert nicht","")))))))</f>
        <v/>
      </c>
      <c r="O921" s="28" t="str">
        <f t="shared" si="29"/>
        <v/>
      </c>
      <c r="P921" s="28"/>
      <c r="Q921" s="28"/>
      <c r="R921" s="28"/>
      <c r="S921" s="28"/>
      <c r="T921" s="28"/>
      <c r="U921" s="28"/>
      <c r="V921" s="28"/>
      <c r="X921" s="28"/>
      <c r="Y921" s="28"/>
    </row>
    <row r="922" spans="1:25" x14ac:dyDescent="0.2">
      <c r="A922" t="e">
        <f>IF(OR(F922=#REF!,G922=#REF!),ROUND(A921+1,0),A921+0.0001)</f>
        <v>#REF!</v>
      </c>
      <c r="B922" s="20" t="e">
        <f>IF(AND(E922&gt;=$B$2,E922&lt;=$B$3,OR(F922=#REF!,G922=#REF!)),ROUND(B921+1,0),B921+0.0001)</f>
        <v>#REF!</v>
      </c>
      <c r="C922" s="20" t="e">
        <f>IF(H922=#REF!,ROUND(C921+1,0),C921+0.0001)</f>
        <v>#REF!</v>
      </c>
      <c r="D922" s="21"/>
      <c r="E922" s="22"/>
      <c r="F922" s="23"/>
      <c r="G922" s="24"/>
      <c r="H922" s="51"/>
      <c r="I922" s="25"/>
      <c r="J922" s="31"/>
      <c r="K922" s="43" t="str">
        <f t="shared" si="28"/>
        <v/>
      </c>
      <c r="L922" s="45" t="str">
        <f>IF(F922="","",VLOOKUP(Journal!F922,Kontenplan!$E$9:$F$278,2))</f>
        <v/>
      </c>
      <c r="M922" s="44" t="str">
        <f>IF(G922="","",VLOOKUP(Journal!G922,Kontenplan!$E$9:$F$278,2))</f>
        <v/>
      </c>
      <c r="N922" s="28" t="str">
        <f>IF(AND(G922="",I922="",J922=""),"",IF(AND(I922&gt;0,OR(F922="",G922="")),"Bitte gültige Kontonummer/n eingeben",IF(OR(AND(F922&gt;0,F922&lt;1000),F922&gt;9999),"Sollkontonummer muss vierstellig sein",IF(VLOOKUP(F922,Kontenplan!$E$9:$E$277,1)&lt;&gt;F922,"Sollkonto existiert nicht",IF(D922=0,"Bitte Beleg-Nr. prüfen",IF(OR(AND(G922&gt;0,G922&lt;1000),G922&gt;9999),"Habenkontonummer muss vierstellig sein",IF(VLOOKUP(G922,Kontenplan!$E$9:$F$277,1)&lt;&gt;G922,"Habenkonto exisitert nicht","")))))))</f>
        <v/>
      </c>
      <c r="O922" s="28" t="str">
        <f t="shared" si="29"/>
        <v/>
      </c>
      <c r="P922" s="28"/>
      <c r="Q922" s="28"/>
      <c r="R922" s="28"/>
      <c r="S922" s="28"/>
      <c r="T922" s="28"/>
      <c r="U922" s="28"/>
      <c r="V922" s="28"/>
      <c r="X922" s="28"/>
      <c r="Y922" s="28"/>
    </row>
    <row r="923" spans="1:25" x14ac:dyDescent="0.2">
      <c r="A923" t="e">
        <f>IF(OR(F923=#REF!,G923=#REF!),ROUND(A922+1,0),A922+0.0001)</f>
        <v>#REF!</v>
      </c>
      <c r="B923" s="20" t="e">
        <f>IF(AND(E923&gt;=$B$2,E923&lt;=$B$3,OR(F923=#REF!,G923=#REF!)),ROUND(B922+1,0),B922+0.0001)</f>
        <v>#REF!</v>
      </c>
      <c r="C923" s="20" t="e">
        <f>IF(H923=#REF!,ROUND(C922+1,0),C922+0.0001)</f>
        <v>#REF!</v>
      </c>
      <c r="D923" s="21"/>
      <c r="E923" s="22"/>
      <c r="F923" s="23"/>
      <c r="G923" s="24"/>
      <c r="H923" s="51"/>
      <c r="I923" s="25"/>
      <c r="J923" s="31"/>
      <c r="K923" s="43" t="str">
        <f t="shared" si="28"/>
        <v/>
      </c>
      <c r="L923" s="45" t="str">
        <f>IF(F923="","",VLOOKUP(Journal!F923,Kontenplan!$E$9:$F$278,2))</f>
        <v/>
      </c>
      <c r="M923" s="44" t="str">
        <f>IF(G923="","",VLOOKUP(Journal!G923,Kontenplan!$E$9:$F$278,2))</f>
        <v/>
      </c>
      <c r="N923" s="28" t="str">
        <f>IF(AND(G923="",I923="",J923=""),"",IF(AND(I923&gt;0,OR(F923="",G923="")),"Bitte gültige Kontonummer/n eingeben",IF(OR(AND(F923&gt;0,F923&lt;1000),F923&gt;9999),"Sollkontonummer muss vierstellig sein",IF(VLOOKUP(F923,Kontenplan!$E$9:$E$277,1)&lt;&gt;F923,"Sollkonto existiert nicht",IF(D923=0,"Bitte Beleg-Nr. prüfen",IF(OR(AND(G923&gt;0,G923&lt;1000),G923&gt;9999),"Habenkontonummer muss vierstellig sein",IF(VLOOKUP(G923,Kontenplan!$E$9:$F$277,1)&lt;&gt;G923,"Habenkonto exisitert nicht","")))))))</f>
        <v/>
      </c>
      <c r="O923" s="28" t="str">
        <f t="shared" si="29"/>
        <v/>
      </c>
      <c r="P923" s="28"/>
      <c r="Q923" s="28"/>
      <c r="R923" s="28"/>
      <c r="S923" s="28"/>
      <c r="T923" s="28"/>
      <c r="U923" s="28"/>
      <c r="V923" s="28"/>
      <c r="X923" s="28"/>
      <c r="Y923" s="28"/>
    </row>
    <row r="924" spans="1:25" x14ac:dyDescent="0.2">
      <c r="A924" t="e">
        <f>IF(OR(F924=#REF!,G924=#REF!),ROUND(A923+1,0),A923+0.0001)</f>
        <v>#REF!</v>
      </c>
      <c r="B924" s="20" t="e">
        <f>IF(AND(E924&gt;=$B$2,E924&lt;=$B$3,OR(F924=#REF!,G924=#REF!)),ROUND(B923+1,0),B923+0.0001)</f>
        <v>#REF!</v>
      </c>
      <c r="C924" s="20" t="e">
        <f>IF(H924=#REF!,ROUND(C923+1,0),C923+0.0001)</f>
        <v>#REF!</v>
      </c>
      <c r="D924" s="21"/>
      <c r="E924" s="22"/>
      <c r="F924" s="23"/>
      <c r="G924" s="24"/>
      <c r="H924" s="51"/>
      <c r="I924" s="25"/>
      <c r="J924" s="31"/>
      <c r="K924" s="43" t="str">
        <f t="shared" si="28"/>
        <v/>
      </c>
      <c r="L924" s="45" t="str">
        <f>IF(F924="","",VLOOKUP(Journal!F924,Kontenplan!$E$9:$F$278,2))</f>
        <v/>
      </c>
      <c r="M924" s="44" t="str">
        <f>IF(G924="","",VLOOKUP(Journal!G924,Kontenplan!$E$9:$F$278,2))</f>
        <v/>
      </c>
      <c r="N924" s="28" t="str">
        <f>IF(AND(G924="",I924="",J924=""),"",IF(AND(I924&gt;0,OR(F924="",G924="")),"Bitte gültige Kontonummer/n eingeben",IF(OR(AND(F924&gt;0,F924&lt;1000),F924&gt;9999),"Sollkontonummer muss vierstellig sein",IF(VLOOKUP(F924,Kontenplan!$E$9:$E$277,1)&lt;&gt;F924,"Sollkonto existiert nicht",IF(D924=0,"Bitte Beleg-Nr. prüfen",IF(OR(AND(G924&gt;0,G924&lt;1000),G924&gt;9999),"Habenkontonummer muss vierstellig sein",IF(VLOOKUP(G924,Kontenplan!$E$9:$F$277,1)&lt;&gt;G924,"Habenkonto exisitert nicht","")))))))</f>
        <v/>
      </c>
      <c r="O924" s="28" t="str">
        <f t="shared" si="29"/>
        <v/>
      </c>
      <c r="P924" s="28"/>
      <c r="Q924" s="28"/>
      <c r="R924" s="28"/>
      <c r="S924" s="28"/>
      <c r="T924" s="28"/>
      <c r="U924" s="28"/>
      <c r="V924" s="28"/>
      <c r="X924" s="28"/>
      <c r="Y924" s="28"/>
    </row>
    <row r="925" spans="1:25" x14ac:dyDescent="0.2">
      <c r="A925" t="e">
        <f>IF(OR(F925=#REF!,G925=#REF!),ROUND(A924+1,0),A924+0.0001)</f>
        <v>#REF!</v>
      </c>
      <c r="B925" s="20" t="e">
        <f>IF(AND(E925&gt;=$B$2,E925&lt;=$B$3,OR(F925=#REF!,G925=#REF!)),ROUND(B924+1,0),B924+0.0001)</f>
        <v>#REF!</v>
      </c>
      <c r="C925" s="20" t="e">
        <f>IF(H925=#REF!,ROUND(C924+1,0),C924+0.0001)</f>
        <v>#REF!</v>
      </c>
      <c r="D925" s="21"/>
      <c r="E925" s="22"/>
      <c r="F925" s="23"/>
      <c r="G925" s="24"/>
      <c r="H925" s="51"/>
      <c r="I925" s="25"/>
      <c r="J925" s="31"/>
      <c r="K925" s="43" t="str">
        <f t="shared" ref="K925:K988" si="30">IF(N925&lt;&gt;"",N925,IF(O925&lt;&gt;"",O925,""))</f>
        <v/>
      </c>
      <c r="L925" s="45" t="str">
        <f>IF(F925="","",VLOOKUP(Journal!F925,Kontenplan!$E$9:$F$278,2))</f>
        <v/>
      </c>
      <c r="M925" s="44" t="str">
        <f>IF(G925="","",VLOOKUP(Journal!G925,Kontenplan!$E$9:$F$278,2))</f>
        <v/>
      </c>
      <c r="N925" s="28" t="str">
        <f>IF(AND(G925="",I925="",J925=""),"",IF(AND(I925&gt;0,OR(F925="",G925="")),"Bitte gültige Kontonummer/n eingeben",IF(OR(AND(F925&gt;0,F925&lt;1000),F925&gt;9999),"Sollkontonummer muss vierstellig sein",IF(VLOOKUP(F925,Kontenplan!$E$9:$E$277,1)&lt;&gt;F925,"Sollkonto existiert nicht",IF(D925=0,"Bitte Beleg-Nr. prüfen",IF(OR(AND(G925&gt;0,G925&lt;1000),G925&gt;9999),"Habenkontonummer muss vierstellig sein",IF(VLOOKUP(G925,Kontenplan!$E$9:$F$277,1)&lt;&gt;G925,"Habenkonto exisitert nicht","")))))))</f>
        <v/>
      </c>
      <c r="O925" s="28" t="str">
        <f t="shared" si="29"/>
        <v/>
      </c>
      <c r="P925" s="28"/>
      <c r="Q925" s="28"/>
      <c r="R925" s="28"/>
      <c r="S925" s="28"/>
      <c r="T925" s="28"/>
      <c r="U925" s="28"/>
      <c r="V925" s="28"/>
      <c r="X925" s="28"/>
      <c r="Y925" s="28"/>
    </row>
    <row r="926" spans="1:25" x14ac:dyDescent="0.2">
      <c r="A926" t="e">
        <f>IF(OR(F926=#REF!,G926=#REF!),ROUND(A925+1,0),A925+0.0001)</f>
        <v>#REF!</v>
      </c>
      <c r="B926" s="20" t="e">
        <f>IF(AND(E926&gt;=$B$2,E926&lt;=$B$3,OR(F926=#REF!,G926=#REF!)),ROUND(B925+1,0),B925+0.0001)</f>
        <v>#REF!</v>
      </c>
      <c r="C926" s="20" t="e">
        <f>IF(H926=#REF!,ROUND(C925+1,0),C925+0.0001)</f>
        <v>#REF!</v>
      </c>
      <c r="D926" s="21"/>
      <c r="E926" s="22"/>
      <c r="F926" s="23"/>
      <c r="G926" s="24"/>
      <c r="H926" s="51"/>
      <c r="I926" s="25"/>
      <c r="J926" s="31"/>
      <c r="K926" s="43" t="str">
        <f t="shared" si="30"/>
        <v/>
      </c>
      <c r="L926" s="45" t="str">
        <f>IF(F926="","",VLOOKUP(Journal!F926,Kontenplan!$E$9:$F$278,2))</f>
        <v/>
      </c>
      <c r="M926" s="44" t="str">
        <f>IF(G926="","",VLOOKUP(Journal!G926,Kontenplan!$E$9:$F$278,2))</f>
        <v/>
      </c>
      <c r="N926" s="28" t="str">
        <f>IF(AND(G926="",I926="",J926=""),"",IF(AND(I926&gt;0,OR(F926="",G926="")),"Bitte gültige Kontonummer/n eingeben",IF(OR(AND(F926&gt;0,F926&lt;1000),F926&gt;9999),"Sollkontonummer muss vierstellig sein",IF(VLOOKUP(F926,Kontenplan!$E$9:$E$277,1)&lt;&gt;F926,"Sollkonto existiert nicht",IF(D926=0,"Bitte Beleg-Nr. prüfen",IF(OR(AND(G926&gt;0,G926&lt;1000),G926&gt;9999),"Habenkontonummer muss vierstellig sein",IF(VLOOKUP(G926,Kontenplan!$E$9:$F$277,1)&lt;&gt;G926,"Habenkonto exisitert nicht","")))))))</f>
        <v/>
      </c>
      <c r="O926" s="28" t="str">
        <f t="shared" si="29"/>
        <v/>
      </c>
      <c r="P926" s="28"/>
      <c r="Q926" s="28"/>
      <c r="R926" s="28"/>
      <c r="S926" s="28"/>
      <c r="T926" s="28"/>
      <c r="U926" s="28"/>
      <c r="V926" s="28"/>
      <c r="X926" s="28"/>
      <c r="Y926" s="28"/>
    </row>
    <row r="927" spans="1:25" x14ac:dyDescent="0.2">
      <c r="A927" t="e">
        <f>IF(OR(F927=#REF!,G927=#REF!),ROUND(A926+1,0),A926+0.0001)</f>
        <v>#REF!</v>
      </c>
      <c r="B927" s="20" t="e">
        <f>IF(AND(E927&gt;=$B$2,E927&lt;=$B$3,OR(F927=#REF!,G927=#REF!)),ROUND(B926+1,0),B926+0.0001)</f>
        <v>#REF!</v>
      </c>
      <c r="C927" s="20" t="e">
        <f>IF(H927=#REF!,ROUND(C926+1,0),C926+0.0001)</f>
        <v>#REF!</v>
      </c>
      <c r="D927" s="21"/>
      <c r="E927" s="22"/>
      <c r="F927" s="23"/>
      <c r="G927" s="24"/>
      <c r="H927" s="51"/>
      <c r="I927" s="25"/>
      <c r="J927" s="31"/>
      <c r="K927" s="43" t="str">
        <f t="shared" si="30"/>
        <v/>
      </c>
      <c r="L927" s="45" t="str">
        <f>IF(F927="","",VLOOKUP(Journal!F927,Kontenplan!$E$9:$F$278,2))</f>
        <v/>
      </c>
      <c r="M927" s="44" t="str">
        <f>IF(G927="","",VLOOKUP(Journal!G927,Kontenplan!$E$9:$F$278,2))</f>
        <v/>
      </c>
      <c r="N927" s="28" t="str">
        <f>IF(AND(G927="",I927="",J927=""),"",IF(AND(I927&gt;0,OR(F927="",G927="")),"Bitte gültige Kontonummer/n eingeben",IF(OR(AND(F927&gt;0,F927&lt;1000),F927&gt;9999),"Sollkontonummer muss vierstellig sein",IF(VLOOKUP(F927,Kontenplan!$E$9:$E$277,1)&lt;&gt;F927,"Sollkonto existiert nicht",IF(D927=0,"Bitte Beleg-Nr. prüfen",IF(OR(AND(G927&gt;0,G927&lt;1000),G927&gt;9999),"Habenkontonummer muss vierstellig sein",IF(VLOOKUP(G927,Kontenplan!$E$9:$F$277,1)&lt;&gt;G927,"Habenkonto exisitert nicht","")))))))</f>
        <v/>
      </c>
      <c r="O927" s="28" t="str">
        <f t="shared" si="29"/>
        <v/>
      </c>
      <c r="P927" s="28"/>
      <c r="Q927" s="28"/>
      <c r="R927" s="28"/>
      <c r="S927" s="28"/>
      <c r="T927" s="28"/>
      <c r="U927" s="28"/>
      <c r="V927" s="28"/>
      <c r="X927" s="28"/>
      <c r="Y927" s="28"/>
    </row>
    <row r="928" spans="1:25" x14ac:dyDescent="0.2">
      <c r="A928" t="e">
        <f>IF(OR(F928=#REF!,G928=#REF!),ROUND(A927+1,0),A927+0.0001)</f>
        <v>#REF!</v>
      </c>
      <c r="B928" s="20" t="e">
        <f>IF(AND(E928&gt;=$B$2,E928&lt;=$B$3,OR(F928=#REF!,G928=#REF!)),ROUND(B927+1,0),B927+0.0001)</f>
        <v>#REF!</v>
      </c>
      <c r="C928" s="20" t="e">
        <f>IF(H928=#REF!,ROUND(C927+1,0),C927+0.0001)</f>
        <v>#REF!</v>
      </c>
      <c r="D928" s="21"/>
      <c r="E928" s="22"/>
      <c r="F928" s="23"/>
      <c r="G928" s="24"/>
      <c r="H928" s="51"/>
      <c r="I928" s="25"/>
      <c r="J928" s="31"/>
      <c r="K928" s="43" t="str">
        <f t="shared" si="30"/>
        <v/>
      </c>
      <c r="L928" s="45" t="str">
        <f>IF(F928="","",VLOOKUP(Journal!F928,Kontenplan!$E$9:$F$278,2))</f>
        <v/>
      </c>
      <c r="M928" s="44" t="str">
        <f>IF(G928="","",VLOOKUP(Journal!G928,Kontenplan!$E$9:$F$278,2))</f>
        <v/>
      </c>
      <c r="N928" s="28" t="str">
        <f>IF(AND(G928="",I928="",J928=""),"",IF(AND(I928&gt;0,OR(F928="",G928="")),"Bitte gültige Kontonummer/n eingeben",IF(OR(AND(F928&gt;0,F928&lt;1000),F928&gt;9999),"Sollkontonummer muss vierstellig sein",IF(VLOOKUP(F928,Kontenplan!$E$9:$E$277,1)&lt;&gt;F928,"Sollkonto existiert nicht",IF(D928=0,"Bitte Beleg-Nr. prüfen",IF(OR(AND(G928&gt;0,G928&lt;1000),G928&gt;9999),"Habenkontonummer muss vierstellig sein",IF(VLOOKUP(G928,Kontenplan!$E$9:$F$277,1)&lt;&gt;G928,"Habenkonto exisitert nicht","")))))))</f>
        <v/>
      </c>
      <c r="O928" s="28" t="str">
        <f t="shared" si="29"/>
        <v/>
      </c>
      <c r="P928" s="28"/>
      <c r="Q928" s="28"/>
      <c r="R928" s="28"/>
      <c r="S928" s="28"/>
      <c r="T928" s="28"/>
      <c r="U928" s="28"/>
      <c r="V928" s="28"/>
      <c r="X928" s="28"/>
      <c r="Y928" s="28"/>
    </row>
    <row r="929" spans="1:25" x14ac:dyDescent="0.2">
      <c r="A929" t="e">
        <f>IF(OR(F929=#REF!,G929=#REF!),ROUND(A928+1,0),A928+0.0001)</f>
        <v>#REF!</v>
      </c>
      <c r="B929" s="20" t="e">
        <f>IF(AND(E929&gt;=$B$2,E929&lt;=$B$3,OR(F929=#REF!,G929=#REF!)),ROUND(B928+1,0),B928+0.0001)</f>
        <v>#REF!</v>
      </c>
      <c r="C929" s="20" t="e">
        <f>IF(H929=#REF!,ROUND(C928+1,0),C928+0.0001)</f>
        <v>#REF!</v>
      </c>
      <c r="D929" s="21"/>
      <c r="E929" s="22"/>
      <c r="F929" s="23"/>
      <c r="G929" s="24"/>
      <c r="H929" s="51"/>
      <c r="I929" s="25"/>
      <c r="J929" s="31"/>
      <c r="K929" s="43" t="str">
        <f t="shared" si="30"/>
        <v/>
      </c>
      <c r="L929" s="45" t="str">
        <f>IF(F929="","",VLOOKUP(Journal!F929,Kontenplan!$E$9:$F$278,2))</f>
        <v/>
      </c>
      <c r="M929" s="44" t="str">
        <f>IF(G929="","",VLOOKUP(Journal!G929,Kontenplan!$E$9:$F$278,2))</f>
        <v/>
      </c>
      <c r="N929" s="28" t="str">
        <f>IF(AND(G929="",I929="",J929=""),"",IF(AND(I929&gt;0,OR(F929="",G929="")),"Bitte gültige Kontonummer/n eingeben",IF(OR(AND(F929&gt;0,F929&lt;1000),F929&gt;9999),"Sollkontonummer muss vierstellig sein",IF(VLOOKUP(F929,Kontenplan!$E$9:$E$277,1)&lt;&gt;F929,"Sollkonto existiert nicht",IF(D929=0,"Bitte Beleg-Nr. prüfen",IF(OR(AND(G929&gt;0,G929&lt;1000),G929&gt;9999),"Habenkontonummer muss vierstellig sein",IF(VLOOKUP(G929,Kontenplan!$E$9:$F$277,1)&lt;&gt;G929,"Habenkonto exisitert nicht","")))))))</f>
        <v/>
      </c>
      <c r="O929" s="28" t="str">
        <f t="shared" si="29"/>
        <v/>
      </c>
      <c r="P929" s="28"/>
      <c r="Q929" s="28"/>
      <c r="R929" s="28"/>
      <c r="S929" s="28"/>
      <c r="T929" s="28"/>
      <c r="U929" s="28"/>
      <c r="V929" s="28"/>
      <c r="X929" s="28"/>
      <c r="Y929" s="28"/>
    </row>
    <row r="930" spans="1:25" x14ac:dyDescent="0.2">
      <c r="A930" t="e">
        <f>IF(OR(F930=#REF!,G930=#REF!),ROUND(A929+1,0),A929+0.0001)</f>
        <v>#REF!</v>
      </c>
      <c r="B930" s="20" t="e">
        <f>IF(AND(E930&gt;=$B$2,E930&lt;=$B$3,OR(F930=#REF!,G930=#REF!)),ROUND(B929+1,0),B929+0.0001)</f>
        <v>#REF!</v>
      </c>
      <c r="C930" s="20" t="e">
        <f>IF(H930=#REF!,ROUND(C929+1,0),C929+0.0001)</f>
        <v>#REF!</v>
      </c>
      <c r="D930" s="21"/>
      <c r="E930" s="22"/>
      <c r="F930" s="23"/>
      <c r="G930" s="24"/>
      <c r="H930" s="51"/>
      <c r="I930" s="25"/>
      <c r="J930" s="31"/>
      <c r="K930" s="43" t="str">
        <f t="shared" si="30"/>
        <v/>
      </c>
      <c r="L930" s="45" t="str">
        <f>IF(F930="","",VLOOKUP(Journal!F930,Kontenplan!$E$9:$F$278,2))</f>
        <v/>
      </c>
      <c r="M930" s="44" t="str">
        <f>IF(G930="","",VLOOKUP(Journal!G930,Kontenplan!$E$9:$F$278,2))</f>
        <v/>
      </c>
      <c r="N930" s="28" t="str">
        <f>IF(AND(G930="",I930="",J930=""),"",IF(AND(I930&gt;0,OR(F930="",G930="")),"Bitte gültige Kontonummer/n eingeben",IF(OR(AND(F930&gt;0,F930&lt;1000),F930&gt;9999),"Sollkontonummer muss vierstellig sein",IF(VLOOKUP(F930,Kontenplan!$E$9:$E$277,1)&lt;&gt;F930,"Sollkonto existiert nicht",IF(D930=0,"Bitte Beleg-Nr. prüfen",IF(OR(AND(G930&gt;0,G930&lt;1000),G930&gt;9999),"Habenkontonummer muss vierstellig sein",IF(VLOOKUP(G930,Kontenplan!$E$9:$F$277,1)&lt;&gt;G930,"Habenkonto exisitert nicht","")))))))</f>
        <v/>
      </c>
      <c r="O930" s="28" t="str">
        <f t="shared" si="29"/>
        <v/>
      </c>
      <c r="P930" s="28"/>
      <c r="Q930" s="28"/>
      <c r="R930" s="28"/>
      <c r="S930" s="28"/>
      <c r="T930" s="28"/>
      <c r="U930" s="28"/>
      <c r="V930" s="28"/>
      <c r="X930" s="28"/>
      <c r="Y930" s="28"/>
    </row>
    <row r="931" spans="1:25" x14ac:dyDescent="0.2">
      <c r="A931" t="e">
        <f>IF(OR(F931=#REF!,G931=#REF!),ROUND(A930+1,0),A930+0.0001)</f>
        <v>#REF!</v>
      </c>
      <c r="B931" s="20" t="e">
        <f>IF(AND(E931&gt;=$B$2,E931&lt;=$B$3,OR(F931=#REF!,G931=#REF!)),ROUND(B930+1,0),B930+0.0001)</f>
        <v>#REF!</v>
      </c>
      <c r="C931" s="20" t="e">
        <f>IF(H931=#REF!,ROUND(C930+1,0),C930+0.0001)</f>
        <v>#REF!</v>
      </c>
      <c r="D931" s="21"/>
      <c r="E931" s="22"/>
      <c r="F931" s="23"/>
      <c r="G931" s="24"/>
      <c r="H931" s="51"/>
      <c r="I931" s="25"/>
      <c r="J931" s="31"/>
      <c r="K931" s="43" t="str">
        <f t="shared" si="30"/>
        <v/>
      </c>
      <c r="L931" s="45" t="str">
        <f>IF(F931="","",VLOOKUP(Journal!F931,Kontenplan!$E$9:$F$278,2))</f>
        <v/>
      </c>
      <c r="M931" s="44" t="str">
        <f>IF(G931="","",VLOOKUP(Journal!G931,Kontenplan!$E$9:$F$278,2))</f>
        <v/>
      </c>
      <c r="N931" s="28" t="str">
        <f>IF(AND(G931="",I931="",J931=""),"",IF(AND(I931&gt;0,OR(F931="",G931="")),"Bitte gültige Kontonummer/n eingeben",IF(OR(AND(F931&gt;0,F931&lt;1000),F931&gt;9999),"Sollkontonummer muss vierstellig sein",IF(VLOOKUP(F931,Kontenplan!$E$9:$E$277,1)&lt;&gt;F931,"Sollkonto existiert nicht",IF(D931=0,"Bitte Beleg-Nr. prüfen",IF(OR(AND(G931&gt;0,G931&lt;1000),G931&gt;9999),"Habenkontonummer muss vierstellig sein",IF(VLOOKUP(G931,Kontenplan!$E$9:$F$277,1)&lt;&gt;G931,"Habenkonto exisitert nicht","")))))))</f>
        <v/>
      </c>
      <c r="O931" s="28" t="str">
        <f t="shared" si="29"/>
        <v/>
      </c>
      <c r="P931" s="28"/>
      <c r="Q931" s="28"/>
      <c r="R931" s="28"/>
      <c r="S931" s="28"/>
      <c r="T931" s="28"/>
      <c r="U931" s="28"/>
      <c r="V931" s="28"/>
      <c r="X931" s="28"/>
      <c r="Y931" s="28"/>
    </row>
    <row r="932" spans="1:25" x14ac:dyDescent="0.2">
      <c r="A932" t="e">
        <f>IF(OR(F932=#REF!,G932=#REF!),ROUND(A931+1,0),A931+0.0001)</f>
        <v>#REF!</v>
      </c>
      <c r="B932" s="20" t="e">
        <f>IF(AND(E932&gt;=$B$2,E932&lt;=$B$3,OR(F932=#REF!,G932=#REF!)),ROUND(B931+1,0),B931+0.0001)</f>
        <v>#REF!</v>
      </c>
      <c r="C932" s="20" t="e">
        <f>IF(H932=#REF!,ROUND(C931+1,0),C931+0.0001)</f>
        <v>#REF!</v>
      </c>
      <c r="D932" s="21"/>
      <c r="E932" s="22"/>
      <c r="F932" s="23"/>
      <c r="G932" s="24"/>
      <c r="H932" s="51"/>
      <c r="I932" s="25"/>
      <c r="J932" s="31"/>
      <c r="K932" s="43" t="str">
        <f t="shared" si="30"/>
        <v/>
      </c>
      <c r="L932" s="45" t="str">
        <f>IF(F932="","",VLOOKUP(Journal!F932,Kontenplan!$E$9:$F$278,2))</f>
        <v/>
      </c>
      <c r="M932" s="44" t="str">
        <f>IF(G932="","",VLOOKUP(Journal!G932,Kontenplan!$E$9:$F$278,2))</f>
        <v/>
      </c>
      <c r="N932" s="28" t="str">
        <f>IF(AND(G932="",I932="",J932=""),"",IF(AND(I932&gt;0,OR(F932="",G932="")),"Bitte gültige Kontonummer/n eingeben",IF(OR(AND(F932&gt;0,F932&lt;1000),F932&gt;9999),"Sollkontonummer muss vierstellig sein",IF(VLOOKUP(F932,Kontenplan!$E$9:$E$277,1)&lt;&gt;F932,"Sollkonto existiert nicht",IF(D932=0,"Bitte Beleg-Nr. prüfen",IF(OR(AND(G932&gt;0,G932&lt;1000),G932&gt;9999),"Habenkontonummer muss vierstellig sein",IF(VLOOKUP(G932,Kontenplan!$E$9:$F$277,1)&lt;&gt;G932,"Habenkonto exisitert nicht","")))))))</f>
        <v/>
      </c>
      <c r="O932" s="28" t="str">
        <f t="shared" si="29"/>
        <v/>
      </c>
      <c r="P932" s="28"/>
      <c r="Q932" s="28"/>
      <c r="R932" s="28"/>
      <c r="S932" s="28"/>
      <c r="T932" s="28"/>
      <c r="U932" s="28"/>
      <c r="V932" s="28"/>
      <c r="X932" s="28"/>
      <c r="Y932" s="28"/>
    </row>
    <row r="933" spans="1:25" x14ac:dyDescent="0.2">
      <c r="A933" t="e">
        <f>IF(OR(F933=#REF!,G933=#REF!),ROUND(A932+1,0),A932+0.0001)</f>
        <v>#REF!</v>
      </c>
      <c r="B933" s="20" t="e">
        <f>IF(AND(E933&gt;=$B$2,E933&lt;=$B$3,OR(F933=#REF!,G933=#REF!)),ROUND(B932+1,0),B932+0.0001)</f>
        <v>#REF!</v>
      </c>
      <c r="C933" s="20" t="e">
        <f>IF(H933=#REF!,ROUND(C932+1,0),C932+0.0001)</f>
        <v>#REF!</v>
      </c>
      <c r="D933" s="21"/>
      <c r="E933" s="22"/>
      <c r="F933" s="23"/>
      <c r="G933" s="24"/>
      <c r="H933" s="51"/>
      <c r="I933" s="25"/>
      <c r="J933" s="31"/>
      <c r="K933" s="43" t="str">
        <f t="shared" si="30"/>
        <v/>
      </c>
      <c r="L933" s="45" t="str">
        <f>IF(F933="","",VLOOKUP(Journal!F933,Kontenplan!$E$9:$F$278,2))</f>
        <v/>
      </c>
      <c r="M933" s="44" t="str">
        <f>IF(G933="","",VLOOKUP(Journal!G933,Kontenplan!$E$9:$F$278,2))</f>
        <v/>
      </c>
      <c r="N933" s="28" t="str">
        <f>IF(AND(G933="",I933="",J933=""),"",IF(AND(I933&gt;0,OR(F933="",G933="")),"Bitte gültige Kontonummer/n eingeben",IF(OR(AND(F933&gt;0,F933&lt;1000),F933&gt;9999),"Sollkontonummer muss vierstellig sein",IF(VLOOKUP(F933,Kontenplan!$E$9:$E$277,1)&lt;&gt;F933,"Sollkonto existiert nicht",IF(D933=0,"Bitte Beleg-Nr. prüfen",IF(OR(AND(G933&gt;0,G933&lt;1000),G933&gt;9999),"Habenkontonummer muss vierstellig sein",IF(VLOOKUP(G933,Kontenplan!$E$9:$F$277,1)&lt;&gt;G933,"Habenkonto exisitert nicht","")))))))</f>
        <v/>
      </c>
      <c r="O933" s="28" t="str">
        <f t="shared" si="29"/>
        <v/>
      </c>
      <c r="P933" s="28"/>
      <c r="Q933" s="28"/>
      <c r="R933" s="28"/>
      <c r="S933" s="28"/>
      <c r="T933" s="28"/>
      <c r="U933" s="28"/>
      <c r="V933" s="28"/>
      <c r="X933" s="28"/>
      <c r="Y933" s="28"/>
    </row>
    <row r="934" spans="1:25" x14ac:dyDescent="0.2">
      <c r="A934" t="e">
        <f>IF(OR(F934=#REF!,G934=#REF!),ROUND(A933+1,0),A933+0.0001)</f>
        <v>#REF!</v>
      </c>
      <c r="B934" s="20" t="e">
        <f>IF(AND(E934&gt;=$B$2,E934&lt;=$B$3,OR(F934=#REF!,G934=#REF!)),ROUND(B933+1,0),B933+0.0001)</f>
        <v>#REF!</v>
      </c>
      <c r="C934" s="20" t="e">
        <f>IF(H934=#REF!,ROUND(C933+1,0),C933+0.0001)</f>
        <v>#REF!</v>
      </c>
      <c r="D934" s="21"/>
      <c r="E934" s="22"/>
      <c r="F934" s="23"/>
      <c r="G934" s="24"/>
      <c r="H934" s="51"/>
      <c r="I934" s="25"/>
      <c r="J934" s="31"/>
      <c r="K934" s="43" t="str">
        <f t="shared" si="30"/>
        <v/>
      </c>
      <c r="L934" s="45" t="str">
        <f>IF(F934="","",VLOOKUP(Journal!F934,Kontenplan!$E$9:$F$278,2))</f>
        <v/>
      </c>
      <c r="M934" s="44" t="str">
        <f>IF(G934="","",VLOOKUP(Journal!G934,Kontenplan!$E$9:$F$278,2))</f>
        <v/>
      </c>
      <c r="N934" s="28" t="str">
        <f>IF(AND(G934="",I934="",J934=""),"",IF(AND(I934&gt;0,OR(F934="",G934="")),"Bitte gültige Kontonummer/n eingeben",IF(OR(AND(F934&gt;0,F934&lt;1000),F934&gt;9999),"Sollkontonummer muss vierstellig sein",IF(VLOOKUP(F934,Kontenplan!$E$9:$E$277,1)&lt;&gt;F934,"Sollkonto existiert nicht",IF(D934=0,"Bitte Beleg-Nr. prüfen",IF(OR(AND(G934&gt;0,G934&lt;1000),G934&gt;9999),"Habenkontonummer muss vierstellig sein",IF(VLOOKUP(G934,Kontenplan!$E$9:$F$277,1)&lt;&gt;G934,"Habenkonto exisitert nicht","")))))))</f>
        <v/>
      </c>
      <c r="O934" s="28" t="str">
        <f t="shared" si="29"/>
        <v/>
      </c>
      <c r="P934" s="28"/>
      <c r="Q934" s="28"/>
      <c r="R934" s="28"/>
      <c r="S934" s="28"/>
      <c r="T934" s="28"/>
      <c r="U934" s="28"/>
      <c r="V934" s="28"/>
      <c r="X934" s="28"/>
      <c r="Y934" s="28"/>
    </row>
    <row r="935" spans="1:25" x14ac:dyDescent="0.2">
      <c r="A935" t="e">
        <f>IF(OR(F935=#REF!,G935=#REF!),ROUND(A934+1,0),A934+0.0001)</f>
        <v>#REF!</v>
      </c>
      <c r="B935" s="20" t="e">
        <f>IF(AND(E935&gt;=$B$2,E935&lt;=$B$3,OR(F935=#REF!,G935=#REF!)),ROUND(B934+1,0),B934+0.0001)</f>
        <v>#REF!</v>
      </c>
      <c r="C935" s="20" t="e">
        <f>IF(H935=#REF!,ROUND(C934+1,0),C934+0.0001)</f>
        <v>#REF!</v>
      </c>
      <c r="D935" s="21"/>
      <c r="E935" s="22"/>
      <c r="F935" s="23"/>
      <c r="G935" s="24"/>
      <c r="H935" s="51"/>
      <c r="I935" s="25"/>
      <c r="J935" s="31"/>
      <c r="K935" s="43" t="str">
        <f t="shared" si="30"/>
        <v/>
      </c>
      <c r="L935" s="45" t="str">
        <f>IF(F935="","",VLOOKUP(Journal!F935,Kontenplan!$E$9:$F$278,2))</f>
        <v/>
      </c>
      <c r="M935" s="44" t="str">
        <f>IF(G935="","",VLOOKUP(Journal!G935,Kontenplan!$E$9:$F$278,2))</f>
        <v/>
      </c>
      <c r="N935" s="28" t="str">
        <f>IF(AND(G935="",I935="",J935=""),"",IF(AND(I935&gt;0,OR(F935="",G935="")),"Bitte gültige Kontonummer/n eingeben",IF(OR(AND(F935&gt;0,F935&lt;1000),F935&gt;9999),"Sollkontonummer muss vierstellig sein",IF(VLOOKUP(F935,Kontenplan!$E$9:$E$277,1)&lt;&gt;F935,"Sollkonto existiert nicht",IF(D935=0,"Bitte Beleg-Nr. prüfen",IF(OR(AND(G935&gt;0,G935&lt;1000),G935&gt;9999),"Habenkontonummer muss vierstellig sein",IF(VLOOKUP(G935,Kontenplan!$E$9:$F$277,1)&lt;&gt;G935,"Habenkonto exisitert nicht","")))))))</f>
        <v/>
      </c>
      <c r="O935" s="28" t="str">
        <f t="shared" si="29"/>
        <v/>
      </c>
      <c r="P935" s="28"/>
      <c r="Q935" s="28"/>
      <c r="R935" s="28"/>
      <c r="S935" s="28"/>
      <c r="T935" s="28"/>
      <c r="U935" s="28"/>
      <c r="V935" s="28"/>
      <c r="X935" s="28"/>
      <c r="Y935" s="28"/>
    </row>
    <row r="936" spans="1:25" x14ac:dyDescent="0.2">
      <c r="A936" t="e">
        <f>IF(OR(F936=#REF!,G936=#REF!),ROUND(A935+1,0),A935+0.0001)</f>
        <v>#REF!</v>
      </c>
      <c r="B936" s="20" t="e">
        <f>IF(AND(E936&gt;=$B$2,E936&lt;=$B$3,OR(F936=#REF!,G936=#REF!)),ROUND(B935+1,0),B935+0.0001)</f>
        <v>#REF!</v>
      </c>
      <c r="C936" s="20" t="e">
        <f>IF(H936=#REF!,ROUND(C935+1,0),C935+0.0001)</f>
        <v>#REF!</v>
      </c>
      <c r="D936" s="21"/>
      <c r="E936" s="22"/>
      <c r="F936" s="23"/>
      <c r="G936" s="24"/>
      <c r="H936" s="51"/>
      <c r="I936" s="25"/>
      <c r="J936" s="31"/>
      <c r="K936" s="43" t="str">
        <f t="shared" si="30"/>
        <v/>
      </c>
      <c r="L936" s="45" t="str">
        <f>IF(F936="","",VLOOKUP(Journal!F936,Kontenplan!$E$9:$F$278,2))</f>
        <v/>
      </c>
      <c r="M936" s="44" t="str">
        <f>IF(G936="","",VLOOKUP(Journal!G936,Kontenplan!$E$9:$F$278,2))</f>
        <v/>
      </c>
      <c r="N936" s="28" t="str">
        <f>IF(AND(G936="",I936="",J936=""),"",IF(AND(I936&gt;0,OR(F936="",G936="")),"Bitte gültige Kontonummer/n eingeben",IF(OR(AND(F936&gt;0,F936&lt;1000),F936&gt;9999),"Sollkontonummer muss vierstellig sein",IF(VLOOKUP(F936,Kontenplan!$E$9:$E$277,1)&lt;&gt;F936,"Sollkonto existiert nicht",IF(D936=0,"Bitte Beleg-Nr. prüfen",IF(OR(AND(G936&gt;0,G936&lt;1000),G936&gt;9999),"Habenkontonummer muss vierstellig sein",IF(VLOOKUP(G936,Kontenplan!$E$9:$F$277,1)&lt;&gt;G936,"Habenkonto exisitert nicht","")))))))</f>
        <v/>
      </c>
      <c r="O936" s="28" t="str">
        <f t="shared" si="29"/>
        <v/>
      </c>
      <c r="P936" s="28"/>
      <c r="Q936" s="28"/>
      <c r="R936" s="28"/>
      <c r="S936" s="28"/>
      <c r="T936" s="28"/>
      <c r="U936" s="28"/>
      <c r="V936" s="28"/>
      <c r="X936" s="28"/>
      <c r="Y936" s="28"/>
    </row>
    <row r="937" spans="1:25" x14ac:dyDescent="0.2">
      <c r="A937" t="e">
        <f>IF(OR(F937=#REF!,G937=#REF!),ROUND(A936+1,0),A936+0.0001)</f>
        <v>#REF!</v>
      </c>
      <c r="B937" s="20" t="e">
        <f>IF(AND(E937&gt;=$B$2,E937&lt;=$B$3,OR(F937=#REF!,G937=#REF!)),ROUND(B936+1,0),B936+0.0001)</f>
        <v>#REF!</v>
      </c>
      <c r="C937" s="20" t="e">
        <f>IF(H937=#REF!,ROUND(C936+1,0),C936+0.0001)</f>
        <v>#REF!</v>
      </c>
      <c r="D937" s="21"/>
      <c r="E937" s="22"/>
      <c r="F937" s="23"/>
      <c r="G937" s="24"/>
      <c r="H937" s="51"/>
      <c r="I937" s="25"/>
      <c r="J937" s="31"/>
      <c r="K937" s="43" t="str">
        <f t="shared" si="30"/>
        <v/>
      </c>
      <c r="L937" s="45" t="str">
        <f>IF(F937="","",VLOOKUP(Journal!F937,Kontenplan!$E$9:$F$278,2))</f>
        <v/>
      </c>
      <c r="M937" s="44" t="str">
        <f>IF(G937="","",VLOOKUP(Journal!G937,Kontenplan!$E$9:$F$278,2))</f>
        <v/>
      </c>
      <c r="N937" s="28" t="str">
        <f>IF(AND(G937="",I937="",J937=""),"",IF(AND(I937&gt;0,OR(F937="",G937="")),"Bitte gültige Kontonummer/n eingeben",IF(OR(AND(F937&gt;0,F937&lt;1000),F937&gt;9999),"Sollkontonummer muss vierstellig sein",IF(VLOOKUP(F937,Kontenplan!$E$9:$E$277,1)&lt;&gt;F937,"Sollkonto existiert nicht",IF(D937=0,"Bitte Beleg-Nr. prüfen",IF(OR(AND(G937&gt;0,G937&lt;1000),G937&gt;9999),"Habenkontonummer muss vierstellig sein",IF(VLOOKUP(G937,Kontenplan!$E$9:$F$277,1)&lt;&gt;G937,"Habenkonto exisitert nicht","")))))))</f>
        <v/>
      </c>
      <c r="O937" s="28" t="str">
        <f t="shared" si="29"/>
        <v/>
      </c>
      <c r="P937" s="28"/>
      <c r="Q937" s="28"/>
      <c r="R937" s="28"/>
      <c r="S937" s="28"/>
      <c r="T937" s="28"/>
      <c r="U937" s="28"/>
      <c r="V937" s="28"/>
      <c r="X937" s="28"/>
      <c r="Y937" s="28"/>
    </row>
    <row r="938" spans="1:25" x14ac:dyDescent="0.2">
      <c r="A938" t="e">
        <f>IF(OR(F938=#REF!,G938=#REF!),ROUND(A937+1,0),A937+0.0001)</f>
        <v>#REF!</v>
      </c>
      <c r="B938" s="20" t="e">
        <f>IF(AND(E938&gt;=$B$2,E938&lt;=$B$3,OR(F938=#REF!,G938=#REF!)),ROUND(B937+1,0),B937+0.0001)</f>
        <v>#REF!</v>
      </c>
      <c r="C938" s="20" t="e">
        <f>IF(H938=#REF!,ROUND(C937+1,0),C937+0.0001)</f>
        <v>#REF!</v>
      </c>
      <c r="D938" s="21"/>
      <c r="E938" s="22"/>
      <c r="F938" s="23"/>
      <c r="G938" s="24"/>
      <c r="H938" s="51"/>
      <c r="I938" s="25"/>
      <c r="J938" s="31"/>
      <c r="K938" s="43" t="str">
        <f t="shared" si="30"/>
        <v/>
      </c>
      <c r="L938" s="45" t="str">
        <f>IF(F938="","",VLOOKUP(Journal!F938,Kontenplan!$E$9:$F$278,2))</f>
        <v/>
      </c>
      <c r="M938" s="44" t="str">
        <f>IF(G938="","",VLOOKUP(Journal!G938,Kontenplan!$E$9:$F$278,2))</f>
        <v/>
      </c>
      <c r="N938" s="28" t="str">
        <f>IF(AND(G938="",I938="",J938=""),"",IF(AND(I938&gt;0,OR(F938="",G938="")),"Bitte gültige Kontonummer/n eingeben",IF(OR(AND(F938&gt;0,F938&lt;1000),F938&gt;9999),"Sollkontonummer muss vierstellig sein",IF(VLOOKUP(F938,Kontenplan!$E$9:$E$277,1)&lt;&gt;F938,"Sollkonto existiert nicht",IF(D938=0,"Bitte Beleg-Nr. prüfen",IF(OR(AND(G938&gt;0,G938&lt;1000),G938&gt;9999),"Habenkontonummer muss vierstellig sein",IF(VLOOKUP(G938,Kontenplan!$E$9:$F$277,1)&lt;&gt;G938,"Habenkonto exisitert nicht","")))))))</f>
        <v/>
      </c>
      <c r="O938" s="28" t="str">
        <f t="shared" si="29"/>
        <v/>
      </c>
      <c r="P938" s="28"/>
      <c r="Q938" s="28"/>
      <c r="R938" s="28"/>
      <c r="S938" s="28"/>
      <c r="T938" s="28"/>
      <c r="U938" s="28"/>
      <c r="V938" s="28"/>
      <c r="X938" s="28"/>
      <c r="Y938" s="28"/>
    </row>
    <row r="939" spans="1:25" x14ac:dyDescent="0.2">
      <c r="A939" t="e">
        <f>IF(OR(F939=#REF!,G939=#REF!),ROUND(A938+1,0),A938+0.0001)</f>
        <v>#REF!</v>
      </c>
      <c r="B939" s="20" t="e">
        <f>IF(AND(E939&gt;=$B$2,E939&lt;=$B$3,OR(F939=#REF!,G939=#REF!)),ROUND(B938+1,0),B938+0.0001)</f>
        <v>#REF!</v>
      </c>
      <c r="C939" s="20" t="e">
        <f>IF(H939=#REF!,ROUND(C938+1,0),C938+0.0001)</f>
        <v>#REF!</v>
      </c>
      <c r="D939" s="21"/>
      <c r="E939" s="22"/>
      <c r="F939" s="23"/>
      <c r="G939" s="24"/>
      <c r="H939" s="51"/>
      <c r="I939" s="25"/>
      <c r="J939" s="31"/>
      <c r="K939" s="43" t="str">
        <f t="shared" si="30"/>
        <v/>
      </c>
      <c r="L939" s="45" t="str">
        <f>IF(F939="","",VLOOKUP(Journal!F939,Kontenplan!$E$9:$F$278,2))</f>
        <v/>
      </c>
      <c r="M939" s="44" t="str">
        <f>IF(G939="","",VLOOKUP(Journal!G939,Kontenplan!$E$9:$F$278,2))</f>
        <v/>
      </c>
      <c r="N939" s="28" t="str">
        <f>IF(AND(G939="",I939="",J939=""),"",IF(AND(I939&gt;0,OR(F939="",G939="")),"Bitte gültige Kontonummer/n eingeben",IF(OR(AND(F939&gt;0,F939&lt;1000),F939&gt;9999),"Sollkontonummer muss vierstellig sein",IF(VLOOKUP(F939,Kontenplan!$E$9:$E$277,1)&lt;&gt;F939,"Sollkonto existiert nicht",IF(D939=0,"Bitte Beleg-Nr. prüfen",IF(OR(AND(G939&gt;0,G939&lt;1000),G939&gt;9999),"Habenkontonummer muss vierstellig sein",IF(VLOOKUP(G939,Kontenplan!$E$9:$F$277,1)&lt;&gt;G939,"Habenkonto exisitert nicht","")))))))</f>
        <v/>
      </c>
      <c r="O939" s="28" t="str">
        <f t="shared" si="29"/>
        <v/>
      </c>
      <c r="P939" s="28"/>
      <c r="Q939" s="28"/>
      <c r="R939" s="28"/>
      <c r="S939" s="28"/>
      <c r="T939" s="28"/>
      <c r="U939" s="28"/>
      <c r="V939" s="28"/>
      <c r="X939" s="28"/>
      <c r="Y939" s="28"/>
    </row>
    <row r="940" spans="1:25" x14ac:dyDescent="0.2">
      <c r="A940" t="e">
        <f>IF(OR(F940=#REF!,G940=#REF!),ROUND(A939+1,0),A939+0.0001)</f>
        <v>#REF!</v>
      </c>
      <c r="B940" s="20" t="e">
        <f>IF(AND(E940&gt;=$B$2,E940&lt;=$B$3,OR(F940=#REF!,G940=#REF!)),ROUND(B939+1,0),B939+0.0001)</f>
        <v>#REF!</v>
      </c>
      <c r="C940" s="20" t="e">
        <f>IF(H940=#REF!,ROUND(C939+1,0),C939+0.0001)</f>
        <v>#REF!</v>
      </c>
      <c r="D940" s="21"/>
      <c r="E940" s="22"/>
      <c r="F940" s="23"/>
      <c r="G940" s="24"/>
      <c r="H940" s="51"/>
      <c r="I940" s="25"/>
      <c r="J940" s="31"/>
      <c r="K940" s="43" t="str">
        <f t="shared" si="30"/>
        <v/>
      </c>
      <c r="L940" s="45" t="str">
        <f>IF(F940="","",VLOOKUP(Journal!F940,Kontenplan!$E$9:$F$278,2))</f>
        <v/>
      </c>
      <c r="M940" s="44" t="str">
        <f>IF(G940="","",VLOOKUP(Journal!G940,Kontenplan!$E$9:$F$278,2))</f>
        <v/>
      </c>
      <c r="N940" s="28" t="str">
        <f>IF(AND(G940="",I940="",J940=""),"",IF(AND(I940&gt;0,OR(F940="",G940="")),"Bitte gültige Kontonummer/n eingeben",IF(OR(AND(F940&gt;0,F940&lt;1000),F940&gt;9999),"Sollkontonummer muss vierstellig sein",IF(VLOOKUP(F940,Kontenplan!$E$9:$E$277,1)&lt;&gt;F940,"Sollkonto existiert nicht",IF(D940=0,"Bitte Beleg-Nr. prüfen",IF(OR(AND(G940&gt;0,G940&lt;1000),G940&gt;9999),"Habenkontonummer muss vierstellig sein",IF(VLOOKUP(G940,Kontenplan!$E$9:$F$277,1)&lt;&gt;G940,"Habenkonto exisitert nicht","")))))))</f>
        <v/>
      </c>
      <c r="O940" s="28" t="str">
        <f t="shared" si="29"/>
        <v/>
      </c>
      <c r="P940" s="28"/>
      <c r="Q940" s="28"/>
      <c r="R940" s="28"/>
      <c r="S940" s="28"/>
      <c r="T940" s="28"/>
      <c r="U940" s="28"/>
      <c r="V940" s="28"/>
      <c r="X940" s="28"/>
      <c r="Y940" s="28"/>
    </row>
    <row r="941" spans="1:25" x14ac:dyDescent="0.2">
      <c r="A941" t="e">
        <f>IF(OR(F941=#REF!,G941=#REF!),ROUND(A940+1,0),A940+0.0001)</f>
        <v>#REF!</v>
      </c>
      <c r="B941" s="20" t="e">
        <f>IF(AND(E941&gt;=$B$2,E941&lt;=$B$3,OR(F941=#REF!,G941=#REF!)),ROUND(B940+1,0),B940+0.0001)</f>
        <v>#REF!</v>
      </c>
      <c r="C941" s="20" t="e">
        <f>IF(H941=#REF!,ROUND(C940+1,0),C940+0.0001)</f>
        <v>#REF!</v>
      </c>
      <c r="D941" s="21"/>
      <c r="E941" s="22"/>
      <c r="F941" s="23"/>
      <c r="G941" s="24"/>
      <c r="H941" s="51"/>
      <c r="I941" s="25"/>
      <c r="J941" s="31"/>
      <c r="K941" s="43" t="str">
        <f t="shared" si="30"/>
        <v/>
      </c>
      <c r="L941" s="45" t="str">
        <f>IF(F941="","",VLOOKUP(Journal!F941,Kontenplan!$E$9:$F$278,2))</f>
        <v/>
      </c>
      <c r="M941" s="44" t="str">
        <f>IF(G941="","",VLOOKUP(Journal!G941,Kontenplan!$E$9:$F$278,2))</f>
        <v/>
      </c>
      <c r="N941" s="28" t="str">
        <f>IF(AND(G941="",I941="",J941=""),"",IF(AND(I941&gt;0,OR(F941="",G941="")),"Bitte gültige Kontonummer/n eingeben",IF(OR(AND(F941&gt;0,F941&lt;1000),F941&gt;9999),"Sollkontonummer muss vierstellig sein",IF(VLOOKUP(F941,Kontenplan!$E$9:$E$277,1)&lt;&gt;F941,"Sollkonto existiert nicht",IF(D941=0,"Bitte Beleg-Nr. prüfen",IF(OR(AND(G941&gt;0,G941&lt;1000),G941&gt;9999),"Habenkontonummer muss vierstellig sein",IF(VLOOKUP(G941,Kontenplan!$E$9:$F$277,1)&lt;&gt;G941,"Habenkonto exisitert nicht","")))))))</f>
        <v/>
      </c>
      <c r="O941" s="28" t="str">
        <f t="shared" si="29"/>
        <v/>
      </c>
      <c r="P941" s="28"/>
      <c r="Q941" s="28"/>
      <c r="R941" s="28"/>
      <c r="S941" s="28"/>
      <c r="T941" s="28"/>
      <c r="U941" s="28"/>
      <c r="V941" s="28"/>
      <c r="X941" s="28"/>
      <c r="Y941" s="28"/>
    </row>
    <row r="942" spans="1:25" x14ac:dyDescent="0.2">
      <c r="A942" t="e">
        <f>IF(OR(F942=#REF!,G942=#REF!),ROUND(A941+1,0),A941+0.0001)</f>
        <v>#REF!</v>
      </c>
      <c r="B942" s="20" t="e">
        <f>IF(AND(E942&gt;=$B$2,E942&lt;=$B$3,OR(F942=#REF!,G942=#REF!)),ROUND(B941+1,0),B941+0.0001)</f>
        <v>#REF!</v>
      </c>
      <c r="C942" s="20" t="e">
        <f>IF(H942=#REF!,ROUND(C941+1,0),C941+0.0001)</f>
        <v>#REF!</v>
      </c>
      <c r="D942" s="21"/>
      <c r="E942" s="22"/>
      <c r="F942" s="23"/>
      <c r="G942" s="24"/>
      <c r="H942" s="51"/>
      <c r="I942" s="25"/>
      <c r="J942" s="31"/>
      <c r="K942" s="43" t="str">
        <f t="shared" si="30"/>
        <v/>
      </c>
      <c r="L942" s="45" t="str">
        <f>IF(F942="","",VLOOKUP(Journal!F942,Kontenplan!$E$9:$F$278,2))</f>
        <v/>
      </c>
      <c r="M942" s="44" t="str">
        <f>IF(G942="","",VLOOKUP(Journal!G942,Kontenplan!$E$9:$F$278,2))</f>
        <v/>
      </c>
      <c r="N942" s="28" t="str">
        <f>IF(AND(G942="",I942="",J942=""),"",IF(AND(I942&gt;0,OR(F942="",G942="")),"Bitte gültige Kontonummer/n eingeben",IF(OR(AND(F942&gt;0,F942&lt;1000),F942&gt;9999),"Sollkontonummer muss vierstellig sein",IF(VLOOKUP(F942,Kontenplan!$E$9:$E$277,1)&lt;&gt;F942,"Sollkonto existiert nicht",IF(D942=0,"Bitte Beleg-Nr. prüfen",IF(OR(AND(G942&gt;0,G942&lt;1000),G942&gt;9999),"Habenkontonummer muss vierstellig sein",IF(VLOOKUP(G942,Kontenplan!$E$9:$F$277,1)&lt;&gt;G942,"Habenkonto exisitert nicht","")))))))</f>
        <v/>
      </c>
      <c r="O942" s="28" t="str">
        <f t="shared" si="29"/>
        <v/>
      </c>
      <c r="P942" s="28"/>
      <c r="Q942" s="28"/>
      <c r="R942" s="28"/>
      <c r="S942" s="28"/>
      <c r="T942" s="28"/>
      <c r="U942" s="28"/>
      <c r="V942" s="28"/>
      <c r="X942" s="28"/>
      <c r="Y942" s="28"/>
    </row>
    <row r="943" spans="1:25" x14ac:dyDescent="0.2">
      <c r="A943" t="e">
        <f>IF(OR(F943=#REF!,G943=#REF!),ROUND(A942+1,0),A942+0.0001)</f>
        <v>#REF!</v>
      </c>
      <c r="B943" s="20" t="e">
        <f>IF(AND(E943&gt;=$B$2,E943&lt;=$B$3,OR(F943=#REF!,G943=#REF!)),ROUND(B942+1,0),B942+0.0001)</f>
        <v>#REF!</v>
      </c>
      <c r="C943" s="20" t="e">
        <f>IF(H943=#REF!,ROUND(C942+1,0),C942+0.0001)</f>
        <v>#REF!</v>
      </c>
      <c r="D943" s="21"/>
      <c r="E943" s="22"/>
      <c r="F943" s="23"/>
      <c r="G943" s="24"/>
      <c r="H943" s="51"/>
      <c r="I943" s="25"/>
      <c r="J943" s="31"/>
      <c r="K943" s="43" t="str">
        <f t="shared" si="30"/>
        <v/>
      </c>
      <c r="L943" s="45" t="str">
        <f>IF(F943="","",VLOOKUP(Journal!F943,Kontenplan!$E$9:$F$278,2))</f>
        <v/>
      </c>
      <c r="M943" s="44" t="str">
        <f>IF(G943="","",VLOOKUP(Journal!G943,Kontenplan!$E$9:$F$278,2))</f>
        <v/>
      </c>
      <c r="N943" s="28" t="str">
        <f>IF(AND(G943="",I943="",J943=""),"",IF(AND(I943&gt;0,OR(F943="",G943="")),"Bitte gültige Kontonummer/n eingeben",IF(OR(AND(F943&gt;0,F943&lt;1000),F943&gt;9999),"Sollkontonummer muss vierstellig sein",IF(VLOOKUP(F943,Kontenplan!$E$9:$E$277,1)&lt;&gt;F943,"Sollkonto existiert nicht",IF(D943=0,"Bitte Beleg-Nr. prüfen",IF(OR(AND(G943&gt;0,G943&lt;1000),G943&gt;9999),"Habenkontonummer muss vierstellig sein",IF(VLOOKUP(G943,Kontenplan!$E$9:$F$277,1)&lt;&gt;G943,"Habenkonto exisitert nicht","")))))))</f>
        <v/>
      </c>
      <c r="O943" s="28" t="str">
        <f t="shared" si="29"/>
        <v/>
      </c>
      <c r="P943" s="28"/>
      <c r="Q943" s="28"/>
      <c r="R943" s="28"/>
      <c r="S943" s="28"/>
      <c r="T943" s="28"/>
      <c r="U943" s="28"/>
      <c r="V943" s="28"/>
      <c r="X943" s="28"/>
      <c r="Y943" s="28"/>
    </row>
    <row r="944" spans="1:25" x14ac:dyDescent="0.2">
      <c r="A944" t="e">
        <f>IF(OR(F944=#REF!,G944=#REF!),ROUND(A943+1,0),A943+0.0001)</f>
        <v>#REF!</v>
      </c>
      <c r="B944" s="20" t="e">
        <f>IF(AND(E944&gt;=$B$2,E944&lt;=$B$3,OR(F944=#REF!,G944=#REF!)),ROUND(B943+1,0),B943+0.0001)</f>
        <v>#REF!</v>
      </c>
      <c r="C944" s="20" t="e">
        <f>IF(H944=#REF!,ROUND(C943+1,0),C943+0.0001)</f>
        <v>#REF!</v>
      </c>
      <c r="D944" s="21"/>
      <c r="E944" s="22"/>
      <c r="F944" s="23"/>
      <c r="G944" s="24"/>
      <c r="H944" s="51"/>
      <c r="I944" s="25"/>
      <c r="J944" s="31"/>
      <c r="K944" s="43" t="str">
        <f t="shared" si="30"/>
        <v/>
      </c>
      <c r="L944" s="45" t="str">
        <f>IF(F944="","",VLOOKUP(Journal!F944,Kontenplan!$E$9:$F$278,2))</f>
        <v/>
      </c>
      <c r="M944" s="44" t="str">
        <f>IF(G944="","",VLOOKUP(Journal!G944,Kontenplan!$E$9:$F$278,2))</f>
        <v/>
      </c>
      <c r="N944" s="28" t="str">
        <f>IF(AND(G944="",I944="",J944=""),"",IF(AND(I944&gt;0,OR(F944="",G944="")),"Bitte gültige Kontonummer/n eingeben",IF(OR(AND(F944&gt;0,F944&lt;1000),F944&gt;9999),"Sollkontonummer muss vierstellig sein",IF(VLOOKUP(F944,Kontenplan!$E$9:$E$277,1)&lt;&gt;F944,"Sollkonto existiert nicht",IF(D944=0,"Bitte Beleg-Nr. prüfen",IF(OR(AND(G944&gt;0,G944&lt;1000),G944&gt;9999),"Habenkontonummer muss vierstellig sein",IF(VLOOKUP(G944,Kontenplan!$E$9:$F$277,1)&lt;&gt;G944,"Habenkonto exisitert nicht","")))))))</f>
        <v/>
      </c>
      <c r="O944" s="28" t="str">
        <f t="shared" si="29"/>
        <v/>
      </c>
      <c r="P944" s="28"/>
      <c r="Q944" s="28"/>
      <c r="R944" s="28"/>
      <c r="S944" s="28"/>
      <c r="T944" s="28"/>
      <c r="U944" s="28"/>
      <c r="V944" s="28"/>
      <c r="X944" s="28"/>
      <c r="Y944" s="28"/>
    </row>
    <row r="945" spans="1:25" x14ac:dyDescent="0.2">
      <c r="A945" t="e">
        <f>IF(OR(F945=#REF!,G945=#REF!),ROUND(A944+1,0),A944+0.0001)</f>
        <v>#REF!</v>
      </c>
      <c r="B945" s="20" t="e">
        <f>IF(AND(E945&gt;=$B$2,E945&lt;=$B$3,OR(F945=#REF!,G945=#REF!)),ROUND(B944+1,0),B944+0.0001)</f>
        <v>#REF!</v>
      </c>
      <c r="C945" s="20" t="e">
        <f>IF(H945=#REF!,ROUND(C944+1,0),C944+0.0001)</f>
        <v>#REF!</v>
      </c>
      <c r="D945" s="21"/>
      <c r="E945" s="22"/>
      <c r="F945" s="23"/>
      <c r="G945" s="24"/>
      <c r="H945" s="51"/>
      <c r="I945" s="25"/>
      <c r="J945" s="31"/>
      <c r="K945" s="43" t="str">
        <f t="shared" si="30"/>
        <v/>
      </c>
      <c r="L945" s="45" t="str">
        <f>IF(F945="","",VLOOKUP(Journal!F945,Kontenplan!$E$9:$F$278,2))</f>
        <v/>
      </c>
      <c r="M945" s="44" t="str">
        <f>IF(G945="","",VLOOKUP(Journal!G945,Kontenplan!$E$9:$F$278,2))</f>
        <v/>
      </c>
      <c r="N945" s="28" t="str">
        <f>IF(AND(G945="",I945="",J945=""),"",IF(AND(I945&gt;0,OR(F945="",G945="")),"Bitte gültige Kontonummer/n eingeben",IF(OR(AND(F945&gt;0,F945&lt;1000),F945&gt;9999),"Sollkontonummer muss vierstellig sein",IF(VLOOKUP(F945,Kontenplan!$E$9:$E$277,1)&lt;&gt;F945,"Sollkonto existiert nicht",IF(D945=0,"Bitte Beleg-Nr. prüfen",IF(OR(AND(G945&gt;0,G945&lt;1000),G945&gt;9999),"Habenkontonummer muss vierstellig sein",IF(VLOOKUP(G945,Kontenplan!$E$9:$F$277,1)&lt;&gt;G945,"Habenkonto exisitert nicht","")))))))</f>
        <v/>
      </c>
      <c r="O945" s="28" t="str">
        <f t="shared" si="29"/>
        <v/>
      </c>
      <c r="P945" s="28"/>
      <c r="Q945" s="28"/>
      <c r="R945" s="28"/>
      <c r="S945" s="28"/>
      <c r="T945" s="28"/>
      <c r="U945" s="28"/>
      <c r="V945" s="28"/>
      <c r="X945" s="28"/>
      <c r="Y945" s="28"/>
    </row>
    <row r="946" spans="1:25" x14ac:dyDescent="0.2">
      <c r="A946" t="e">
        <f>IF(OR(F946=#REF!,G946=#REF!),ROUND(A945+1,0),A945+0.0001)</f>
        <v>#REF!</v>
      </c>
      <c r="B946" s="20" t="e">
        <f>IF(AND(E946&gt;=$B$2,E946&lt;=$B$3,OR(F946=#REF!,G946=#REF!)),ROUND(B945+1,0),B945+0.0001)</f>
        <v>#REF!</v>
      </c>
      <c r="C946" s="20" t="e">
        <f>IF(H946=#REF!,ROUND(C945+1,0),C945+0.0001)</f>
        <v>#REF!</v>
      </c>
      <c r="D946" s="21"/>
      <c r="E946" s="22"/>
      <c r="F946" s="23"/>
      <c r="G946" s="24"/>
      <c r="H946" s="51"/>
      <c r="I946" s="25"/>
      <c r="J946" s="31"/>
      <c r="K946" s="43" t="str">
        <f t="shared" si="30"/>
        <v/>
      </c>
      <c r="L946" s="45" t="str">
        <f>IF(F946="","",VLOOKUP(Journal!F946,Kontenplan!$E$9:$F$278,2))</f>
        <v/>
      </c>
      <c r="M946" s="44" t="str">
        <f>IF(G946="","",VLOOKUP(Journal!G946,Kontenplan!$E$9:$F$278,2))</f>
        <v/>
      </c>
      <c r="N946" s="28" t="str">
        <f>IF(AND(G946="",I946="",J946=""),"",IF(AND(I946&gt;0,OR(F946="",G946="")),"Bitte gültige Kontonummer/n eingeben",IF(OR(AND(F946&gt;0,F946&lt;1000),F946&gt;9999),"Sollkontonummer muss vierstellig sein",IF(VLOOKUP(F946,Kontenplan!$E$9:$E$277,1)&lt;&gt;F946,"Sollkonto existiert nicht",IF(D946=0,"Bitte Beleg-Nr. prüfen",IF(OR(AND(G946&gt;0,G946&lt;1000),G946&gt;9999),"Habenkontonummer muss vierstellig sein",IF(VLOOKUP(G946,Kontenplan!$E$9:$F$277,1)&lt;&gt;G946,"Habenkonto exisitert nicht","")))))))</f>
        <v/>
      </c>
      <c r="O946" s="28" t="str">
        <f t="shared" si="29"/>
        <v/>
      </c>
      <c r="P946" s="28"/>
      <c r="Q946" s="28"/>
      <c r="R946" s="28"/>
      <c r="S946" s="28"/>
      <c r="T946" s="28"/>
      <c r="U946" s="28"/>
      <c r="V946" s="28"/>
      <c r="X946" s="28"/>
      <c r="Y946" s="28"/>
    </row>
    <row r="947" spans="1:25" x14ac:dyDescent="0.2">
      <c r="A947" t="e">
        <f>IF(OR(F947=#REF!,G947=#REF!),ROUND(A946+1,0),A946+0.0001)</f>
        <v>#REF!</v>
      </c>
      <c r="B947" s="20" t="e">
        <f>IF(AND(E947&gt;=$B$2,E947&lt;=$B$3,OR(F947=#REF!,G947=#REF!)),ROUND(B946+1,0),B946+0.0001)</f>
        <v>#REF!</v>
      </c>
      <c r="C947" s="20" t="e">
        <f>IF(H947=#REF!,ROUND(C946+1,0),C946+0.0001)</f>
        <v>#REF!</v>
      </c>
      <c r="D947" s="21"/>
      <c r="E947" s="22"/>
      <c r="F947" s="23"/>
      <c r="G947" s="24"/>
      <c r="H947" s="51"/>
      <c r="I947" s="25"/>
      <c r="J947" s="31"/>
      <c r="K947" s="43" t="str">
        <f t="shared" si="30"/>
        <v/>
      </c>
      <c r="L947" s="45" t="str">
        <f>IF(F947="","",VLOOKUP(Journal!F947,Kontenplan!$E$9:$F$278,2))</f>
        <v/>
      </c>
      <c r="M947" s="44" t="str">
        <f>IF(G947="","",VLOOKUP(Journal!G947,Kontenplan!$E$9:$F$278,2))</f>
        <v/>
      </c>
      <c r="N947" s="28" t="str">
        <f>IF(AND(G947="",I947="",J947=""),"",IF(AND(I947&gt;0,OR(F947="",G947="")),"Bitte gültige Kontonummer/n eingeben",IF(OR(AND(F947&gt;0,F947&lt;1000),F947&gt;9999),"Sollkontonummer muss vierstellig sein",IF(VLOOKUP(F947,Kontenplan!$E$9:$E$277,1)&lt;&gt;F947,"Sollkonto existiert nicht",IF(D947=0,"Bitte Beleg-Nr. prüfen",IF(OR(AND(G947&gt;0,G947&lt;1000),G947&gt;9999),"Habenkontonummer muss vierstellig sein",IF(VLOOKUP(G947,Kontenplan!$E$9:$F$277,1)&lt;&gt;G947,"Habenkonto exisitert nicht","")))))))</f>
        <v/>
      </c>
      <c r="O947" s="28" t="str">
        <f t="shared" si="29"/>
        <v/>
      </c>
      <c r="P947" s="28"/>
      <c r="Q947" s="28"/>
      <c r="R947" s="28"/>
      <c r="S947" s="28"/>
      <c r="T947" s="28"/>
      <c r="U947" s="28"/>
      <c r="V947" s="28"/>
      <c r="X947" s="28"/>
      <c r="Y947" s="28"/>
    </row>
    <row r="948" spans="1:25" x14ac:dyDescent="0.2">
      <c r="A948" t="e">
        <f>IF(OR(F948=#REF!,G948=#REF!),ROUND(A947+1,0),A947+0.0001)</f>
        <v>#REF!</v>
      </c>
      <c r="B948" s="20" t="e">
        <f>IF(AND(E948&gt;=$B$2,E948&lt;=$B$3,OR(F948=#REF!,G948=#REF!)),ROUND(B947+1,0),B947+0.0001)</f>
        <v>#REF!</v>
      </c>
      <c r="C948" s="20" t="e">
        <f>IF(H948=#REF!,ROUND(C947+1,0),C947+0.0001)</f>
        <v>#REF!</v>
      </c>
      <c r="D948" s="21"/>
      <c r="E948" s="22"/>
      <c r="F948" s="23"/>
      <c r="G948" s="24"/>
      <c r="H948" s="51"/>
      <c r="I948" s="25"/>
      <c r="J948" s="31"/>
      <c r="K948" s="43" t="str">
        <f t="shared" si="30"/>
        <v/>
      </c>
      <c r="L948" s="45" t="str">
        <f>IF(F948="","",VLOOKUP(Journal!F948,Kontenplan!$E$9:$F$278,2))</f>
        <v/>
      </c>
      <c r="M948" s="44" t="str">
        <f>IF(G948="","",VLOOKUP(Journal!G948,Kontenplan!$E$9:$F$278,2))</f>
        <v/>
      </c>
      <c r="N948" s="28" t="str">
        <f>IF(AND(G948="",I948="",J948=""),"",IF(AND(I948&gt;0,OR(F948="",G948="")),"Bitte gültige Kontonummer/n eingeben",IF(OR(AND(F948&gt;0,F948&lt;1000),F948&gt;9999),"Sollkontonummer muss vierstellig sein",IF(VLOOKUP(F948,Kontenplan!$E$9:$E$277,1)&lt;&gt;F948,"Sollkonto existiert nicht",IF(D948=0,"Bitte Beleg-Nr. prüfen",IF(OR(AND(G948&gt;0,G948&lt;1000),G948&gt;9999),"Habenkontonummer muss vierstellig sein",IF(VLOOKUP(G948,Kontenplan!$E$9:$F$277,1)&lt;&gt;G948,"Habenkonto exisitert nicht","")))))))</f>
        <v/>
      </c>
      <c r="O948" s="28" t="str">
        <f t="shared" si="29"/>
        <v/>
      </c>
      <c r="P948" s="28"/>
      <c r="Q948" s="28"/>
      <c r="R948" s="28"/>
      <c r="S948" s="28"/>
      <c r="T948" s="28"/>
      <c r="U948" s="28"/>
      <c r="V948" s="28"/>
      <c r="X948" s="28"/>
      <c r="Y948" s="28"/>
    </row>
    <row r="949" spans="1:25" x14ac:dyDescent="0.2">
      <c r="A949" t="e">
        <f>IF(OR(F949=#REF!,G949=#REF!),ROUND(A948+1,0),A948+0.0001)</f>
        <v>#REF!</v>
      </c>
      <c r="B949" s="20" t="e">
        <f>IF(AND(E949&gt;=$B$2,E949&lt;=$B$3,OR(F949=#REF!,G949=#REF!)),ROUND(B948+1,0),B948+0.0001)</f>
        <v>#REF!</v>
      </c>
      <c r="C949" s="20" t="e">
        <f>IF(H949=#REF!,ROUND(C948+1,0),C948+0.0001)</f>
        <v>#REF!</v>
      </c>
      <c r="D949" s="21"/>
      <c r="E949" s="22"/>
      <c r="F949" s="23"/>
      <c r="G949" s="24"/>
      <c r="H949" s="51"/>
      <c r="I949" s="25"/>
      <c r="J949" s="31"/>
      <c r="K949" s="43" t="str">
        <f t="shared" si="30"/>
        <v/>
      </c>
      <c r="L949" s="45" t="str">
        <f>IF(F949="","",VLOOKUP(Journal!F949,Kontenplan!$E$9:$F$278,2))</f>
        <v/>
      </c>
      <c r="M949" s="44" t="str">
        <f>IF(G949="","",VLOOKUP(Journal!G949,Kontenplan!$E$9:$F$278,2))</f>
        <v/>
      </c>
      <c r="N949" s="28" t="str">
        <f>IF(AND(G949="",I949="",J949=""),"",IF(AND(I949&gt;0,OR(F949="",G949="")),"Bitte gültige Kontonummer/n eingeben",IF(OR(AND(F949&gt;0,F949&lt;1000),F949&gt;9999),"Sollkontonummer muss vierstellig sein",IF(VLOOKUP(F949,Kontenplan!$E$9:$E$277,1)&lt;&gt;F949,"Sollkonto existiert nicht",IF(D949=0,"Bitte Beleg-Nr. prüfen",IF(OR(AND(G949&gt;0,G949&lt;1000),G949&gt;9999),"Habenkontonummer muss vierstellig sein",IF(VLOOKUP(G949,Kontenplan!$E$9:$F$277,1)&lt;&gt;G949,"Habenkonto exisitert nicht","")))))))</f>
        <v/>
      </c>
      <c r="O949" s="28" t="str">
        <f t="shared" si="29"/>
        <v/>
      </c>
      <c r="P949" s="28"/>
      <c r="Q949" s="28"/>
      <c r="R949" s="28"/>
      <c r="S949" s="28"/>
      <c r="T949" s="28"/>
      <c r="U949" s="28"/>
      <c r="V949" s="28"/>
      <c r="X949" s="28"/>
      <c r="Y949" s="28"/>
    </row>
    <row r="950" spans="1:25" x14ac:dyDescent="0.2">
      <c r="A950" t="e">
        <f>IF(OR(F950=#REF!,G950=#REF!),ROUND(A949+1,0),A949+0.0001)</f>
        <v>#REF!</v>
      </c>
      <c r="B950" s="20" t="e">
        <f>IF(AND(E950&gt;=$B$2,E950&lt;=$B$3,OR(F950=#REF!,G950=#REF!)),ROUND(B949+1,0),B949+0.0001)</f>
        <v>#REF!</v>
      </c>
      <c r="C950" s="20" t="e">
        <f>IF(H950=#REF!,ROUND(C949+1,0),C949+0.0001)</f>
        <v>#REF!</v>
      </c>
      <c r="D950" s="21"/>
      <c r="E950" s="22"/>
      <c r="F950" s="23"/>
      <c r="G950" s="24"/>
      <c r="H950" s="51"/>
      <c r="I950" s="25"/>
      <c r="J950" s="31"/>
      <c r="K950" s="43" t="str">
        <f t="shared" si="30"/>
        <v/>
      </c>
      <c r="L950" s="45" t="str">
        <f>IF(F950="","",VLOOKUP(Journal!F950,Kontenplan!$E$9:$F$278,2))</f>
        <v/>
      </c>
      <c r="M950" s="44" t="str">
        <f>IF(G950="","",VLOOKUP(Journal!G950,Kontenplan!$E$9:$F$278,2))</f>
        <v/>
      </c>
      <c r="N950" s="28" t="str">
        <f>IF(AND(G950="",I950="",J950=""),"",IF(AND(I950&gt;0,OR(F950="",G950="")),"Bitte gültige Kontonummer/n eingeben",IF(OR(AND(F950&gt;0,F950&lt;1000),F950&gt;9999),"Sollkontonummer muss vierstellig sein",IF(VLOOKUP(F950,Kontenplan!$E$9:$E$277,1)&lt;&gt;F950,"Sollkonto existiert nicht",IF(D950=0,"Bitte Beleg-Nr. prüfen",IF(OR(AND(G950&gt;0,G950&lt;1000),G950&gt;9999),"Habenkontonummer muss vierstellig sein",IF(VLOOKUP(G950,Kontenplan!$E$9:$F$277,1)&lt;&gt;G950,"Habenkonto exisitert nicht","")))))))</f>
        <v/>
      </c>
      <c r="O950" s="28" t="str">
        <f t="shared" si="29"/>
        <v/>
      </c>
      <c r="P950" s="28"/>
      <c r="Q950" s="28"/>
      <c r="R950" s="28"/>
      <c r="S950" s="28"/>
      <c r="T950" s="28"/>
      <c r="U950" s="28"/>
      <c r="V950" s="28"/>
      <c r="X950" s="28"/>
      <c r="Y950" s="28"/>
    </row>
    <row r="951" spans="1:25" x14ac:dyDescent="0.2">
      <c r="A951" t="e">
        <f>IF(OR(F951=#REF!,G951=#REF!),ROUND(A950+1,0),A950+0.0001)</f>
        <v>#REF!</v>
      </c>
      <c r="B951" s="20" t="e">
        <f>IF(AND(E951&gt;=$B$2,E951&lt;=$B$3,OR(F951=#REF!,G951=#REF!)),ROUND(B950+1,0),B950+0.0001)</f>
        <v>#REF!</v>
      </c>
      <c r="C951" s="20" t="e">
        <f>IF(H951=#REF!,ROUND(C950+1,0),C950+0.0001)</f>
        <v>#REF!</v>
      </c>
      <c r="D951" s="21"/>
      <c r="E951" s="22"/>
      <c r="F951" s="23"/>
      <c r="G951" s="24"/>
      <c r="H951" s="51"/>
      <c r="I951" s="25"/>
      <c r="J951" s="31"/>
      <c r="K951" s="43" t="str">
        <f t="shared" si="30"/>
        <v/>
      </c>
      <c r="L951" s="45" t="str">
        <f>IF(F951="","",VLOOKUP(Journal!F951,Kontenplan!$E$9:$F$278,2))</f>
        <v/>
      </c>
      <c r="M951" s="44" t="str">
        <f>IF(G951="","",VLOOKUP(Journal!G951,Kontenplan!$E$9:$F$278,2))</f>
        <v/>
      </c>
      <c r="N951" s="28" t="str">
        <f>IF(AND(G951="",I951="",J951=""),"",IF(AND(I951&gt;0,OR(F951="",G951="")),"Bitte gültige Kontonummer/n eingeben",IF(OR(AND(F951&gt;0,F951&lt;1000),F951&gt;9999),"Sollkontonummer muss vierstellig sein",IF(VLOOKUP(F951,Kontenplan!$E$9:$E$277,1)&lt;&gt;F951,"Sollkonto existiert nicht",IF(D951=0,"Bitte Beleg-Nr. prüfen",IF(OR(AND(G951&gt;0,G951&lt;1000),G951&gt;9999),"Habenkontonummer muss vierstellig sein",IF(VLOOKUP(G951,Kontenplan!$E$9:$F$277,1)&lt;&gt;G951,"Habenkonto exisitert nicht","")))))))</f>
        <v/>
      </c>
      <c r="O951" s="28" t="str">
        <f t="shared" si="29"/>
        <v/>
      </c>
      <c r="P951" s="28"/>
      <c r="Q951" s="28"/>
      <c r="R951" s="28"/>
      <c r="S951" s="28"/>
      <c r="T951" s="28"/>
      <c r="U951" s="28"/>
      <c r="V951" s="28"/>
      <c r="X951" s="28"/>
      <c r="Y951" s="28"/>
    </row>
    <row r="952" spans="1:25" x14ac:dyDescent="0.2">
      <c r="A952" t="e">
        <f>IF(OR(F952=#REF!,G952=#REF!),ROUND(A951+1,0),A951+0.0001)</f>
        <v>#REF!</v>
      </c>
      <c r="B952" s="20" t="e">
        <f>IF(AND(E952&gt;=$B$2,E952&lt;=$B$3,OR(F952=#REF!,G952=#REF!)),ROUND(B951+1,0),B951+0.0001)</f>
        <v>#REF!</v>
      </c>
      <c r="C952" s="20" t="e">
        <f>IF(H952=#REF!,ROUND(C951+1,0),C951+0.0001)</f>
        <v>#REF!</v>
      </c>
      <c r="D952" s="21"/>
      <c r="E952" s="22"/>
      <c r="F952" s="23"/>
      <c r="G952" s="24"/>
      <c r="H952" s="51"/>
      <c r="I952" s="25"/>
      <c r="J952" s="31"/>
      <c r="K952" s="43" t="str">
        <f t="shared" si="30"/>
        <v/>
      </c>
      <c r="L952" s="45" t="str">
        <f>IF(F952="","",VLOOKUP(Journal!F952,Kontenplan!$E$9:$F$278,2))</f>
        <v/>
      </c>
      <c r="M952" s="44" t="str">
        <f>IF(G952="","",VLOOKUP(Journal!G952,Kontenplan!$E$9:$F$278,2))</f>
        <v/>
      </c>
      <c r="N952" s="28" t="str">
        <f>IF(AND(G952="",I952="",J952=""),"",IF(AND(I952&gt;0,OR(F952="",G952="")),"Bitte gültige Kontonummer/n eingeben",IF(OR(AND(F952&gt;0,F952&lt;1000),F952&gt;9999),"Sollkontonummer muss vierstellig sein",IF(VLOOKUP(F952,Kontenplan!$E$9:$E$277,1)&lt;&gt;F952,"Sollkonto existiert nicht",IF(D952=0,"Bitte Beleg-Nr. prüfen",IF(OR(AND(G952&gt;0,G952&lt;1000),G952&gt;9999),"Habenkontonummer muss vierstellig sein",IF(VLOOKUP(G952,Kontenplan!$E$9:$F$277,1)&lt;&gt;G952,"Habenkonto exisitert nicht","")))))))</f>
        <v/>
      </c>
      <c r="O952" s="28" t="str">
        <f t="shared" si="29"/>
        <v/>
      </c>
      <c r="P952" s="28"/>
      <c r="Q952" s="28"/>
      <c r="R952" s="28"/>
      <c r="S952" s="28"/>
      <c r="T952" s="28"/>
      <c r="U952" s="28"/>
      <c r="V952" s="28"/>
      <c r="X952" s="28"/>
      <c r="Y952" s="28"/>
    </row>
    <row r="953" spans="1:25" x14ac:dyDescent="0.2">
      <c r="A953" t="e">
        <f>IF(OR(F953=#REF!,G953=#REF!),ROUND(A952+1,0),A952+0.0001)</f>
        <v>#REF!</v>
      </c>
      <c r="B953" s="20" t="e">
        <f>IF(AND(E953&gt;=$B$2,E953&lt;=$B$3,OR(F953=#REF!,G953=#REF!)),ROUND(B952+1,0),B952+0.0001)</f>
        <v>#REF!</v>
      </c>
      <c r="C953" s="20" t="e">
        <f>IF(H953=#REF!,ROUND(C952+1,0),C952+0.0001)</f>
        <v>#REF!</v>
      </c>
      <c r="D953" s="21"/>
      <c r="E953" s="22"/>
      <c r="F953" s="23"/>
      <c r="G953" s="24"/>
      <c r="H953" s="51"/>
      <c r="I953" s="25"/>
      <c r="J953" s="31"/>
      <c r="K953" s="43" t="str">
        <f t="shared" si="30"/>
        <v/>
      </c>
      <c r="L953" s="45" t="str">
        <f>IF(F953="","",VLOOKUP(Journal!F953,Kontenplan!$E$9:$F$278,2))</f>
        <v/>
      </c>
      <c r="M953" s="44" t="str">
        <f>IF(G953="","",VLOOKUP(Journal!G953,Kontenplan!$E$9:$F$278,2))</f>
        <v/>
      </c>
      <c r="N953" s="28" t="str">
        <f>IF(AND(G953="",I953="",J953=""),"",IF(AND(I953&gt;0,OR(F953="",G953="")),"Bitte gültige Kontonummer/n eingeben",IF(OR(AND(F953&gt;0,F953&lt;1000),F953&gt;9999),"Sollkontonummer muss vierstellig sein",IF(VLOOKUP(F953,Kontenplan!$E$9:$E$277,1)&lt;&gt;F953,"Sollkonto existiert nicht",IF(D953=0,"Bitte Beleg-Nr. prüfen",IF(OR(AND(G953&gt;0,G953&lt;1000),G953&gt;9999),"Habenkontonummer muss vierstellig sein",IF(VLOOKUP(G953,Kontenplan!$E$9:$F$277,1)&lt;&gt;G953,"Habenkonto exisitert nicht","")))))))</f>
        <v/>
      </c>
      <c r="O953" s="28" t="str">
        <f t="shared" si="29"/>
        <v/>
      </c>
      <c r="P953" s="28"/>
      <c r="Q953" s="28"/>
      <c r="R953" s="28"/>
      <c r="S953" s="28"/>
      <c r="T953" s="28"/>
      <c r="U953" s="28"/>
      <c r="V953" s="28"/>
      <c r="X953" s="28"/>
      <c r="Y953" s="28"/>
    </row>
    <row r="954" spans="1:25" x14ac:dyDescent="0.2">
      <c r="A954" t="e">
        <f>IF(OR(F954=#REF!,G954=#REF!),ROUND(A953+1,0),A953+0.0001)</f>
        <v>#REF!</v>
      </c>
      <c r="B954" s="20" t="e">
        <f>IF(AND(E954&gt;=$B$2,E954&lt;=$B$3,OR(F954=#REF!,G954=#REF!)),ROUND(B953+1,0),B953+0.0001)</f>
        <v>#REF!</v>
      </c>
      <c r="C954" s="20" t="e">
        <f>IF(H954=#REF!,ROUND(C953+1,0),C953+0.0001)</f>
        <v>#REF!</v>
      </c>
      <c r="D954" s="21"/>
      <c r="E954" s="22"/>
      <c r="F954" s="23"/>
      <c r="G954" s="24"/>
      <c r="H954" s="51"/>
      <c r="I954" s="25"/>
      <c r="J954" s="31"/>
      <c r="K954" s="43" t="str">
        <f t="shared" si="30"/>
        <v/>
      </c>
      <c r="L954" s="45" t="str">
        <f>IF(F954="","",VLOOKUP(Journal!F954,Kontenplan!$E$9:$F$278,2))</f>
        <v/>
      </c>
      <c r="M954" s="44" t="str">
        <f>IF(G954="","",VLOOKUP(Journal!G954,Kontenplan!$E$9:$F$278,2))</f>
        <v/>
      </c>
      <c r="N954" s="28" t="str">
        <f>IF(AND(G954="",I954="",J954=""),"",IF(AND(I954&gt;0,OR(F954="",G954="")),"Bitte gültige Kontonummer/n eingeben",IF(OR(AND(F954&gt;0,F954&lt;1000),F954&gt;9999),"Sollkontonummer muss vierstellig sein",IF(VLOOKUP(F954,Kontenplan!$E$9:$E$277,1)&lt;&gt;F954,"Sollkonto existiert nicht",IF(D954=0,"Bitte Beleg-Nr. prüfen",IF(OR(AND(G954&gt;0,G954&lt;1000),G954&gt;9999),"Habenkontonummer muss vierstellig sein",IF(VLOOKUP(G954,Kontenplan!$E$9:$F$277,1)&lt;&gt;G954,"Habenkonto exisitert nicht","")))))))</f>
        <v/>
      </c>
      <c r="O954" s="28" t="str">
        <f t="shared" si="29"/>
        <v/>
      </c>
      <c r="P954" s="28"/>
      <c r="Q954" s="28"/>
      <c r="R954" s="28"/>
      <c r="S954" s="28"/>
      <c r="T954" s="28"/>
      <c r="U954" s="28"/>
      <c r="V954" s="28"/>
      <c r="X954" s="28"/>
      <c r="Y954" s="28"/>
    </row>
    <row r="955" spans="1:25" x14ac:dyDescent="0.2">
      <c r="A955" t="e">
        <f>IF(OR(F955=#REF!,G955=#REF!),ROUND(A954+1,0),A954+0.0001)</f>
        <v>#REF!</v>
      </c>
      <c r="B955" s="20" t="e">
        <f>IF(AND(E955&gt;=$B$2,E955&lt;=$B$3,OR(F955=#REF!,G955=#REF!)),ROUND(B954+1,0),B954+0.0001)</f>
        <v>#REF!</v>
      </c>
      <c r="C955" s="20" t="e">
        <f>IF(H955=#REF!,ROUND(C954+1,0),C954+0.0001)</f>
        <v>#REF!</v>
      </c>
      <c r="D955" s="21"/>
      <c r="E955" s="22"/>
      <c r="F955" s="23"/>
      <c r="G955" s="24"/>
      <c r="H955" s="51"/>
      <c r="I955" s="25"/>
      <c r="J955" s="31"/>
      <c r="K955" s="43" t="str">
        <f t="shared" si="30"/>
        <v/>
      </c>
      <c r="L955" s="45" t="str">
        <f>IF(F955="","",VLOOKUP(Journal!F955,Kontenplan!$E$9:$F$278,2))</f>
        <v/>
      </c>
      <c r="M955" s="44" t="str">
        <f>IF(G955="","",VLOOKUP(Journal!G955,Kontenplan!$E$9:$F$278,2))</f>
        <v/>
      </c>
      <c r="N955" s="28" t="str">
        <f>IF(AND(G955="",I955="",J955=""),"",IF(AND(I955&gt;0,OR(F955="",G955="")),"Bitte gültige Kontonummer/n eingeben",IF(OR(AND(F955&gt;0,F955&lt;1000),F955&gt;9999),"Sollkontonummer muss vierstellig sein",IF(VLOOKUP(F955,Kontenplan!$E$9:$E$277,1)&lt;&gt;F955,"Sollkonto existiert nicht",IF(D955=0,"Bitte Beleg-Nr. prüfen",IF(OR(AND(G955&gt;0,G955&lt;1000),G955&gt;9999),"Habenkontonummer muss vierstellig sein",IF(VLOOKUP(G955,Kontenplan!$E$9:$F$277,1)&lt;&gt;G955,"Habenkonto exisitert nicht","")))))))</f>
        <v/>
      </c>
      <c r="O955" s="28" t="str">
        <f t="shared" si="29"/>
        <v/>
      </c>
      <c r="P955" s="28"/>
      <c r="Q955" s="28"/>
      <c r="R955" s="28"/>
      <c r="S955" s="28"/>
      <c r="T955" s="28"/>
      <c r="U955" s="28"/>
      <c r="V955" s="28"/>
      <c r="X955" s="28"/>
      <c r="Y955" s="28"/>
    </row>
    <row r="956" spans="1:25" x14ac:dyDescent="0.2">
      <c r="A956" t="e">
        <f>IF(OR(F956=#REF!,G956=#REF!),ROUND(A955+1,0),A955+0.0001)</f>
        <v>#REF!</v>
      </c>
      <c r="B956" s="20" t="e">
        <f>IF(AND(E956&gt;=$B$2,E956&lt;=$B$3,OR(F956=#REF!,G956=#REF!)),ROUND(B955+1,0),B955+0.0001)</f>
        <v>#REF!</v>
      </c>
      <c r="C956" s="20" t="e">
        <f>IF(H956=#REF!,ROUND(C955+1,0),C955+0.0001)</f>
        <v>#REF!</v>
      </c>
      <c r="D956" s="21"/>
      <c r="E956" s="22"/>
      <c r="F956" s="23"/>
      <c r="G956" s="24"/>
      <c r="H956" s="51"/>
      <c r="I956" s="25"/>
      <c r="J956" s="31"/>
      <c r="K956" s="43" t="str">
        <f t="shared" si="30"/>
        <v/>
      </c>
      <c r="L956" s="45" t="str">
        <f>IF(F956="","",VLOOKUP(Journal!F956,Kontenplan!$E$9:$F$278,2))</f>
        <v/>
      </c>
      <c r="M956" s="44" t="str">
        <f>IF(G956="","",VLOOKUP(Journal!G956,Kontenplan!$E$9:$F$278,2))</f>
        <v/>
      </c>
      <c r="N956" s="28" t="str">
        <f>IF(AND(G956="",I956="",J956=""),"",IF(AND(I956&gt;0,OR(F956="",G956="")),"Bitte gültige Kontonummer/n eingeben",IF(OR(AND(F956&gt;0,F956&lt;1000),F956&gt;9999),"Sollkontonummer muss vierstellig sein",IF(VLOOKUP(F956,Kontenplan!$E$9:$E$277,1)&lt;&gt;F956,"Sollkonto existiert nicht",IF(D956=0,"Bitte Beleg-Nr. prüfen",IF(OR(AND(G956&gt;0,G956&lt;1000),G956&gt;9999),"Habenkontonummer muss vierstellig sein",IF(VLOOKUP(G956,Kontenplan!$E$9:$F$277,1)&lt;&gt;G956,"Habenkonto exisitert nicht","")))))))</f>
        <v/>
      </c>
      <c r="O956" s="28" t="str">
        <f t="shared" si="29"/>
        <v/>
      </c>
      <c r="P956" s="28"/>
      <c r="Q956" s="28"/>
      <c r="R956" s="28"/>
      <c r="S956" s="28"/>
      <c r="T956" s="28"/>
      <c r="U956" s="28"/>
      <c r="V956" s="28"/>
      <c r="X956" s="28"/>
      <c r="Y956" s="28"/>
    </row>
    <row r="957" spans="1:25" x14ac:dyDescent="0.2">
      <c r="A957" t="e">
        <f>IF(OR(F957=#REF!,G957=#REF!),ROUND(A956+1,0),A956+0.0001)</f>
        <v>#REF!</v>
      </c>
      <c r="B957" s="20" t="e">
        <f>IF(AND(E957&gt;=$B$2,E957&lt;=$B$3,OR(F957=#REF!,G957=#REF!)),ROUND(B956+1,0),B956+0.0001)</f>
        <v>#REF!</v>
      </c>
      <c r="C957" s="20" t="e">
        <f>IF(H957=#REF!,ROUND(C956+1,0),C956+0.0001)</f>
        <v>#REF!</v>
      </c>
      <c r="D957" s="21"/>
      <c r="E957" s="22"/>
      <c r="F957" s="23"/>
      <c r="G957" s="24"/>
      <c r="H957" s="51"/>
      <c r="I957" s="25"/>
      <c r="J957" s="31"/>
      <c r="K957" s="43" t="str">
        <f t="shared" si="30"/>
        <v/>
      </c>
      <c r="L957" s="45" t="str">
        <f>IF(F957="","",VLOOKUP(Journal!F957,Kontenplan!$E$9:$F$278,2))</f>
        <v/>
      </c>
      <c r="M957" s="44" t="str">
        <f>IF(G957="","",VLOOKUP(Journal!G957,Kontenplan!$E$9:$F$278,2))</f>
        <v/>
      </c>
      <c r="N957" s="28" t="str">
        <f>IF(AND(G957="",I957="",J957=""),"",IF(AND(I957&gt;0,OR(F957="",G957="")),"Bitte gültige Kontonummer/n eingeben",IF(OR(AND(F957&gt;0,F957&lt;1000),F957&gt;9999),"Sollkontonummer muss vierstellig sein",IF(VLOOKUP(F957,Kontenplan!$E$9:$E$277,1)&lt;&gt;F957,"Sollkonto existiert nicht",IF(D957=0,"Bitte Beleg-Nr. prüfen",IF(OR(AND(G957&gt;0,G957&lt;1000),G957&gt;9999),"Habenkontonummer muss vierstellig sein",IF(VLOOKUP(G957,Kontenplan!$E$9:$F$277,1)&lt;&gt;G957,"Habenkonto exisitert nicht","")))))))</f>
        <v/>
      </c>
      <c r="O957" s="28" t="str">
        <f t="shared" si="29"/>
        <v/>
      </c>
      <c r="P957" s="28"/>
      <c r="Q957" s="28"/>
      <c r="R957" s="28"/>
      <c r="S957" s="28"/>
      <c r="T957" s="28"/>
      <c r="U957" s="28"/>
      <c r="V957" s="28"/>
      <c r="X957" s="28"/>
      <c r="Y957" s="28"/>
    </row>
    <row r="958" spans="1:25" x14ac:dyDescent="0.2">
      <c r="A958" t="e">
        <f>IF(OR(F958=#REF!,G958=#REF!),ROUND(A957+1,0),A957+0.0001)</f>
        <v>#REF!</v>
      </c>
      <c r="B958" s="20" t="e">
        <f>IF(AND(E958&gt;=$B$2,E958&lt;=$B$3,OR(F958=#REF!,G958=#REF!)),ROUND(B957+1,0),B957+0.0001)</f>
        <v>#REF!</v>
      </c>
      <c r="C958" s="20" t="e">
        <f>IF(H958=#REF!,ROUND(C957+1,0),C957+0.0001)</f>
        <v>#REF!</v>
      </c>
      <c r="D958" s="21"/>
      <c r="E958" s="22"/>
      <c r="F958" s="23"/>
      <c r="G958" s="24"/>
      <c r="H958" s="51"/>
      <c r="I958" s="25"/>
      <c r="J958" s="31"/>
      <c r="K958" s="43" t="str">
        <f t="shared" si="30"/>
        <v/>
      </c>
      <c r="L958" s="45" t="str">
        <f>IF(F958="","",VLOOKUP(Journal!F958,Kontenplan!$E$9:$F$278,2))</f>
        <v/>
      </c>
      <c r="M958" s="44" t="str">
        <f>IF(G958="","",VLOOKUP(Journal!G958,Kontenplan!$E$9:$F$278,2))</f>
        <v/>
      </c>
      <c r="N958" s="28" t="str">
        <f>IF(AND(G958="",I958="",J958=""),"",IF(AND(I958&gt;0,OR(F958="",G958="")),"Bitte gültige Kontonummer/n eingeben",IF(OR(AND(F958&gt;0,F958&lt;1000),F958&gt;9999),"Sollkontonummer muss vierstellig sein",IF(VLOOKUP(F958,Kontenplan!$E$9:$E$277,1)&lt;&gt;F958,"Sollkonto existiert nicht",IF(D958=0,"Bitte Beleg-Nr. prüfen",IF(OR(AND(G958&gt;0,G958&lt;1000),G958&gt;9999),"Habenkontonummer muss vierstellig sein",IF(VLOOKUP(G958,Kontenplan!$E$9:$F$277,1)&lt;&gt;G958,"Habenkonto exisitert nicht","")))))))</f>
        <v/>
      </c>
      <c r="O958" s="28" t="str">
        <f t="shared" si="29"/>
        <v/>
      </c>
      <c r="P958" s="28"/>
      <c r="Q958" s="28"/>
      <c r="R958" s="28"/>
      <c r="S958" s="28"/>
      <c r="T958" s="28"/>
      <c r="U958" s="28"/>
      <c r="V958" s="28"/>
      <c r="X958" s="28"/>
      <c r="Y958" s="28"/>
    </row>
    <row r="959" spans="1:25" x14ac:dyDescent="0.2">
      <c r="A959" t="e">
        <f>IF(OR(F959=#REF!,G959=#REF!),ROUND(A958+1,0),A958+0.0001)</f>
        <v>#REF!</v>
      </c>
      <c r="B959" s="20" t="e">
        <f>IF(AND(E959&gt;=$B$2,E959&lt;=$B$3,OR(F959=#REF!,G959=#REF!)),ROUND(B958+1,0),B958+0.0001)</f>
        <v>#REF!</v>
      </c>
      <c r="C959" s="20" t="e">
        <f>IF(H959=#REF!,ROUND(C958+1,0),C958+0.0001)</f>
        <v>#REF!</v>
      </c>
      <c r="D959" s="21"/>
      <c r="E959" s="22"/>
      <c r="F959" s="23"/>
      <c r="G959" s="24"/>
      <c r="H959" s="51"/>
      <c r="I959" s="25"/>
      <c r="J959" s="31"/>
      <c r="K959" s="43" t="str">
        <f t="shared" si="30"/>
        <v/>
      </c>
      <c r="L959" s="45" t="str">
        <f>IF(F959="","",VLOOKUP(Journal!F959,Kontenplan!$E$9:$F$278,2))</f>
        <v/>
      </c>
      <c r="M959" s="44" t="str">
        <f>IF(G959="","",VLOOKUP(Journal!G959,Kontenplan!$E$9:$F$278,2))</f>
        <v/>
      </c>
      <c r="N959" s="28" t="str">
        <f>IF(AND(G959="",I959="",J959=""),"",IF(AND(I959&gt;0,OR(F959="",G959="")),"Bitte gültige Kontonummer/n eingeben",IF(OR(AND(F959&gt;0,F959&lt;1000),F959&gt;9999),"Sollkontonummer muss vierstellig sein",IF(VLOOKUP(F959,Kontenplan!$E$9:$E$277,1)&lt;&gt;F959,"Sollkonto existiert nicht",IF(D959=0,"Bitte Beleg-Nr. prüfen",IF(OR(AND(G959&gt;0,G959&lt;1000),G959&gt;9999),"Habenkontonummer muss vierstellig sein",IF(VLOOKUP(G959,Kontenplan!$E$9:$F$277,1)&lt;&gt;G959,"Habenkonto exisitert nicht","")))))))</f>
        <v/>
      </c>
      <c r="O959" s="28" t="str">
        <f t="shared" si="29"/>
        <v/>
      </c>
      <c r="P959" s="28"/>
      <c r="Q959" s="28"/>
      <c r="R959" s="28"/>
      <c r="S959" s="28"/>
      <c r="T959" s="28"/>
      <c r="U959" s="28"/>
      <c r="V959" s="28"/>
      <c r="X959" s="28"/>
      <c r="Y959" s="28"/>
    </row>
    <row r="960" spans="1:25" x14ac:dyDescent="0.2">
      <c r="A960" t="e">
        <f>IF(OR(F960=#REF!,G960=#REF!),ROUND(A959+1,0),A959+0.0001)</f>
        <v>#REF!</v>
      </c>
      <c r="B960" s="20" t="e">
        <f>IF(AND(E960&gt;=$B$2,E960&lt;=$B$3,OR(F960=#REF!,G960=#REF!)),ROUND(B959+1,0),B959+0.0001)</f>
        <v>#REF!</v>
      </c>
      <c r="C960" s="20" t="e">
        <f>IF(H960=#REF!,ROUND(C959+1,0),C959+0.0001)</f>
        <v>#REF!</v>
      </c>
      <c r="D960" s="21"/>
      <c r="E960" s="22"/>
      <c r="F960" s="23"/>
      <c r="G960" s="24"/>
      <c r="H960" s="51"/>
      <c r="I960" s="25"/>
      <c r="J960" s="31"/>
      <c r="K960" s="43" t="str">
        <f t="shared" si="30"/>
        <v/>
      </c>
      <c r="L960" s="45" t="str">
        <f>IF(F960="","",VLOOKUP(Journal!F960,Kontenplan!$E$9:$F$278,2))</f>
        <v/>
      </c>
      <c r="M960" s="44" t="str">
        <f>IF(G960="","",VLOOKUP(Journal!G960,Kontenplan!$E$9:$F$278,2))</f>
        <v/>
      </c>
      <c r="N960" s="28" t="str">
        <f>IF(AND(G960="",I960="",J960=""),"",IF(AND(I960&gt;0,OR(F960="",G960="")),"Bitte gültige Kontonummer/n eingeben",IF(OR(AND(F960&gt;0,F960&lt;1000),F960&gt;9999),"Sollkontonummer muss vierstellig sein",IF(VLOOKUP(F960,Kontenplan!$E$9:$E$277,1)&lt;&gt;F960,"Sollkonto existiert nicht",IF(D960=0,"Bitte Beleg-Nr. prüfen",IF(OR(AND(G960&gt;0,G960&lt;1000),G960&gt;9999),"Habenkontonummer muss vierstellig sein",IF(VLOOKUP(G960,Kontenplan!$E$9:$F$277,1)&lt;&gt;G960,"Habenkonto exisitert nicht","")))))))</f>
        <v/>
      </c>
      <c r="O960" s="28" t="str">
        <f t="shared" si="29"/>
        <v/>
      </c>
      <c r="P960" s="28"/>
      <c r="Q960" s="28"/>
      <c r="R960" s="28"/>
      <c r="S960" s="28"/>
      <c r="T960" s="28"/>
      <c r="U960" s="28"/>
      <c r="V960" s="28"/>
      <c r="X960" s="28"/>
      <c r="Y960" s="28"/>
    </row>
    <row r="961" spans="1:25" x14ac:dyDescent="0.2">
      <c r="A961" t="e">
        <f>IF(OR(F961=#REF!,G961=#REF!),ROUND(A960+1,0),A960+0.0001)</f>
        <v>#REF!</v>
      </c>
      <c r="B961" s="20" t="e">
        <f>IF(AND(E961&gt;=$B$2,E961&lt;=$B$3,OR(F961=#REF!,G961=#REF!)),ROUND(B960+1,0),B960+0.0001)</f>
        <v>#REF!</v>
      </c>
      <c r="C961" s="20" t="e">
        <f>IF(H961=#REF!,ROUND(C960+1,0),C960+0.0001)</f>
        <v>#REF!</v>
      </c>
      <c r="D961" s="21"/>
      <c r="E961" s="22"/>
      <c r="F961" s="23"/>
      <c r="G961" s="24"/>
      <c r="H961" s="51"/>
      <c r="I961" s="25"/>
      <c r="J961" s="31"/>
      <c r="K961" s="43" t="str">
        <f t="shared" si="30"/>
        <v/>
      </c>
      <c r="L961" s="45" t="str">
        <f>IF(F961="","",VLOOKUP(Journal!F961,Kontenplan!$E$9:$F$278,2))</f>
        <v/>
      </c>
      <c r="M961" s="44" t="str">
        <f>IF(G961="","",VLOOKUP(Journal!G961,Kontenplan!$E$9:$F$278,2))</f>
        <v/>
      </c>
      <c r="N961" s="28" t="str">
        <f>IF(AND(G961="",I961="",J961=""),"",IF(AND(I961&gt;0,OR(F961="",G961="")),"Bitte gültige Kontonummer/n eingeben",IF(OR(AND(F961&gt;0,F961&lt;1000),F961&gt;9999),"Sollkontonummer muss vierstellig sein",IF(VLOOKUP(F961,Kontenplan!$E$9:$E$277,1)&lt;&gt;F961,"Sollkonto existiert nicht",IF(D961=0,"Bitte Beleg-Nr. prüfen",IF(OR(AND(G961&gt;0,G961&lt;1000),G961&gt;9999),"Habenkontonummer muss vierstellig sein",IF(VLOOKUP(G961,Kontenplan!$E$9:$F$277,1)&lt;&gt;G961,"Habenkonto exisitert nicht","")))))))</f>
        <v/>
      </c>
      <c r="O961" s="28" t="str">
        <f t="shared" si="29"/>
        <v/>
      </c>
      <c r="P961" s="28"/>
      <c r="Q961" s="28"/>
      <c r="R961" s="28"/>
      <c r="S961" s="28"/>
      <c r="T961" s="28"/>
      <c r="U961" s="28"/>
      <c r="V961" s="28"/>
      <c r="X961" s="28"/>
      <c r="Y961" s="28"/>
    </row>
    <row r="962" spans="1:25" x14ac:dyDescent="0.2">
      <c r="A962" t="e">
        <f>IF(OR(F962=#REF!,G962=#REF!),ROUND(A961+1,0),A961+0.0001)</f>
        <v>#REF!</v>
      </c>
      <c r="B962" s="20" t="e">
        <f>IF(AND(E962&gt;=$B$2,E962&lt;=$B$3,OR(F962=#REF!,G962=#REF!)),ROUND(B961+1,0),B961+0.0001)</f>
        <v>#REF!</v>
      </c>
      <c r="C962" s="20" t="e">
        <f>IF(H962=#REF!,ROUND(C961+1,0),C961+0.0001)</f>
        <v>#REF!</v>
      </c>
      <c r="D962" s="21"/>
      <c r="E962" s="22"/>
      <c r="F962" s="23"/>
      <c r="G962" s="24"/>
      <c r="H962" s="51"/>
      <c r="I962" s="25"/>
      <c r="J962" s="31"/>
      <c r="K962" s="43" t="str">
        <f t="shared" si="30"/>
        <v/>
      </c>
      <c r="L962" s="45" t="str">
        <f>IF(F962="","",VLOOKUP(Journal!F962,Kontenplan!$E$9:$F$278,2))</f>
        <v/>
      </c>
      <c r="M962" s="44" t="str">
        <f>IF(G962="","",VLOOKUP(Journal!G962,Kontenplan!$E$9:$F$278,2))</f>
        <v/>
      </c>
      <c r="N962" s="28" t="str">
        <f>IF(AND(G962="",I962="",J962=""),"",IF(AND(I962&gt;0,OR(F962="",G962="")),"Bitte gültige Kontonummer/n eingeben",IF(OR(AND(F962&gt;0,F962&lt;1000),F962&gt;9999),"Sollkontonummer muss vierstellig sein",IF(VLOOKUP(F962,Kontenplan!$E$9:$E$277,1)&lt;&gt;F962,"Sollkonto existiert nicht",IF(D962=0,"Bitte Beleg-Nr. prüfen",IF(OR(AND(G962&gt;0,G962&lt;1000),G962&gt;9999),"Habenkontonummer muss vierstellig sein",IF(VLOOKUP(G962,Kontenplan!$E$9:$F$277,1)&lt;&gt;G962,"Habenkonto exisitert nicht","")))))))</f>
        <v/>
      </c>
      <c r="O962" s="28" t="str">
        <f t="shared" si="29"/>
        <v/>
      </c>
      <c r="P962" s="28"/>
      <c r="Q962" s="28"/>
      <c r="R962" s="28"/>
      <c r="S962" s="28"/>
      <c r="T962" s="28"/>
      <c r="U962" s="28"/>
      <c r="V962" s="28"/>
      <c r="X962" s="28"/>
      <c r="Y962" s="28"/>
    </row>
    <row r="963" spans="1:25" x14ac:dyDescent="0.2">
      <c r="A963" t="e">
        <f>IF(OR(F963=#REF!,G963=#REF!),ROUND(A962+1,0),A962+0.0001)</f>
        <v>#REF!</v>
      </c>
      <c r="B963" s="20" t="e">
        <f>IF(AND(E963&gt;=$B$2,E963&lt;=$B$3,OR(F963=#REF!,G963=#REF!)),ROUND(B962+1,0),B962+0.0001)</f>
        <v>#REF!</v>
      </c>
      <c r="C963" s="20" t="e">
        <f>IF(H963=#REF!,ROUND(C962+1,0),C962+0.0001)</f>
        <v>#REF!</v>
      </c>
      <c r="D963" s="21"/>
      <c r="E963" s="22"/>
      <c r="F963" s="23"/>
      <c r="G963" s="24"/>
      <c r="H963" s="51"/>
      <c r="I963" s="25"/>
      <c r="J963" s="31"/>
      <c r="K963" s="43" t="str">
        <f t="shared" si="30"/>
        <v/>
      </c>
      <c r="L963" s="45" t="str">
        <f>IF(F963="","",VLOOKUP(Journal!F963,Kontenplan!$E$9:$F$278,2))</f>
        <v/>
      </c>
      <c r="M963" s="44" t="str">
        <f>IF(G963="","",VLOOKUP(Journal!G963,Kontenplan!$E$9:$F$278,2))</f>
        <v/>
      </c>
      <c r="N963" s="28" t="str">
        <f>IF(AND(G963="",I963="",J963=""),"",IF(AND(I963&gt;0,OR(F963="",G963="")),"Bitte gültige Kontonummer/n eingeben",IF(OR(AND(F963&gt;0,F963&lt;1000),F963&gt;9999),"Sollkontonummer muss vierstellig sein",IF(VLOOKUP(F963,Kontenplan!$E$9:$E$277,1)&lt;&gt;F963,"Sollkonto existiert nicht",IF(D963=0,"Bitte Beleg-Nr. prüfen",IF(OR(AND(G963&gt;0,G963&lt;1000),G963&gt;9999),"Habenkontonummer muss vierstellig sein",IF(VLOOKUP(G963,Kontenplan!$E$9:$F$277,1)&lt;&gt;G963,"Habenkonto exisitert nicht","")))))))</f>
        <v/>
      </c>
      <c r="O963" s="28" t="str">
        <f t="shared" si="29"/>
        <v/>
      </c>
      <c r="P963" s="28"/>
      <c r="Q963" s="28"/>
      <c r="R963" s="28"/>
      <c r="S963" s="28"/>
      <c r="T963" s="28"/>
      <c r="U963" s="28"/>
      <c r="V963" s="28"/>
      <c r="X963" s="28"/>
      <c r="Y963" s="28"/>
    </row>
    <row r="964" spans="1:25" x14ac:dyDescent="0.2">
      <c r="A964" t="e">
        <f>IF(OR(F964=#REF!,G964=#REF!),ROUND(A963+1,0),A963+0.0001)</f>
        <v>#REF!</v>
      </c>
      <c r="B964" s="20" t="e">
        <f>IF(AND(E964&gt;=$B$2,E964&lt;=$B$3,OR(F964=#REF!,G964=#REF!)),ROUND(B963+1,0),B963+0.0001)</f>
        <v>#REF!</v>
      </c>
      <c r="C964" s="20" t="e">
        <f>IF(H964=#REF!,ROUND(C963+1,0),C963+0.0001)</f>
        <v>#REF!</v>
      </c>
      <c r="D964" s="21"/>
      <c r="E964" s="22"/>
      <c r="F964" s="23"/>
      <c r="G964" s="24"/>
      <c r="H964" s="51"/>
      <c r="I964" s="25"/>
      <c r="J964" s="31"/>
      <c r="K964" s="43" t="str">
        <f t="shared" si="30"/>
        <v/>
      </c>
      <c r="L964" s="45" t="str">
        <f>IF(F964="","",VLOOKUP(Journal!F964,Kontenplan!$E$9:$F$278,2))</f>
        <v/>
      </c>
      <c r="M964" s="44" t="str">
        <f>IF(G964="","",VLOOKUP(Journal!G964,Kontenplan!$E$9:$F$278,2))</f>
        <v/>
      </c>
      <c r="N964" s="28" t="str">
        <f>IF(AND(G964="",I964="",J964=""),"",IF(AND(I964&gt;0,OR(F964="",G964="")),"Bitte gültige Kontonummer/n eingeben",IF(OR(AND(F964&gt;0,F964&lt;1000),F964&gt;9999),"Sollkontonummer muss vierstellig sein",IF(VLOOKUP(F964,Kontenplan!$E$9:$E$277,1)&lt;&gt;F964,"Sollkonto existiert nicht",IF(D964=0,"Bitte Beleg-Nr. prüfen",IF(OR(AND(G964&gt;0,G964&lt;1000),G964&gt;9999),"Habenkontonummer muss vierstellig sein",IF(VLOOKUP(G964,Kontenplan!$E$9:$F$277,1)&lt;&gt;G964,"Habenkonto exisitert nicht","")))))))</f>
        <v/>
      </c>
      <c r="O964" s="28" t="str">
        <f t="shared" si="29"/>
        <v/>
      </c>
      <c r="P964" s="28"/>
      <c r="Q964" s="28"/>
      <c r="R964" s="28"/>
      <c r="S964" s="28"/>
      <c r="T964" s="28"/>
      <c r="U964" s="28"/>
      <c r="V964" s="28"/>
      <c r="X964" s="28"/>
      <c r="Y964" s="28"/>
    </row>
    <row r="965" spans="1:25" x14ac:dyDescent="0.2">
      <c r="A965" t="e">
        <f>IF(OR(F965=#REF!,G965=#REF!),ROUND(A964+1,0),A964+0.0001)</f>
        <v>#REF!</v>
      </c>
      <c r="B965" s="20" t="e">
        <f>IF(AND(E965&gt;=$B$2,E965&lt;=$B$3,OR(F965=#REF!,G965=#REF!)),ROUND(B964+1,0),B964+0.0001)</f>
        <v>#REF!</v>
      </c>
      <c r="C965" s="20" t="e">
        <f>IF(H965=#REF!,ROUND(C964+1,0),C964+0.0001)</f>
        <v>#REF!</v>
      </c>
      <c r="D965" s="21"/>
      <c r="E965" s="22"/>
      <c r="F965" s="23"/>
      <c r="G965" s="24"/>
      <c r="H965" s="51"/>
      <c r="I965" s="25"/>
      <c r="J965" s="31"/>
      <c r="K965" s="43" t="str">
        <f t="shared" si="30"/>
        <v/>
      </c>
      <c r="L965" s="45" t="str">
        <f>IF(F965="","",VLOOKUP(Journal!F965,Kontenplan!$E$9:$F$278,2))</f>
        <v/>
      </c>
      <c r="M965" s="44" t="str">
        <f>IF(G965="","",VLOOKUP(Journal!G965,Kontenplan!$E$9:$F$278,2))</f>
        <v/>
      </c>
      <c r="N965" s="28" t="str">
        <f>IF(AND(G965="",I965="",J965=""),"",IF(AND(I965&gt;0,OR(F965="",G965="")),"Bitte gültige Kontonummer/n eingeben",IF(OR(AND(F965&gt;0,F965&lt;1000),F965&gt;9999),"Sollkontonummer muss vierstellig sein",IF(VLOOKUP(F965,Kontenplan!$E$9:$E$277,1)&lt;&gt;F965,"Sollkonto existiert nicht",IF(D965=0,"Bitte Beleg-Nr. prüfen",IF(OR(AND(G965&gt;0,G965&lt;1000),G965&gt;9999),"Habenkontonummer muss vierstellig sein",IF(VLOOKUP(G965,Kontenplan!$E$9:$F$277,1)&lt;&gt;G965,"Habenkonto exisitert nicht","")))))))</f>
        <v/>
      </c>
      <c r="O965" s="28" t="str">
        <f t="shared" si="29"/>
        <v/>
      </c>
      <c r="P965" s="28"/>
      <c r="Q965" s="28"/>
      <c r="R965" s="28"/>
      <c r="S965" s="28"/>
      <c r="T965" s="28"/>
      <c r="U965" s="28"/>
      <c r="V965" s="28"/>
      <c r="X965" s="28"/>
      <c r="Y965" s="28"/>
    </row>
    <row r="966" spans="1:25" x14ac:dyDescent="0.2">
      <c r="A966" t="e">
        <f>IF(OR(F966=#REF!,G966=#REF!),ROUND(A965+1,0),A965+0.0001)</f>
        <v>#REF!</v>
      </c>
      <c r="B966" s="20" t="e">
        <f>IF(AND(E966&gt;=$B$2,E966&lt;=$B$3,OR(F966=#REF!,G966=#REF!)),ROUND(B965+1,0),B965+0.0001)</f>
        <v>#REF!</v>
      </c>
      <c r="C966" s="20" t="e">
        <f>IF(H966=#REF!,ROUND(C965+1,0),C965+0.0001)</f>
        <v>#REF!</v>
      </c>
      <c r="D966" s="21"/>
      <c r="E966" s="22"/>
      <c r="F966" s="23"/>
      <c r="G966" s="24"/>
      <c r="H966" s="51"/>
      <c r="I966" s="25"/>
      <c r="J966" s="31"/>
      <c r="K966" s="43" t="str">
        <f t="shared" si="30"/>
        <v/>
      </c>
      <c r="L966" s="45" t="str">
        <f>IF(F966="","",VLOOKUP(Journal!F966,Kontenplan!$E$9:$F$278,2))</f>
        <v/>
      </c>
      <c r="M966" s="44" t="str">
        <f>IF(G966="","",VLOOKUP(Journal!G966,Kontenplan!$E$9:$F$278,2))</f>
        <v/>
      </c>
      <c r="N966" s="28" t="str">
        <f>IF(AND(G966="",I966="",J966=""),"",IF(AND(I966&gt;0,OR(F966="",G966="")),"Bitte gültige Kontonummer/n eingeben",IF(OR(AND(F966&gt;0,F966&lt;1000),F966&gt;9999),"Sollkontonummer muss vierstellig sein",IF(VLOOKUP(F966,Kontenplan!$E$9:$E$277,1)&lt;&gt;F966,"Sollkonto existiert nicht",IF(D966=0,"Bitte Beleg-Nr. prüfen",IF(OR(AND(G966&gt;0,G966&lt;1000),G966&gt;9999),"Habenkontonummer muss vierstellig sein",IF(VLOOKUP(G966,Kontenplan!$E$9:$F$277,1)&lt;&gt;G966,"Habenkonto exisitert nicht","")))))))</f>
        <v/>
      </c>
      <c r="O966" s="28" t="str">
        <f t="shared" si="29"/>
        <v/>
      </c>
      <c r="P966" s="28"/>
      <c r="Q966" s="28"/>
      <c r="R966" s="28"/>
      <c r="S966" s="28"/>
      <c r="T966" s="28"/>
      <c r="U966" s="28"/>
      <c r="V966" s="28"/>
      <c r="X966" s="28"/>
      <c r="Y966" s="28"/>
    </row>
    <row r="967" spans="1:25" x14ac:dyDescent="0.2">
      <c r="A967" t="e">
        <f>IF(OR(F967=#REF!,G967=#REF!),ROUND(A966+1,0),A966+0.0001)</f>
        <v>#REF!</v>
      </c>
      <c r="B967" s="20" t="e">
        <f>IF(AND(E967&gt;=$B$2,E967&lt;=$B$3,OR(F967=#REF!,G967=#REF!)),ROUND(B966+1,0),B966+0.0001)</f>
        <v>#REF!</v>
      </c>
      <c r="C967" s="20" t="e">
        <f>IF(H967=#REF!,ROUND(C966+1,0),C966+0.0001)</f>
        <v>#REF!</v>
      </c>
      <c r="D967" s="21"/>
      <c r="E967" s="22"/>
      <c r="F967" s="23"/>
      <c r="G967" s="24"/>
      <c r="H967" s="51"/>
      <c r="I967" s="25"/>
      <c r="J967" s="31"/>
      <c r="K967" s="43" t="str">
        <f t="shared" si="30"/>
        <v/>
      </c>
      <c r="L967" s="45" t="str">
        <f>IF(F967="","",VLOOKUP(Journal!F967,Kontenplan!$E$9:$F$278,2))</f>
        <v/>
      </c>
      <c r="M967" s="44" t="str">
        <f>IF(G967="","",VLOOKUP(Journal!G967,Kontenplan!$E$9:$F$278,2))</f>
        <v/>
      </c>
      <c r="N967" s="28" t="str">
        <f>IF(AND(G967="",I967="",J967=""),"",IF(AND(I967&gt;0,OR(F967="",G967="")),"Bitte gültige Kontonummer/n eingeben",IF(OR(AND(F967&gt;0,F967&lt;1000),F967&gt;9999),"Sollkontonummer muss vierstellig sein",IF(VLOOKUP(F967,Kontenplan!$E$9:$E$277,1)&lt;&gt;F967,"Sollkonto existiert nicht",IF(D967=0,"Bitte Beleg-Nr. prüfen",IF(OR(AND(G967&gt;0,G967&lt;1000),G967&gt;9999),"Habenkontonummer muss vierstellig sein",IF(VLOOKUP(G967,Kontenplan!$E$9:$F$277,1)&lt;&gt;G967,"Habenkonto exisitert nicht","")))))))</f>
        <v/>
      </c>
      <c r="O967" s="28" t="str">
        <f t="shared" si="29"/>
        <v/>
      </c>
      <c r="P967" s="28"/>
      <c r="Q967" s="28"/>
      <c r="R967" s="28"/>
      <c r="S967" s="28"/>
      <c r="T967" s="28"/>
      <c r="U967" s="28"/>
      <c r="V967" s="28"/>
      <c r="X967" s="28"/>
      <c r="Y967" s="28"/>
    </row>
    <row r="968" spans="1:25" x14ac:dyDescent="0.2">
      <c r="A968" t="e">
        <f>IF(OR(F968=#REF!,G968=#REF!),ROUND(A967+1,0),A967+0.0001)</f>
        <v>#REF!</v>
      </c>
      <c r="B968" s="20" t="e">
        <f>IF(AND(E968&gt;=$B$2,E968&lt;=$B$3,OR(F968=#REF!,G968=#REF!)),ROUND(B967+1,0),B967+0.0001)</f>
        <v>#REF!</v>
      </c>
      <c r="C968" s="20" t="e">
        <f>IF(H968=#REF!,ROUND(C967+1,0),C967+0.0001)</f>
        <v>#REF!</v>
      </c>
      <c r="D968" s="21"/>
      <c r="E968" s="22"/>
      <c r="F968" s="23"/>
      <c r="G968" s="24"/>
      <c r="H968" s="51"/>
      <c r="I968" s="25"/>
      <c r="J968" s="31"/>
      <c r="K968" s="43" t="str">
        <f t="shared" si="30"/>
        <v/>
      </c>
      <c r="L968" s="45" t="str">
        <f>IF(F968="","",VLOOKUP(Journal!F968,Kontenplan!$E$9:$F$278,2))</f>
        <v/>
      </c>
      <c r="M968" s="44" t="str">
        <f>IF(G968="","",VLOOKUP(Journal!G968,Kontenplan!$E$9:$F$278,2))</f>
        <v/>
      </c>
      <c r="N968" s="28" t="str">
        <f>IF(AND(G968="",I968="",J968=""),"",IF(AND(I968&gt;0,OR(F968="",G968="")),"Bitte gültige Kontonummer/n eingeben",IF(OR(AND(F968&gt;0,F968&lt;1000),F968&gt;9999),"Sollkontonummer muss vierstellig sein",IF(VLOOKUP(F968,Kontenplan!$E$9:$E$277,1)&lt;&gt;F968,"Sollkonto existiert nicht",IF(D968=0,"Bitte Beleg-Nr. prüfen",IF(OR(AND(G968&gt;0,G968&lt;1000),G968&gt;9999),"Habenkontonummer muss vierstellig sein",IF(VLOOKUP(G968,Kontenplan!$E$9:$F$277,1)&lt;&gt;G968,"Habenkonto exisitert nicht","")))))))</f>
        <v/>
      </c>
      <c r="O968" s="28" t="str">
        <f t="shared" ref="O968:O1031" si="31">IF(AND(F968&lt;&gt;"",F968=G968),"Soll- und Habenkontonummern sind identisch",IF(AND(D969&lt;&gt;"",G968&gt;0,F968&gt;0,OR(I968="",I968&lt;=0)),"Bitte Betrag prüfen",IF(AND(J968="",D969&gt;0),"Kein Text ist ok, aber nicht empfehlenswert",IF(OR(AND(E968="",G968&gt;0),AND(E968&lt;MAX(E961:E967)-20,G968&gt;0)),"Datum möglicherweise falsch",""))))</f>
        <v/>
      </c>
      <c r="P968" s="28"/>
      <c r="Q968" s="28"/>
      <c r="R968" s="28"/>
      <c r="S968" s="28"/>
      <c r="T968" s="28"/>
      <c r="U968" s="28"/>
      <c r="V968" s="28"/>
      <c r="X968" s="28"/>
      <c r="Y968" s="28"/>
    </row>
    <row r="969" spans="1:25" x14ac:dyDescent="0.2">
      <c r="A969" t="e">
        <f>IF(OR(F969=#REF!,G969=#REF!),ROUND(A968+1,0),A968+0.0001)</f>
        <v>#REF!</v>
      </c>
      <c r="B969" s="20" t="e">
        <f>IF(AND(E969&gt;=$B$2,E969&lt;=$B$3,OR(F969=#REF!,G969=#REF!)),ROUND(B968+1,0),B968+0.0001)</f>
        <v>#REF!</v>
      </c>
      <c r="C969" s="20" t="e">
        <f>IF(H969=#REF!,ROUND(C968+1,0),C968+0.0001)</f>
        <v>#REF!</v>
      </c>
      <c r="D969" s="21"/>
      <c r="E969" s="22"/>
      <c r="F969" s="23"/>
      <c r="G969" s="24"/>
      <c r="H969" s="51"/>
      <c r="I969" s="25"/>
      <c r="J969" s="31"/>
      <c r="K969" s="43" t="str">
        <f t="shared" si="30"/>
        <v/>
      </c>
      <c r="L969" s="45" t="str">
        <f>IF(F969="","",VLOOKUP(Journal!F969,Kontenplan!$E$9:$F$278,2))</f>
        <v/>
      </c>
      <c r="M969" s="44" t="str">
        <f>IF(G969="","",VLOOKUP(Journal!G969,Kontenplan!$E$9:$F$278,2))</f>
        <v/>
      </c>
      <c r="N969" s="28" t="str">
        <f>IF(AND(G969="",I969="",J969=""),"",IF(AND(I969&gt;0,OR(F969="",G969="")),"Bitte gültige Kontonummer/n eingeben",IF(OR(AND(F969&gt;0,F969&lt;1000),F969&gt;9999),"Sollkontonummer muss vierstellig sein",IF(VLOOKUP(F969,Kontenplan!$E$9:$E$277,1)&lt;&gt;F969,"Sollkonto existiert nicht",IF(D969=0,"Bitte Beleg-Nr. prüfen",IF(OR(AND(G969&gt;0,G969&lt;1000),G969&gt;9999),"Habenkontonummer muss vierstellig sein",IF(VLOOKUP(G969,Kontenplan!$E$9:$F$277,1)&lt;&gt;G969,"Habenkonto exisitert nicht","")))))))</f>
        <v/>
      </c>
      <c r="O969" s="28" t="str">
        <f t="shared" si="31"/>
        <v/>
      </c>
      <c r="P969" s="28"/>
      <c r="Q969" s="28"/>
      <c r="R969" s="28"/>
      <c r="S969" s="28"/>
      <c r="T969" s="28"/>
      <c r="U969" s="28"/>
      <c r="V969" s="28"/>
      <c r="X969" s="28"/>
      <c r="Y969" s="28"/>
    </row>
    <row r="970" spans="1:25" x14ac:dyDescent="0.2">
      <c r="A970" t="e">
        <f>IF(OR(F970=#REF!,G970=#REF!),ROUND(A969+1,0),A969+0.0001)</f>
        <v>#REF!</v>
      </c>
      <c r="B970" s="20" t="e">
        <f>IF(AND(E970&gt;=$B$2,E970&lt;=$B$3,OR(F970=#REF!,G970=#REF!)),ROUND(B969+1,0),B969+0.0001)</f>
        <v>#REF!</v>
      </c>
      <c r="C970" s="20" t="e">
        <f>IF(H970=#REF!,ROUND(C969+1,0),C969+0.0001)</f>
        <v>#REF!</v>
      </c>
      <c r="D970" s="21"/>
      <c r="E970" s="22"/>
      <c r="F970" s="23"/>
      <c r="G970" s="24"/>
      <c r="H970" s="51"/>
      <c r="I970" s="25"/>
      <c r="J970" s="31"/>
      <c r="K970" s="43" t="str">
        <f t="shared" si="30"/>
        <v/>
      </c>
      <c r="L970" s="45" t="str">
        <f>IF(F970="","",VLOOKUP(Journal!F970,Kontenplan!$E$9:$F$278,2))</f>
        <v/>
      </c>
      <c r="M970" s="44" t="str">
        <f>IF(G970="","",VLOOKUP(Journal!G970,Kontenplan!$E$9:$F$278,2))</f>
        <v/>
      </c>
      <c r="N970" s="28" t="str">
        <f>IF(AND(G970="",I970="",J970=""),"",IF(AND(I970&gt;0,OR(F970="",G970="")),"Bitte gültige Kontonummer/n eingeben",IF(OR(AND(F970&gt;0,F970&lt;1000),F970&gt;9999),"Sollkontonummer muss vierstellig sein",IF(VLOOKUP(F970,Kontenplan!$E$9:$E$277,1)&lt;&gt;F970,"Sollkonto existiert nicht",IF(D970=0,"Bitte Beleg-Nr. prüfen",IF(OR(AND(G970&gt;0,G970&lt;1000),G970&gt;9999),"Habenkontonummer muss vierstellig sein",IF(VLOOKUP(G970,Kontenplan!$E$9:$F$277,1)&lt;&gt;G970,"Habenkonto exisitert nicht","")))))))</f>
        <v/>
      </c>
      <c r="O970" s="28" t="str">
        <f t="shared" si="31"/>
        <v/>
      </c>
      <c r="P970" s="28"/>
      <c r="Q970" s="28"/>
      <c r="R970" s="28"/>
      <c r="S970" s="28"/>
      <c r="T970" s="28"/>
      <c r="U970" s="28"/>
      <c r="V970" s="28"/>
      <c r="X970" s="28"/>
      <c r="Y970" s="28"/>
    </row>
    <row r="971" spans="1:25" x14ac:dyDescent="0.2">
      <c r="A971" t="e">
        <f>IF(OR(F971=#REF!,G971=#REF!),ROUND(A970+1,0),A970+0.0001)</f>
        <v>#REF!</v>
      </c>
      <c r="B971" s="20" t="e">
        <f>IF(AND(E971&gt;=$B$2,E971&lt;=$B$3,OR(F971=#REF!,G971=#REF!)),ROUND(B970+1,0),B970+0.0001)</f>
        <v>#REF!</v>
      </c>
      <c r="C971" s="20" t="e">
        <f>IF(H971=#REF!,ROUND(C970+1,0),C970+0.0001)</f>
        <v>#REF!</v>
      </c>
      <c r="D971" s="21"/>
      <c r="E971" s="22"/>
      <c r="F971" s="23"/>
      <c r="G971" s="24"/>
      <c r="H971" s="51"/>
      <c r="I971" s="25"/>
      <c r="J971" s="31"/>
      <c r="K971" s="43" t="str">
        <f t="shared" si="30"/>
        <v/>
      </c>
      <c r="L971" s="45" t="str">
        <f>IF(F971="","",VLOOKUP(Journal!F971,Kontenplan!$E$9:$F$278,2))</f>
        <v/>
      </c>
      <c r="M971" s="44" t="str">
        <f>IF(G971="","",VLOOKUP(Journal!G971,Kontenplan!$E$9:$F$278,2))</f>
        <v/>
      </c>
      <c r="N971" s="28" t="str">
        <f>IF(AND(G971="",I971="",J971=""),"",IF(AND(I971&gt;0,OR(F971="",G971="")),"Bitte gültige Kontonummer/n eingeben",IF(OR(AND(F971&gt;0,F971&lt;1000),F971&gt;9999),"Sollkontonummer muss vierstellig sein",IF(VLOOKUP(F971,Kontenplan!$E$9:$E$277,1)&lt;&gt;F971,"Sollkonto existiert nicht",IF(D971=0,"Bitte Beleg-Nr. prüfen",IF(OR(AND(G971&gt;0,G971&lt;1000),G971&gt;9999),"Habenkontonummer muss vierstellig sein",IF(VLOOKUP(G971,Kontenplan!$E$9:$F$277,1)&lt;&gt;G971,"Habenkonto exisitert nicht","")))))))</f>
        <v/>
      </c>
      <c r="O971" s="28" t="str">
        <f t="shared" si="31"/>
        <v/>
      </c>
      <c r="P971" s="28"/>
      <c r="Q971" s="28"/>
      <c r="R971" s="28"/>
      <c r="S971" s="28"/>
      <c r="T971" s="28"/>
      <c r="U971" s="28"/>
      <c r="V971" s="28"/>
      <c r="X971" s="28"/>
      <c r="Y971" s="28"/>
    </row>
    <row r="972" spans="1:25" x14ac:dyDescent="0.2">
      <c r="A972" t="e">
        <f>IF(OR(F972=#REF!,G972=#REF!),ROUND(A971+1,0),A971+0.0001)</f>
        <v>#REF!</v>
      </c>
      <c r="B972" s="20" t="e">
        <f>IF(AND(E972&gt;=$B$2,E972&lt;=$B$3,OR(F972=#REF!,G972=#REF!)),ROUND(B971+1,0),B971+0.0001)</f>
        <v>#REF!</v>
      </c>
      <c r="C972" s="20" t="e">
        <f>IF(H972=#REF!,ROUND(C971+1,0),C971+0.0001)</f>
        <v>#REF!</v>
      </c>
      <c r="D972" s="21"/>
      <c r="E972" s="22"/>
      <c r="F972" s="23"/>
      <c r="G972" s="24"/>
      <c r="H972" s="51"/>
      <c r="I972" s="25"/>
      <c r="J972" s="31"/>
      <c r="K972" s="43" t="str">
        <f t="shared" si="30"/>
        <v/>
      </c>
      <c r="L972" s="45" t="str">
        <f>IF(F972="","",VLOOKUP(Journal!F972,Kontenplan!$E$9:$F$278,2))</f>
        <v/>
      </c>
      <c r="M972" s="44" t="str">
        <f>IF(G972="","",VLOOKUP(Journal!G972,Kontenplan!$E$9:$F$278,2))</f>
        <v/>
      </c>
      <c r="N972" s="28" t="str">
        <f>IF(AND(G972="",I972="",J972=""),"",IF(AND(I972&gt;0,OR(F972="",G972="")),"Bitte gültige Kontonummer/n eingeben",IF(OR(AND(F972&gt;0,F972&lt;1000),F972&gt;9999),"Sollkontonummer muss vierstellig sein",IF(VLOOKUP(F972,Kontenplan!$E$9:$E$277,1)&lt;&gt;F972,"Sollkonto existiert nicht",IF(D972=0,"Bitte Beleg-Nr. prüfen",IF(OR(AND(G972&gt;0,G972&lt;1000),G972&gt;9999),"Habenkontonummer muss vierstellig sein",IF(VLOOKUP(G972,Kontenplan!$E$9:$F$277,1)&lt;&gt;G972,"Habenkonto exisitert nicht","")))))))</f>
        <v/>
      </c>
      <c r="O972" s="28" t="str">
        <f t="shared" si="31"/>
        <v/>
      </c>
      <c r="P972" s="28"/>
      <c r="Q972" s="28"/>
      <c r="R972" s="28"/>
      <c r="S972" s="28"/>
      <c r="T972" s="28"/>
      <c r="U972" s="28"/>
      <c r="V972" s="28"/>
      <c r="X972" s="28"/>
      <c r="Y972" s="28"/>
    </row>
    <row r="973" spans="1:25" x14ac:dyDescent="0.2">
      <c r="A973" t="e">
        <f>IF(OR(F973=#REF!,G973=#REF!),ROUND(A972+1,0),A972+0.0001)</f>
        <v>#REF!</v>
      </c>
      <c r="B973" s="20" t="e">
        <f>IF(AND(E973&gt;=$B$2,E973&lt;=$B$3,OR(F973=#REF!,G973=#REF!)),ROUND(B972+1,0),B972+0.0001)</f>
        <v>#REF!</v>
      </c>
      <c r="C973" s="20" t="e">
        <f>IF(H973=#REF!,ROUND(C972+1,0),C972+0.0001)</f>
        <v>#REF!</v>
      </c>
      <c r="D973" s="21"/>
      <c r="E973" s="22"/>
      <c r="F973" s="23"/>
      <c r="G973" s="24"/>
      <c r="H973" s="51"/>
      <c r="I973" s="25"/>
      <c r="J973" s="31"/>
      <c r="K973" s="43" t="str">
        <f t="shared" si="30"/>
        <v/>
      </c>
      <c r="L973" s="45" t="str">
        <f>IF(F973="","",VLOOKUP(Journal!F973,Kontenplan!$E$9:$F$278,2))</f>
        <v/>
      </c>
      <c r="M973" s="44" t="str">
        <f>IF(G973="","",VLOOKUP(Journal!G973,Kontenplan!$E$9:$F$278,2))</f>
        <v/>
      </c>
      <c r="N973" s="28" t="str">
        <f>IF(AND(G973="",I973="",J973=""),"",IF(AND(I973&gt;0,OR(F973="",G973="")),"Bitte gültige Kontonummer/n eingeben",IF(OR(AND(F973&gt;0,F973&lt;1000),F973&gt;9999),"Sollkontonummer muss vierstellig sein",IF(VLOOKUP(F973,Kontenplan!$E$9:$E$277,1)&lt;&gt;F973,"Sollkonto existiert nicht",IF(D973=0,"Bitte Beleg-Nr. prüfen",IF(OR(AND(G973&gt;0,G973&lt;1000),G973&gt;9999),"Habenkontonummer muss vierstellig sein",IF(VLOOKUP(G973,Kontenplan!$E$9:$F$277,1)&lt;&gt;G973,"Habenkonto exisitert nicht","")))))))</f>
        <v/>
      </c>
      <c r="O973" s="28" t="str">
        <f t="shared" si="31"/>
        <v/>
      </c>
      <c r="P973" s="28"/>
      <c r="Q973" s="28"/>
      <c r="R973" s="28"/>
      <c r="S973" s="28"/>
      <c r="T973" s="28"/>
      <c r="U973" s="28"/>
      <c r="V973" s="28"/>
      <c r="X973" s="28"/>
      <c r="Y973" s="28"/>
    </row>
    <row r="974" spans="1:25" x14ac:dyDescent="0.2">
      <c r="A974" t="e">
        <f>IF(OR(F974=#REF!,G974=#REF!),ROUND(A973+1,0),A973+0.0001)</f>
        <v>#REF!</v>
      </c>
      <c r="B974" s="20" t="e">
        <f>IF(AND(E974&gt;=$B$2,E974&lt;=$B$3,OR(F974=#REF!,G974=#REF!)),ROUND(B973+1,0),B973+0.0001)</f>
        <v>#REF!</v>
      </c>
      <c r="C974" s="20" t="e">
        <f>IF(H974=#REF!,ROUND(C973+1,0),C973+0.0001)</f>
        <v>#REF!</v>
      </c>
      <c r="D974" s="21"/>
      <c r="E974" s="22"/>
      <c r="F974" s="23"/>
      <c r="G974" s="24"/>
      <c r="H974" s="51"/>
      <c r="I974" s="25"/>
      <c r="J974" s="31"/>
      <c r="K974" s="43" t="str">
        <f t="shared" si="30"/>
        <v/>
      </c>
      <c r="L974" s="45" t="str">
        <f>IF(F974="","",VLOOKUP(Journal!F974,Kontenplan!$E$9:$F$278,2))</f>
        <v/>
      </c>
      <c r="M974" s="44" t="str">
        <f>IF(G974="","",VLOOKUP(Journal!G974,Kontenplan!$E$9:$F$278,2))</f>
        <v/>
      </c>
      <c r="N974" s="28" t="str">
        <f>IF(AND(G974="",I974="",J974=""),"",IF(AND(I974&gt;0,OR(F974="",G974="")),"Bitte gültige Kontonummer/n eingeben",IF(OR(AND(F974&gt;0,F974&lt;1000),F974&gt;9999),"Sollkontonummer muss vierstellig sein",IF(VLOOKUP(F974,Kontenplan!$E$9:$E$277,1)&lt;&gt;F974,"Sollkonto existiert nicht",IF(D974=0,"Bitte Beleg-Nr. prüfen",IF(OR(AND(G974&gt;0,G974&lt;1000),G974&gt;9999),"Habenkontonummer muss vierstellig sein",IF(VLOOKUP(G974,Kontenplan!$E$9:$F$277,1)&lt;&gt;G974,"Habenkonto exisitert nicht","")))))))</f>
        <v/>
      </c>
      <c r="O974" s="28" t="str">
        <f t="shared" si="31"/>
        <v/>
      </c>
      <c r="P974" s="28"/>
      <c r="Q974" s="28"/>
      <c r="R974" s="28"/>
      <c r="S974" s="28"/>
      <c r="T974" s="28"/>
      <c r="U974" s="28"/>
      <c r="V974" s="28"/>
      <c r="X974" s="28"/>
      <c r="Y974" s="28"/>
    </row>
    <row r="975" spans="1:25" x14ac:dyDescent="0.2">
      <c r="A975" t="e">
        <f>IF(OR(F975=#REF!,G975=#REF!),ROUND(A974+1,0),A974+0.0001)</f>
        <v>#REF!</v>
      </c>
      <c r="B975" s="20" t="e">
        <f>IF(AND(E975&gt;=$B$2,E975&lt;=$B$3,OR(F975=#REF!,G975=#REF!)),ROUND(B974+1,0),B974+0.0001)</f>
        <v>#REF!</v>
      </c>
      <c r="C975" s="20" t="e">
        <f>IF(H975=#REF!,ROUND(C974+1,0),C974+0.0001)</f>
        <v>#REF!</v>
      </c>
      <c r="D975" s="21"/>
      <c r="E975" s="22"/>
      <c r="F975" s="23"/>
      <c r="G975" s="24"/>
      <c r="H975" s="51"/>
      <c r="I975" s="25"/>
      <c r="J975" s="31"/>
      <c r="K975" s="43" t="str">
        <f t="shared" si="30"/>
        <v/>
      </c>
      <c r="L975" s="45" t="str">
        <f>IF(F975="","",VLOOKUP(Journal!F975,Kontenplan!$E$9:$F$278,2))</f>
        <v/>
      </c>
      <c r="M975" s="44" t="str">
        <f>IF(G975="","",VLOOKUP(Journal!G975,Kontenplan!$E$9:$F$278,2))</f>
        <v/>
      </c>
      <c r="N975" s="28" t="str">
        <f>IF(AND(G975="",I975="",J975=""),"",IF(AND(I975&gt;0,OR(F975="",G975="")),"Bitte gültige Kontonummer/n eingeben",IF(OR(AND(F975&gt;0,F975&lt;1000),F975&gt;9999),"Sollkontonummer muss vierstellig sein",IF(VLOOKUP(F975,Kontenplan!$E$9:$E$277,1)&lt;&gt;F975,"Sollkonto existiert nicht",IF(D975=0,"Bitte Beleg-Nr. prüfen",IF(OR(AND(G975&gt;0,G975&lt;1000),G975&gt;9999),"Habenkontonummer muss vierstellig sein",IF(VLOOKUP(G975,Kontenplan!$E$9:$F$277,1)&lt;&gt;G975,"Habenkonto exisitert nicht","")))))))</f>
        <v/>
      </c>
      <c r="O975" s="28" t="str">
        <f t="shared" si="31"/>
        <v/>
      </c>
      <c r="P975" s="28"/>
      <c r="Q975" s="28"/>
      <c r="R975" s="28"/>
      <c r="S975" s="28"/>
      <c r="T975" s="28"/>
      <c r="U975" s="28"/>
      <c r="V975" s="28"/>
      <c r="X975" s="28"/>
      <c r="Y975" s="28"/>
    </row>
    <row r="976" spans="1:25" x14ac:dyDescent="0.2">
      <c r="A976" t="e">
        <f>IF(OR(F976=#REF!,G976=#REF!),ROUND(A975+1,0),A975+0.0001)</f>
        <v>#REF!</v>
      </c>
      <c r="B976" s="20" t="e">
        <f>IF(AND(E976&gt;=$B$2,E976&lt;=$B$3,OR(F976=#REF!,G976=#REF!)),ROUND(B975+1,0),B975+0.0001)</f>
        <v>#REF!</v>
      </c>
      <c r="C976" s="20" t="e">
        <f>IF(H976=#REF!,ROUND(C975+1,0),C975+0.0001)</f>
        <v>#REF!</v>
      </c>
      <c r="D976" s="21"/>
      <c r="E976" s="22"/>
      <c r="F976" s="23"/>
      <c r="G976" s="24"/>
      <c r="H976" s="51"/>
      <c r="I976" s="25"/>
      <c r="J976" s="31"/>
      <c r="K976" s="43" t="str">
        <f t="shared" si="30"/>
        <v/>
      </c>
      <c r="L976" s="45" t="str">
        <f>IF(F976="","",VLOOKUP(Journal!F976,Kontenplan!$E$9:$F$278,2))</f>
        <v/>
      </c>
      <c r="M976" s="44" t="str">
        <f>IF(G976="","",VLOOKUP(Journal!G976,Kontenplan!$E$9:$F$278,2))</f>
        <v/>
      </c>
      <c r="N976" s="28" t="str">
        <f>IF(AND(G976="",I976="",J976=""),"",IF(AND(I976&gt;0,OR(F976="",G976="")),"Bitte gültige Kontonummer/n eingeben",IF(OR(AND(F976&gt;0,F976&lt;1000),F976&gt;9999),"Sollkontonummer muss vierstellig sein",IF(VLOOKUP(F976,Kontenplan!$E$9:$E$277,1)&lt;&gt;F976,"Sollkonto existiert nicht",IF(D976=0,"Bitte Beleg-Nr. prüfen",IF(OR(AND(G976&gt;0,G976&lt;1000),G976&gt;9999),"Habenkontonummer muss vierstellig sein",IF(VLOOKUP(G976,Kontenplan!$E$9:$F$277,1)&lt;&gt;G976,"Habenkonto exisitert nicht","")))))))</f>
        <v/>
      </c>
      <c r="O976" s="28" t="str">
        <f t="shared" si="31"/>
        <v/>
      </c>
      <c r="P976" s="28"/>
      <c r="Q976" s="28"/>
      <c r="R976" s="28"/>
      <c r="S976" s="28"/>
      <c r="T976" s="28"/>
      <c r="U976" s="28"/>
      <c r="V976" s="28"/>
      <c r="X976" s="28"/>
      <c r="Y976" s="28"/>
    </row>
    <row r="977" spans="1:25" x14ac:dyDescent="0.2">
      <c r="A977" t="e">
        <f>IF(OR(F977=#REF!,G977=#REF!),ROUND(A976+1,0),A976+0.0001)</f>
        <v>#REF!</v>
      </c>
      <c r="B977" s="20" t="e">
        <f>IF(AND(E977&gt;=$B$2,E977&lt;=$B$3,OR(F977=#REF!,G977=#REF!)),ROUND(B976+1,0),B976+0.0001)</f>
        <v>#REF!</v>
      </c>
      <c r="C977" s="20" t="e">
        <f>IF(H977=#REF!,ROUND(C976+1,0),C976+0.0001)</f>
        <v>#REF!</v>
      </c>
      <c r="D977" s="21"/>
      <c r="E977" s="22"/>
      <c r="F977" s="23"/>
      <c r="G977" s="24"/>
      <c r="H977" s="51"/>
      <c r="I977" s="25"/>
      <c r="J977" s="31"/>
      <c r="K977" s="43" t="str">
        <f t="shared" si="30"/>
        <v/>
      </c>
      <c r="L977" s="45" t="str">
        <f>IF(F977="","",VLOOKUP(Journal!F977,Kontenplan!$E$9:$F$278,2))</f>
        <v/>
      </c>
      <c r="M977" s="44" t="str">
        <f>IF(G977="","",VLOOKUP(Journal!G977,Kontenplan!$E$9:$F$278,2))</f>
        <v/>
      </c>
      <c r="N977" s="28" t="str">
        <f>IF(AND(G977="",I977="",J977=""),"",IF(AND(I977&gt;0,OR(F977="",G977="")),"Bitte gültige Kontonummer/n eingeben",IF(OR(AND(F977&gt;0,F977&lt;1000),F977&gt;9999),"Sollkontonummer muss vierstellig sein",IF(VLOOKUP(F977,Kontenplan!$E$9:$E$277,1)&lt;&gt;F977,"Sollkonto existiert nicht",IF(D977=0,"Bitte Beleg-Nr. prüfen",IF(OR(AND(G977&gt;0,G977&lt;1000),G977&gt;9999),"Habenkontonummer muss vierstellig sein",IF(VLOOKUP(G977,Kontenplan!$E$9:$F$277,1)&lt;&gt;G977,"Habenkonto exisitert nicht","")))))))</f>
        <v/>
      </c>
      <c r="O977" s="28" t="str">
        <f t="shared" si="31"/>
        <v/>
      </c>
      <c r="P977" s="28"/>
      <c r="Q977" s="28"/>
      <c r="R977" s="28"/>
      <c r="S977" s="28"/>
      <c r="T977" s="28"/>
      <c r="U977" s="28"/>
      <c r="V977" s="28"/>
      <c r="X977" s="28"/>
      <c r="Y977" s="28"/>
    </row>
    <row r="978" spans="1:25" x14ac:dyDescent="0.2">
      <c r="A978" t="e">
        <f>IF(OR(F978=#REF!,G978=#REF!),ROUND(A977+1,0),A977+0.0001)</f>
        <v>#REF!</v>
      </c>
      <c r="B978" s="20" t="e">
        <f>IF(AND(E978&gt;=$B$2,E978&lt;=$B$3,OR(F978=#REF!,G978=#REF!)),ROUND(B977+1,0),B977+0.0001)</f>
        <v>#REF!</v>
      </c>
      <c r="C978" s="20" t="e">
        <f>IF(H978=#REF!,ROUND(C977+1,0),C977+0.0001)</f>
        <v>#REF!</v>
      </c>
      <c r="D978" s="21"/>
      <c r="E978" s="22"/>
      <c r="F978" s="23"/>
      <c r="G978" s="24"/>
      <c r="H978" s="51"/>
      <c r="I978" s="25"/>
      <c r="J978" s="31"/>
      <c r="K978" s="43" t="str">
        <f t="shared" si="30"/>
        <v/>
      </c>
      <c r="L978" s="45" t="str">
        <f>IF(F978="","",VLOOKUP(Journal!F978,Kontenplan!$E$9:$F$278,2))</f>
        <v/>
      </c>
      <c r="M978" s="44" t="str">
        <f>IF(G978="","",VLOOKUP(Journal!G978,Kontenplan!$E$9:$F$278,2))</f>
        <v/>
      </c>
      <c r="N978" s="28" t="str">
        <f>IF(AND(G978="",I978="",J978=""),"",IF(AND(I978&gt;0,OR(F978="",G978="")),"Bitte gültige Kontonummer/n eingeben",IF(OR(AND(F978&gt;0,F978&lt;1000),F978&gt;9999),"Sollkontonummer muss vierstellig sein",IF(VLOOKUP(F978,Kontenplan!$E$9:$E$277,1)&lt;&gt;F978,"Sollkonto existiert nicht",IF(D978=0,"Bitte Beleg-Nr. prüfen",IF(OR(AND(G978&gt;0,G978&lt;1000),G978&gt;9999),"Habenkontonummer muss vierstellig sein",IF(VLOOKUP(G978,Kontenplan!$E$9:$F$277,1)&lt;&gt;G978,"Habenkonto exisitert nicht","")))))))</f>
        <v/>
      </c>
      <c r="O978" s="28" t="str">
        <f t="shared" si="31"/>
        <v/>
      </c>
      <c r="P978" s="28"/>
      <c r="Q978" s="28"/>
      <c r="R978" s="28"/>
      <c r="S978" s="28"/>
      <c r="T978" s="28"/>
      <c r="U978" s="28"/>
      <c r="V978" s="28"/>
      <c r="X978" s="28"/>
      <c r="Y978" s="28"/>
    </row>
    <row r="979" spans="1:25" x14ac:dyDescent="0.2">
      <c r="A979" t="e">
        <f>IF(OR(F979=#REF!,G979=#REF!),ROUND(A978+1,0),A978+0.0001)</f>
        <v>#REF!</v>
      </c>
      <c r="B979" s="20" t="e">
        <f>IF(AND(E979&gt;=$B$2,E979&lt;=$B$3,OR(F979=#REF!,G979=#REF!)),ROUND(B978+1,0),B978+0.0001)</f>
        <v>#REF!</v>
      </c>
      <c r="C979" s="20" t="e">
        <f>IF(H979=#REF!,ROUND(C978+1,0),C978+0.0001)</f>
        <v>#REF!</v>
      </c>
      <c r="D979" s="21"/>
      <c r="E979" s="22"/>
      <c r="F979" s="23"/>
      <c r="G979" s="24"/>
      <c r="H979" s="51"/>
      <c r="I979" s="25"/>
      <c r="J979" s="31"/>
      <c r="K979" s="43" t="str">
        <f t="shared" si="30"/>
        <v/>
      </c>
      <c r="L979" s="45" t="str">
        <f>IF(F979="","",VLOOKUP(Journal!F979,Kontenplan!$E$9:$F$278,2))</f>
        <v/>
      </c>
      <c r="M979" s="44" t="str">
        <f>IF(G979="","",VLOOKUP(Journal!G979,Kontenplan!$E$9:$F$278,2))</f>
        <v/>
      </c>
      <c r="N979" s="28" t="str">
        <f>IF(AND(G979="",I979="",J979=""),"",IF(AND(I979&gt;0,OR(F979="",G979="")),"Bitte gültige Kontonummer/n eingeben",IF(OR(AND(F979&gt;0,F979&lt;1000),F979&gt;9999),"Sollkontonummer muss vierstellig sein",IF(VLOOKUP(F979,Kontenplan!$E$9:$E$277,1)&lt;&gt;F979,"Sollkonto existiert nicht",IF(D979=0,"Bitte Beleg-Nr. prüfen",IF(OR(AND(G979&gt;0,G979&lt;1000),G979&gt;9999),"Habenkontonummer muss vierstellig sein",IF(VLOOKUP(G979,Kontenplan!$E$9:$F$277,1)&lt;&gt;G979,"Habenkonto exisitert nicht","")))))))</f>
        <v/>
      </c>
      <c r="O979" s="28" t="str">
        <f t="shared" si="31"/>
        <v/>
      </c>
      <c r="P979" s="28"/>
      <c r="Q979" s="28"/>
      <c r="R979" s="28"/>
      <c r="S979" s="28"/>
      <c r="T979" s="28"/>
      <c r="U979" s="28"/>
      <c r="V979" s="28"/>
      <c r="X979" s="28"/>
      <c r="Y979" s="28"/>
    </row>
    <row r="980" spans="1:25" x14ac:dyDescent="0.2">
      <c r="A980" t="e">
        <f>IF(OR(F980=#REF!,G980=#REF!),ROUND(A979+1,0),A979+0.0001)</f>
        <v>#REF!</v>
      </c>
      <c r="B980" s="20" t="e">
        <f>IF(AND(E980&gt;=$B$2,E980&lt;=$B$3,OR(F980=#REF!,G980=#REF!)),ROUND(B979+1,0),B979+0.0001)</f>
        <v>#REF!</v>
      </c>
      <c r="C980" s="20" t="e">
        <f>IF(H980=#REF!,ROUND(C979+1,0),C979+0.0001)</f>
        <v>#REF!</v>
      </c>
      <c r="D980" s="21"/>
      <c r="E980" s="22"/>
      <c r="F980" s="23"/>
      <c r="G980" s="24"/>
      <c r="H980" s="51"/>
      <c r="I980" s="25"/>
      <c r="J980" s="31"/>
      <c r="K980" s="43" t="str">
        <f t="shared" si="30"/>
        <v/>
      </c>
      <c r="L980" s="45" t="str">
        <f>IF(F980="","",VLOOKUP(Journal!F980,Kontenplan!$E$9:$F$278,2))</f>
        <v/>
      </c>
      <c r="M980" s="44" t="str">
        <f>IF(G980="","",VLOOKUP(Journal!G980,Kontenplan!$E$9:$F$278,2))</f>
        <v/>
      </c>
      <c r="N980" s="28" t="str">
        <f>IF(AND(G980="",I980="",J980=""),"",IF(AND(I980&gt;0,OR(F980="",G980="")),"Bitte gültige Kontonummer/n eingeben",IF(OR(AND(F980&gt;0,F980&lt;1000),F980&gt;9999),"Sollkontonummer muss vierstellig sein",IF(VLOOKUP(F980,Kontenplan!$E$9:$E$277,1)&lt;&gt;F980,"Sollkonto existiert nicht",IF(D980=0,"Bitte Beleg-Nr. prüfen",IF(OR(AND(G980&gt;0,G980&lt;1000),G980&gt;9999),"Habenkontonummer muss vierstellig sein",IF(VLOOKUP(G980,Kontenplan!$E$9:$F$277,1)&lt;&gt;G980,"Habenkonto exisitert nicht","")))))))</f>
        <v/>
      </c>
      <c r="O980" s="28" t="str">
        <f t="shared" si="31"/>
        <v/>
      </c>
      <c r="P980" s="28"/>
      <c r="Q980" s="28"/>
      <c r="R980" s="28"/>
      <c r="S980" s="28"/>
      <c r="T980" s="28"/>
      <c r="U980" s="28"/>
      <c r="V980" s="28"/>
      <c r="X980" s="28"/>
      <c r="Y980" s="28"/>
    </row>
    <row r="981" spans="1:25" x14ac:dyDescent="0.2">
      <c r="A981" t="e">
        <f>IF(OR(F981=#REF!,G981=#REF!),ROUND(A980+1,0),A980+0.0001)</f>
        <v>#REF!</v>
      </c>
      <c r="B981" s="20" t="e">
        <f>IF(AND(E981&gt;=$B$2,E981&lt;=$B$3,OR(F981=#REF!,G981=#REF!)),ROUND(B980+1,0),B980+0.0001)</f>
        <v>#REF!</v>
      </c>
      <c r="C981" s="20" t="e">
        <f>IF(H981=#REF!,ROUND(C980+1,0),C980+0.0001)</f>
        <v>#REF!</v>
      </c>
      <c r="D981" s="21"/>
      <c r="E981" s="22"/>
      <c r="F981" s="23"/>
      <c r="G981" s="24"/>
      <c r="H981" s="51"/>
      <c r="I981" s="25"/>
      <c r="J981" s="31"/>
      <c r="K981" s="43" t="str">
        <f t="shared" si="30"/>
        <v/>
      </c>
      <c r="L981" s="45" t="str">
        <f>IF(F981="","",VLOOKUP(Journal!F981,Kontenplan!$E$9:$F$278,2))</f>
        <v/>
      </c>
      <c r="M981" s="44" t="str">
        <f>IF(G981="","",VLOOKUP(Journal!G981,Kontenplan!$E$9:$F$278,2))</f>
        <v/>
      </c>
      <c r="N981" s="28" t="str">
        <f>IF(AND(G981="",I981="",J981=""),"",IF(AND(I981&gt;0,OR(F981="",G981="")),"Bitte gültige Kontonummer/n eingeben",IF(OR(AND(F981&gt;0,F981&lt;1000),F981&gt;9999),"Sollkontonummer muss vierstellig sein",IF(VLOOKUP(F981,Kontenplan!$E$9:$E$277,1)&lt;&gt;F981,"Sollkonto existiert nicht",IF(D981=0,"Bitte Beleg-Nr. prüfen",IF(OR(AND(G981&gt;0,G981&lt;1000),G981&gt;9999),"Habenkontonummer muss vierstellig sein",IF(VLOOKUP(G981,Kontenplan!$E$9:$F$277,1)&lt;&gt;G981,"Habenkonto exisitert nicht","")))))))</f>
        <v/>
      </c>
      <c r="O981" s="28" t="str">
        <f t="shared" si="31"/>
        <v/>
      </c>
      <c r="P981" s="28"/>
      <c r="Q981" s="28"/>
      <c r="R981" s="28"/>
      <c r="S981" s="28"/>
      <c r="T981" s="28"/>
      <c r="U981" s="28"/>
      <c r="V981" s="28"/>
      <c r="X981" s="28"/>
      <c r="Y981" s="28"/>
    </row>
    <row r="982" spans="1:25" x14ac:dyDescent="0.2">
      <c r="A982" t="e">
        <f>IF(OR(F982=#REF!,G982=#REF!),ROUND(A981+1,0),A981+0.0001)</f>
        <v>#REF!</v>
      </c>
      <c r="B982" s="20" t="e">
        <f>IF(AND(E982&gt;=$B$2,E982&lt;=$B$3,OR(F982=#REF!,G982=#REF!)),ROUND(B981+1,0),B981+0.0001)</f>
        <v>#REF!</v>
      </c>
      <c r="C982" s="20" t="e">
        <f>IF(H982=#REF!,ROUND(C981+1,0),C981+0.0001)</f>
        <v>#REF!</v>
      </c>
      <c r="D982" s="21"/>
      <c r="E982" s="22"/>
      <c r="F982" s="23"/>
      <c r="G982" s="24"/>
      <c r="H982" s="51"/>
      <c r="I982" s="25"/>
      <c r="J982" s="31"/>
      <c r="K982" s="43" t="str">
        <f t="shared" si="30"/>
        <v/>
      </c>
      <c r="L982" s="45" t="str">
        <f>IF(F982="","",VLOOKUP(Journal!F982,Kontenplan!$E$9:$F$278,2))</f>
        <v/>
      </c>
      <c r="M982" s="44" t="str">
        <f>IF(G982="","",VLOOKUP(Journal!G982,Kontenplan!$E$9:$F$278,2))</f>
        <v/>
      </c>
      <c r="N982" s="28" t="str">
        <f>IF(AND(G982="",I982="",J982=""),"",IF(AND(I982&gt;0,OR(F982="",G982="")),"Bitte gültige Kontonummer/n eingeben",IF(OR(AND(F982&gt;0,F982&lt;1000),F982&gt;9999),"Sollkontonummer muss vierstellig sein",IF(VLOOKUP(F982,Kontenplan!$E$9:$E$277,1)&lt;&gt;F982,"Sollkonto existiert nicht",IF(D982=0,"Bitte Beleg-Nr. prüfen",IF(OR(AND(G982&gt;0,G982&lt;1000),G982&gt;9999),"Habenkontonummer muss vierstellig sein",IF(VLOOKUP(G982,Kontenplan!$E$9:$F$277,1)&lt;&gt;G982,"Habenkonto exisitert nicht","")))))))</f>
        <v/>
      </c>
      <c r="O982" s="28" t="str">
        <f t="shared" si="31"/>
        <v/>
      </c>
      <c r="P982" s="28"/>
      <c r="Q982" s="28"/>
      <c r="R982" s="28"/>
      <c r="S982" s="28"/>
      <c r="T982" s="28"/>
      <c r="U982" s="28"/>
      <c r="V982" s="28"/>
      <c r="X982" s="28"/>
      <c r="Y982" s="28"/>
    </row>
    <row r="983" spans="1:25" x14ac:dyDescent="0.2">
      <c r="A983" t="e">
        <f>IF(OR(F983=#REF!,G983=#REF!),ROUND(A982+1,0),A982+0.0001)</f>
        <v>#REF!</v>
      </c>
      <c r="B983" s="20" t="e">
        <f>IF(AND(E983&gt;=$B$2,E983&lt;=$B$3,OR(F983=#REF!,G983=#REF!)),ROUND(B982+1,0),B982+0.0001)</f>
        <v>#REF!</v>
      </c>
      <c r="C983" s="20" t="e">
        <f>IF(H983=#REF!,ROUND(C982+1,0),C982+0.0001)</f>
        <v>#REF!</v>
      </c>
      <c r="D983" s="21"/>
      <c r="E983" s="22"/>
      <c r="F983" s="23"/>
      <c r="G983" s="24"/>
      <c r="H983" s="51"/>
      <c r="I983" s="25"/>
      <c r="J983" s="31"/>
      <c r="K983" s="43" t="str">
        <f t="shared" si="30"/>
        <v/>
      </c>
      <c r="L983" s="45" t="str">
        <f>IF(F983="","",VLOOKUP(Journal!F983,Kontenplan!$E$9:$F$278,2))</f>
        <v/>
      </c>
      <c r="M983" s="44" t="str">
        <f>IF(G983="","",VLOOKUP(Journal!G983,Kontenplan!$E$9:$F$278,2))</f>
        <v/>
      </c>
      <c r="N983" s="28" t="str">
        <f>IF(AND(G983="",I983="",J983=""),"",IF(AND(I983&gt;0,OR(F983="",G983="")),"Bitte gültige Kontonummer/n eingeben",IF(OR(AND(F983&gt;0,F983&lt;1000),F983&gt;9999),"Sollkontonummer muss vierstellig sein",IF(VLOOKUP(F983,Kontenplan!$E$9:$E$277,1)&lt;&gt;F983,"Sollkonto existiert nicht",IF(D983=0,"Bitte Beleg-Nr. prüfen",IF(OR(AND(G983&gt;0,G983&lt;1000),G983&gt;9999),"Habenkontonummer muss vierstellig sein",IF(VLOOKUP(G983,Kontenplan!$E$9:$F$277,1)&lt;&gt;G983,"Habenkonto exisitert nicht","")))))))</f>
        <v/>
      </c>
      <c r="O983" s="28" t="str">
        <f t="shared" si="31"/>
        <v/>
      </c>
      <c r="P983" s="28"/>
      <c r="Q983" s="28"/>
      <c r="R983" s="28"/>
      <c r="S983" s="28"/>
      <c r="T983" s="28"/>
      <c r="U983" s="28"/>
      <c r="V983" s="28"/>
      <c r="X983" s="28"/>
      <c r="Y983" s="28"/>
    </row>
    <row r="984" spans="1:25" x14ac:dyDescent="0.2">
      <c r="A984" t="e">
        <f>IF(OR(F984=#REF!,G984=#REF!),ROUND(A983+1,0),A983+0.0001)</f>
        <v>#REF!</v>
      </c>
      <c r="B984" s="20" t="e">
        <f>IF(AND(E984&gt;=$B$2,E984&lt;=$B$3,OR(F984=#REF!,G984=#REF!)),ROUND(B983+1,0),B983+0.0001)</f>
        <v>#REF!</v>
      </c>
      <c r="C984" s="20" t="e">
        <f>IF(H984=#REF!,ROUND(C983+1,0),C983+0.0001)</f>
        <v>#REF!</v>
      </c>
      <c r="D984" s="21"/>
      <c r="E984" s="22"/>
      <c r="F984" s="23"/>
      <c r="G984" s="24"/>
      <c r="H984" s="51"/>
      <c r="I984" s="25"/>
      <c r="J984" s="31"/>
      <c r="K984" s="43" t="str">
        <f t="shared" si="30"/>
        <v/>
      </c>
      <c r="L984" s="45" t="str">
        <f>IF(F984="","",VLOOKUP(Journal!F984,Kontenplan!$E$9:$F$278,2))</f>
        <v/>
      </c>
      <c r="M984" s="44" t="str">
        <f>IF(G984="","",VLOOKUP(Journal!G984,Kontenplan!$E$9:$F$278,2))</f>
        <v/>
      </c>
      <c r="N984" s="28" t="str">
        <f>IF(AND(G984="",I984="",J984=""),"",IF(AND(I984&gt;0,OR(F984="",G984="")),"Bitte gültige Kontonummer/n eingeben",IF(OR(AND(F984&gt;0,F984&lt;1000),F984&gt;9999),"Sollkontonummer muss vierstellig sein",IF(VLOOKUP(F984,Kontenplan!$E$9:$E$277,1)&lt;&gt;F984,"Sollkonto existiert nicht",IF(D984=0,"Bitte Beleg-Nr. prüfen",IF(OR(AND(G984&gt;0,G984&lt;1000),G984&gt;9999),"Habenkontonummer muss vierstellig sein",IF(VLOOKUP(G984,Kontenplan!$E$9:$F$277,1)&lt;&gt;G984,"Habenkonto exisitert nicht","")))))))</f>
        <v/>
      </c>
      <c r="O984" s="28" t="str">
        <f t="shared" si="31"/>
        <v/>
      </c>
      <c r="P984" s="28"/>
      <c r="Q984" s="28"/>
      <c r="R984" s="28"/>
      <c r="S984" s="28"/>
      <c r="T984" s="28"/>
      <c r="U984" s="28"/>
      <c r="V984" s="28"/>
      <c r="X984" s="28"/>
      <c r="Y984" s="28"/>
    </row>
    <row r="985" spans="1:25" x14ac:dyDescent="0.2">
      <c r="A985" t="e">
        <f>IF(OR(F985=#REF!,G985=#REF!),ROUND(A984+1,0),A984+0.0001)</f>
        <v>#REF!</v>
      </c>
      <c r="B985" s="20" t="e">
        <f>IF(AND(E985&gt;=$B$2,E985&lt;=$B$3,OR(F985=#REF!,G985=#REF!)),ROUND(B984+1,0),B984+0.0001)</f>
        <v>#REF!</v>
      </c>
      <c r="C985" s="20" t="e">
        <f>IF(H985=#REF!,ROUND(C984+1,0),C984+0.0001)</f>
        <v>#REF!</v>
      </c>
      <c r="D985" s="21"/>
      <c r="E985" s="22"/>
      <c r="F985" s="23"/>
      <c r="G985" s="24"/>
      <c r="H985" s="51"/>
      <c r="I985" s="25"/>
      <c r="J985" s="31"/>
      <c r="K985" s="43" t="str">
        <f t="shared" si="30"/>
        <v/>
      </c>
      <c r="L985" s="45" t="str">
        <f>IF(F985="","",VLOOKUP(Journal!F985,Kontenplan!$E$9:$F$278,2))</f>
        <v/>
      </c>
      <c r="M985" s="44" t="str">
        <f>IF(G985="","",VLOOKUP(Journal!G985,Kontenplan!$E$9:$F$278,2))</f>
        <v/>
      </c>
      <c r="N985" s="28" t="str">
        <f>IF(AND(G985="",I985="",J985=""),"",IF(AND(I985&gt;0,OR(F985="",G985="")),"Bitte gültige Kontonummer/n eingeben",IF(OR(AND(F985&gt;0,F985&lt;1000),F985&gt;9999),"Sollkontonummer muss vierstellig sein",IF(VLOOKUP(F985,Kontenplan!$E$9:$E$277,1)&lt;&gt;F985,"Sollkonto existiert nicht",IF(D985=0,"Bitte Beleg-Nr. prüfen",IF(OR(AND(G985&gt;0,G985&lt;1000),G985&gt;9999),"Habenkontonummer muss vierstellig sein",IF(VLOOKUP(G985,Kontenplan!$E$9:$F$277,1)&lt;&gt;G985,"Habenkonto exisitert nicht","")))))))</f>
        <v/>
      </c>
      <c r="O985" s="28" t="str">
        <f t="shared" si="31"/>
        <v/>
      </c>
      <c r="P985" s="28"/>
      <c r="Q985" s="28"/>
      <c r="R985" s="28"/>
      <c r="S985" s="28"/>
      <c r="T985" s="28"/>
      <c r="U985" s="28"/>
      <c r="V985" s="28"/>
      <c r="X985" s="28"/>
      <c r="Y985" s="28"/>
    </row>
    <row r="986" spans="1:25" x14ac:dyDescent="0.2">
      <c r="A986" t="e">
        <f>IF(OR(F986=#REF!,G986=#REF!),ROUND(A985+1,0),A985+0.0001)</f>
        <v>#REF!</v>
      </c>
      <c r="B986" s="20" t="e">
        <f>IF(AND(E986&gt;=$B$2,E986&lt;=$B$3,OR(F986=#REF!,G986=#REF!)),ROUND(B985+1,0),B985+0.0001)</f>
        <v>#REF!</v>
      </c>
      <c r="C986" s="20" t="e">
        <f>IF(H986=#REF!,ROUND(C985+1,0),C985+0.0001)</f>
        <v>#REF!</v>
      </c>
      <c r="D986" s="21"/>
      <c r="E986" s="22"/>
      <c r="F986" s="23"/>
      <c r="G986" s="24"/>
      <c r="H986" s="51"/>
      <c r="I986" s="25"/>
      <c r="J986" s="31"/>
      <c r="K986" s="43" t="str">
        <f t="shared" si="30"/>
        <v/>
      </c>
      <c r="L986" s="45" t="str">
        <f>IF(F986="","",VLOOKUP(Journal!F986,Kontenplan!$E$9:$F$278,2))</f>
        <v/>
      </c>
      <c r="M986" s="44" t="str">
        <f>IF(G986="","",VLOOKUP(Journal!G986,Kontenplan!$E$9:$F$278,2))</f>
        <v/>
      </c>
      <c r="N986" s="28" t="str">
        <f>IF(AND(G986="",I986="",J986=""),"",IF(AND(I986&gt;0,OR(F986="",G986="")),"Bitte gültige Kontonummer/n eingeben",IF(OR(AND(F986&gt;0,F986&lt;1000),F986&gt;9999),"Sollkontonummer muss vierstellig sein",IF(VLOOKUP(F986,Kontenplan!$E$9:$E$277,1)&lt;&gt;F986,"Sollkonto existiert nicht",IF(D986=0,"Bitte Beleg-Nr. prüfen",IF(OR(AND(G986&gt;0,G986&lt;1000),G986&gt;9999),"Habenkontonummer muss vierstellig sein",IF(VLOOKUP(G986,Kontenplan!$E$9:$F$277,1)&lt;&gt;G986,"Habenkonto exisitert nicht","")))))))</f>
        <v/>
      </c>
      <c r="O986" s="28" t="str">
        <f t="shared" si="31"/>
        <v/>
      </c>
      <c r="P986" s="28"/>
      <c r="Q986" s="28"/>
      <c r="R986" s="28"/>
      <c r="S986" s="28"/>
      <c r="T986" s="28"/>
      <c r="U986" s="28"/>
      <c r="V986" s="28"/>
      <c r="X986" s="28"/>
      <c r="Y986" s="28"/>
    </row>
    <row r="987" spans="1:25" x14ac:dyDescent="0.2">
      <c r="A987" t="e">
        <f>IF(OR(F987=#REF!,G987=#REF!),ROUND(A986+1,0),A986+0.0001)</f>
        <v>#REF!</v>
      </c>
      <c r="B987" s="20" t="e">
        <f>IF(AND(E987&gt;=$B$2,E987&lt;=$B$3,OR(F987=#REF!,G987=#REF!)),ROUND(B986+1,0),B986+0.0001)</f>
        <v>#REF!</v>
      </c>
      <c r="C987" s="20" t="e">
        <f>IF(H987=#REF!,ROUND(C986+1,0),C986+0.0001)</f>
        <v>#REF!</v>
      </c>
      <c r="D987" s="21"/>
      <c r="E987" s="22"/>
      <c r="F987" s="23"/>
      <c r="G987" s="24"/>
      <c r="H987" s="51"/>
      <c r="I987" s="25"/>
      <c r="J987" s="31"/>
      <c r="K987" s="43" t="str">
        <f t="shared" si="30"/>
        <v/>
      </c>
      <c r="L987" s="45" t="str">
        <f>IF(F987="","",VLOOKUP(Journal!F987,Kontenplan!$E$9:$F$278,2))</f>
        <v/>
      </c>
      <c r="M987" s="44" t="str">
        <f>IF(G987="","",VLOOKUP(Journal!G987,Kontenplan!$E$9:$F$278,2))</f>
        <v/>
      </c>
      <c r="N987" s="28" t="str">
        <f>IF(AND(G987="",I987="",J987=""),"",IF(AND(I987&gt;0,OR(F987="",G987="")),"Bitte gültige Kontonummer/n eingeben",IF(OR(AND(F987&gt;0,F987&lt;1000),F987&gt;9999),"Sollkontonummer muss vierstellig sein",IF(VLOOKUP(F987,Kontenplan!$E$9:$E$277,1)&lt;&gt;F987,"Sollkonto existiert nicht",IF(D987=0,"Bitte Beleg-Nr. prüfen",IF(OR(AND(G987&gt;0,G987&lt;1000),G987&gt;9999),"Habenkontonummer muss vierstellig sein",IF(VLOOKUP(G987,Kontenplan!$E$9:$F$277,1)&lt;&gt;G987,"Habenkonto exisitert nicht","")))))))</f>
        <v/>
      </c>
      <c r="O987" s="28" t="str">
        <f t="shared" si="31"/>
        <v/>
      </c>
      <c r="P987" s="28"/>
      <c r="Q987" s="28"/>
      <c r="R987" s="28"/>
      <c r="S987" s="28"/>
      <c r="T987" s="28"/>
      <c r="U987" s="28"/>
      <c r="V987" s="28"/>
      <c r="X987" s="28"/>
      <c r="Y987" s="28"/>
    </row>
    <row r="988" spans="1:25" x14ac:dyDescent="0.2">
      <c r="A988" t="e">
        <f>IF(OR(F988=#REF!,G988=#REF!),ROUND(A987+1,0),A987+0.0001)</f>
        <v>#REF!</v>
      </c>
      <c r="B988" s="20" t="e">
        <f>IF(AND(E988&gt;=$B$2,E988&lt;=$B$3,OR(F988=#REF!,G988=#REF!)),ROUND(B987+1,0),B987+0.0001)</f>
        <v>#REF!</v>
      </c>
      <c r="C988" s="20" t="e">
        <f>IF(H988=#REF!,ROUND(C987+1,0),C987+0.0001)</f>
        <v>#REF!</v>
      </c>
      <c r="D988" s="21"/>
      <c r="E988" s="22"/>
      <c r="F988" s="23"/>
      <c r="G988" s="24"/>
      <c r="H988" s="51"/>
      <c r="I988" s="25"/>
      <c r="J988" s="31"/>
      <c r="K988" s="43" t="str">
        <f t="shared" si="30"/>
        <v/>
      </c>
      <c r="L988" s="45" t="str">
        <f>IF(F988="","",VLOOKUP(Journal!F988,Kontenplan!$E$9:$F$278,2))</f>
        <v/>
      </c>
      <c r="M988" s="44" t="str">
        <f>IF(G988="","",VLOOKUP(Journal!G988,Kontenplan!$E$9:$F$278,2))</f>
        <v/>
      </c>
      <c r="N988" s="28" t="str">
        <f>IF(AND(G988="",I988="",J988=""),"",IF(AND(I988&gt;0,OR(F988="",G988="")),"Bitte gültige Kontonummer/n eingeben",IF(OR(AND(F988&gt;0,F988&lt;1000),F988&gt;9999),"Sollkontonummer muss vierstellig sein",IF(VLOOKUP(F988,Kontenplan!$E$9:$E$277,1)&lt;&gt;F988,"Sollkonto existiert nicht",IF(D988=0,"Bitte Beleg-Nr. prüfen",IF(OR(AND(G988&gt;0,G988&lt;1000),G988&gt;9999),"Habenkontonummer muss vierstellig sein",IF(VLOOKUP(G988,Kontenplan!$E$9:$F$277,1)&lt;&gt;G988,"Habenkonto exisitert nicht","")))))))</f>
        <v/>
      </c>
      <c r="O988" s="28" t="str">
        <f t="shared" si="31"/>
        <v/>
      </c>
      <c r="P988" s="28"/>
      <c r="Q988" s="28"/>
      <c r="R988" s="28"/>
      <c r="S988" s="28"/>
      <c r="T988" s="28"/>
      <c r="U988" s="28"/>
      <c r="V988" s="28"/>
      <c r="X988" s="28"/>
      <c r="Y988" s="28"/>
    </row>
    <row r="989" spans="1:25" x14ac:dyDescent="0.2">
      <c r="A989" t="e">
        <f>IF(OR(F989=#REF!,G989=#REF!),ROUND(A988+1,0),A988+0.0001)</f>
        <v>#REF!</v>
      </c>
      <c r="B989" s="20" t="e">
        <f>IF(AND(E989&gt;=$B$2,E989&lt;=$B$3,OR(F989=#REF!,G989=#REF!)),ROUND(B988+1,0),B988+0.0001)</f>
        <v>#REF!</v>
      </c>
      <c r="C989" s="20" t="e">
        <f>IF(H989=#REF!,ROUND(C988+1,0),C988+0.0001)</f>
        <v>#REF!</v>
      </c>
      <c r="D989" s="21"/>
      <c r="E989" s="22"/>
      <c r="F989" s="23"/>
      <c r="G989" s="24"/>
      <c r="H989" s="51"/>
      <c r="I989" s="25"/>
      <c r="J989" s="31"/>
      <c r="K989" s="43" t="str">
        <f t="shared" ref="K989:K1052" si="32">IF(N989&lt;&gt;"",N989,IF(O989&lt;&gt;"",O989,""))</f>
        <v/>
      </c>
      <c r="L989" s="45" t="str">
        <f>IF(F989="","",VLOOKUP(Journal!F989,Kontenplan!$E$9:$F$278,2))</f>
        <v/>
      </c>
      <c r="M989" s="44" t="str">
        <f>IF(G989="","",VLOOKUP(Journal!G989,Kontenplan!$E$9:$F$278,2))</f>
        <v/>
      </c>
      <c r="N989" s="28" t="str">
        <f>IF(AND(G989="",I989="",J989=""),"",IF(AND(I989&gt;0,OR(F989="",G989="")),"Bitte gültige Kontonummer/n eingeben",IF(OR(AND(F989&gt;0,F989&lt;1000),F989&gt;9999),"Sollkontonummer muss vierstellig sein",IF(VLOOKUP(F989,Kontenplan!$E$9:$E$277,1)&lt;&gt;F989,"Sollkonto existiert nicht",IF(D989=0,"Bitte Beleg-Nr. prüfen",IF(OR(AND(G989&gt;0,G989&lt;1000),G989&gt;9999),"Habenkontonummer muss vierstellig sein",IF(VLOOKUP(G989,Kontenplan!$E$9:$F$277,1)&lt;&gt;G989,"Habenkonto exisitert nicht","")))))))</f>
        <v/>
      </c>
      <c r="O989" s="28" t="str">
        <f t="shared" si="31"/>
        <v/>
      </c>
      <c r="P989" s="28"/>
      <c r="Q989" s="28"/>
      <c r="R989" s="28"/>
      <c r="S989" s="28"/>
      <c r="T989" s="28"/>
      <c r="U989" s="28"/>
      <c r="V989" s="28"/>
      <c r="X989" s="28"/>
      <c r="Y989" s="28"/>
    </row>
    <row r="990" spans="1:25" x14ac:dyDescent="0.2">
      <c r="A990" t="e">
        <f>IF(OR(F990=#REF!,G990=#REF!),ROUND(A989+1,0),A989+0.0001)</f>
        <v>#REF!</v>
      </c>
      <c r="B990" s="20" t="e">
        <f>IF(AND(E990&gt;=$B$2,E990&lt;=$B$3,OR(F990=#REF!,G990=#REF!)),ROUND(B989+1,0),B989+0.0001)</f>
        <v>#REF!</v>
      </c>
      <c r="C990" s="20" t="e">
        <f>IF(H990=#REF!,ROUND(C989+1,0),C989+0.0001)</f>
        <v>#REF!</v>
      </c>
      <c r="D990" s="21"/>
      <c r="E990" s="22"/>
      <c r="F990" s="23"/>
      <c r="G990" s="24"/>
      <c r="H990" s="51"/>
      <c r="I990" s="25"/>
      <c r="J990" s="31"/>
      <c r="K990" s="43" t="str">
        <f t="shared" si="32"/>
        <v/>
      </c>
      <c r="L990" s="45" t="str">
        <f>IF(F990="","",VLOOKUP(Journal!F990,Kontenplan!$E$9:$F$278,2))</f>
        <v/>
      </c>
      <c r="M990" s="44" t="str">
        <f>IF(G990="","",VLOOKUP(Journal!G990,Kontenplan!$E$9:$F$278,2))</f>
        <v/>
      </c>
      <c r="N990" s="28" t="str">
        <f>IF(AND(G990="",I990="",J990=""),"",IF(AND(I990&gt;0,OR(F990="",G990="")),"Bitte gültige Kontonummer/n eingeben",IF(OR(AND(F990&gt;0,F990&lt;1000),F990&gt;9999),"Sollkontonummer muss vierstellig sein",IF(VLOOKUP(F990,Kontenplan!$E$9:$E$277,1)&lt;&gt;F990,"Sollkonto existiert nicht",IF(D990=0,"Bitte Beleg-Nr. prüfen",IF(OR(AND(G990&gt;0,G990&lt;1000),G990&gt;9999),"Habenkontonummer muss vierstellig sein",IF(VLOOKUP(G990,Kontenplan!$E$9:$F$277,1)&lt;&gt;G990,"Habenkonto exisitert nicht","")))))))</f>
        <v/>
      </c>
      <c r="O990" s="28" t="str">
        <f t="shared" si="31"/>
        <v/>
      </c>
      <c r="P990" s="28"/>
      <c r="Q990" s="28"/>
      <c r="R990" s="28"/>
      <c r="S990" s="28"/>
      <c r="T990" s="28"/>
      <c r="U990" s="28"/>
      <c r="V990" s="28"/>
      <c r="X990" s="28"/>
      <c r="Y990" s="28"/>
    </row>
    <row r="991" spans="1:25" x14ac:dyDescent="0.2">
      <c r="A991" t="e">
        <f>IF(OR(F991=#REF!,G991=#REF!),ROUND(A990+1,0),A990+0.0001)</f>
        <v>#REF!</v>
      </c>
      <c r="B991" s="20" t="e">
        <f>IF(AND(E991&gt;=$B$2,E991&lt;=$B$3,OR(F991=#REF!,G991=#REF!)),ROUND(B990+1,0),B990+0.0001)</f>
        <v>#REF!</v>
      </c>
      <c r="C991" s="20" t="e">
        <f>IF(H991=#REF!,ROUND(C990+1,0),C990+0.0001)</f>
        <v>#REF!</v>
      </c>
      <c r="D991" s="21"/>
      <c r="E991" s="22"/>
      <c r="F991" s="23"/>
      <c r="G991" s="24"/>
      <c r="H991" s="51"/>
      <c r="I991" s="25"/>
      <c r="J991" s="31"/>
      <c r="K991" s="43" t="str">
        <f t="shared" si="32"/>
        <v/>
      </c>
      <c r="L991" s="45" t="str">
        <f>IF(F991="","",VLOOKUP(Journal!F991,Kontenplan!$E$9:$F$278,2))</f>
        <v/>
      </c>
      <c r="M991" s="44" t="str">
        <f>IF(G991="","",VLOOKUP(Journal!G991,Kontenplan!$E$9:$F$278,2))</f>
        <v/>
      </c>
      <c r="N991" s="28" t="str">
        <f>IF(AND(G991="",I991="",J991=""),"",IF(AND(I991&gt;0,OR(F991="",G991="")),"Bitte gültige Kontonummer/n eingeben",IF(OR(AND(F991&gt;0,F991&lt;1000),F991&gt;9999),"Sollkontonummer muss vierstellig sein",IF(VLOOKUP(F991,Kontenplan!$E$9:$E$277,1)&lt;&gt;F991,"Sollkonto existiert nicht",IF(D991=0,"Bitte Beleg-Nr. prüfen",IF(OR(AND(G991&gt;0,G991&lt;1000),G991&gt;9999),"Habenkontonummer muss vierstellig sein",IF(VLOOKUP(G991,Kontenplan!$E$9:$F$277,1)&lt;&gt;G991,"Habenkonto exisitert nicht","")))))))</f>
        <v/>
      </c>
      <c r="O991" s="28" t="str">
        <f t="shared" si="31"/>
        <v/>
      </c>
      <c r="P991" s="28"/>
      <c r="Q991" s="28"/>
      <c r="R991" s="28"/>
      <c r="S991" s="28"/>
      <c r="T991" s="28"/>
      <c r="U991" s="28"/>
      <c r="V991" s="28"/>
      <c r="X991" s="28"/>
      <c r="Y991" s="28"/>
    </row>
    <row r="992" spans="1:25" x14ac:dyDescent="0.2">
      <c r="A992" t="e">
        <f>IF(OR(F992=#REF!,G992=#REF!),ROUND(A991+1,0),A991+0.0001)</f>
        <v>#REF!</v>
      </c>
      <c r="B992" s="20" t="e">
        <f>IF(AND(E992&gt;=$B$2,E992&lt;=$B$3,OR(F992=#REF!,G992=#REF!)),ROUND(B991+1,0),B991+0.0001)</f>
        <v>#REF!</v>
      </c>
      <c r="C992" s="20" t="e">
        <f>IF(H992=#REF!,ROUND(C991+1,0),C991+0.0001)</f>
        <v>#REF!</v>
      </c>
      <c r="D992" s="21"/>
      <c r="E992" s="22"/>
      <c r="F992" s="23"/>
      <c r="G992" s="24"/>
      <c r="H992" s="51"/>
      <c r="I992" s="25"/>
      <c r="J992" s="31"/>
      <c r="K992" s="43" t="str">
        <f t="shared" si="32"/>
        <v/>
      </c>
      <c r="L992" s="45" t="str">
        <f>IF(F992="","",VLOOKUP(Journal!F992,Kontenplan!$E$9:$F$278,2))</f>
        <v/>
      </c>
      <c r="M992" s="44" t="str">
        <f>IF(G992="","",VLOOKUP(Journal!G992,Kontenplan!$E$9:$F$278,2))</f>
        <v/>
      </c>
      <c r="N992" s="28" t="str">
        <f>IF(AND(G992="",I992="",J992=""),"",IF(AND(I992&gt;0,OR(F992="",G992="")),"Bitte gültige Kontonummer/n eingeben",IF(OR(AND(F992&gt;0,F992&lt;1000),F992&gt;9999),"Sollkontonummer muss vierstellig sein",IF(VLOOKUP(F992,Kontenplan!$E$9:$E$277,1)&lt;&gt;F992,"Sollkonto existiert nicht",IF(D992=0,"Bitte Beleg-Nr. prüfen",IF(OR(AND(G992&gt;0,G992&lt;1000),G992&gt;9999),"Habenkontonummer muss vierstellig sein",IF(VLOOKUP(G992,Kontenplan!$E$9:$F$277,1)&lt;&gt;G992,"Habenkonto exisitert nicht","")))))))</f>
        <v/>
      </c>
      <c r="O992" s="28" t="str">
        <f t="shared" si="31"/>
        <v/>
      </c>
      <c r="P992" s="28"/>
      <c r="Q992" s="28"/>
      <c r="R992" s="28"/>
      <c r="S992" s="28"/>
      <c r="T992" s="28"/>
      <c r="U992" s="28"/>
      <c r="V992" s="28"/>
      <c r="X992" s="28"/>
      <c r="Y992" s="28"/>
    </row>
    <row r="993" spans="1:25" x14ac:dyDescent="0.2">
      <c r="A993" t="e">
        <f>IF(OR(F993=#REF!,G993=#REF!),ROUND(A992+1,0),A992+0.0001)</f>
        <v>#REF!</v>
      </c>
      <c r="B993" s="20" t="e">
        <f>IF(AND(E993&gt;=$B$2,E993&lt;=$B$3,OR(F993=#REF!,G993=#REF!)),ROUND(B992+1,0),B992+0.0001)</f>
        <v>#REF!</v>
      </c>
      <c r="C993" s="20" t="e">
        <f>IF(H993=#REF!,ROUND(C992+1,0),C992+0.0001)</f>
        <v>#REF!</v>
      </c>
      <c r="D993" s="21"/>
      <c r="E993" s="22"/>
      <c r="F993" s="23"/>
      <c r="G993" s="24"/>
      <c r="H993" s="51"/>
      <c r="I993" s="25"/>
      <c r="J993" s="31"/>
      <c r="K993" s="43" t="str">
        <f t="shared" si="32"/>
        <v/>
      </c>
      <c r="L993" s="45" t="str">
        <f>IF(F993="","",VLOOKUP(Journal!F993,Kontenplan!$E$9:$F$278,2))</f>
        <v/>
      </c>
      <c r="M993" s="44" t="str">
        <f>IF(G993="","",VLOOKUP(Journal!G993,Kontenplan!$E$9:$F$278,2))</f>
        <v/>
      </c>
      <c r="N993" s="28" t="str">
        <f>IF(AND(G993="",I993="",J993=""),"",IF(AND(I993&gt;0,OR(F993="",G993="")),"Bitte gültige Kontonummer/n eingeben",IF(OR(AND(F993&gt;0,F993&lt;1000),F993&gt;9999),"Sollkontonummer muss vierstellig sein",IF(VLOOKUP(F993,Kontenplan!$E$9:$E$277,1)&lt;&gt;F993,"Sollkonto existiert nicht",IF(D993=0,"Bitte Beleg-Nr. prüfen",IF(OR(AND(G993&gt;0,G993&lt;1000),G993&gt;9999),"Habenkontonummer muss vierstellig sein",IF(VLOOKUP(G993,Kontenplan!$E$9:$F$277,1)&lt;&gt;G993,"Habenkonto exisitert nicht","")))))))</f>
        <v/>
      </c>
      <c r="O993" s="28" t="str">
        <f t="shared" si="31"/>
        <v/>
      </c>
      <c r="P993" s="28"/>
      <c r="Q993" s="28"/>
      <c r="R993" s="28"/>
      <c r="S993" s="28"/>
      <c r="T993" s="28"/>
      <c r="U993" s="28"/>
      <c r="V993" s="28"/>
      <c r="X993" s="28"/>
      <c r="Y993" s="28"/>
    </row>
    <row r="994" spans="1:25" x14ac:dyDescent="0.2">
      <c r="A994" t="e">
        <f>IF(OR(F994=#REF!,G994=#REF!),ROUND(A993+1,0),A993+0.0001)</f>
        <v>#REF!</v>
      </c>
      <c r="B994" s="20" t="e">
        <f>IF(AND(E994&gt;=$B$2,E994&lt;=$B$3,OR(F994=#REF!,G994=#REF!)),ROUND(B993+1,0),B993+0.0001)</f>
        <v>#REF!</v>
      </c>
      <c r="C994" s="20" t="e">
        <f>IF(H994=#REF!,ROUND(C993+1,0),C993+0.0001)</f>
        <v>#REF!</v>
      </c>
      <c r="D994" s="21"/>
      <c r="E994" s="22"/>
      <c r="F994" s="23"/>
      <c r="G994" s="24"/>
      <c r="H994" s="51"/>
      <c r="I994" s="25"/>
      <c r="J994" s="31"/>
      <c r="K994" s="43" t="str">
        <f t="shared" si="32"/>
        <v/>
      </c>
      <c r="L994" s="45" t="str">
        <f>IF(F994="","",VLOOKUP(Journal!F994,Kontenplan!$E$9:$F$278,2))</f>
        <v/>
      </c>
      <c r="M994" s="44" t="str">
        <f>IF(G994="","",VLOOKUP(Journal!G994,Kontenplan!$E$9:$F$278,2))</f>
        <v/>
      </c>
      <c r="N994" s="28" t="str">
        <f>IF(AND(G994="",I994="",J994=""),"",IF(AND(I994&gt;0,OR(F994="",G994="")),"Bitte gültige Kontonummer/n eingeben",IF(OR(AND(F994&gt;0,F994&lt;1000),F994&gt;9999),"Sollkontonummer muss vierstellig sein",IF(VLOOKUP(F994,Kontenplan!$E$9:$E$277,1)&lt;&gt;F994,"Sollkonto existiert nicht",IF(D994=0,"Bitte Beleg-Nr. prüfen",IF(OR(AND(G994&gt;0,G994&lt;1000),G994&gt;9999),"Habenkontonummer muss vierstellig sein",IF(VLOOKUP(G994,Kontenplan!$E$9:$F$277,1)&lt;&gt;G994,"Habenkonto exisitert nicht","")))))))</f>
        <v/>
      </c>
      <c r="O994" s="28" t="str">
        <f t="shared" si="31"/>
        <v/>
      </c>
      <c r="P994" s="28"/>
      <c r="Q994" s="28"/>
      <c r="R994" s="28"/>
      <c r="S994" s="28"/>
      <c r="T994" s="28"/>
      <c r="U994" s="28"/>
      <c r="V994" s="28"/>
      <c r="X994" s="28"/>
      <c r="Y994" s="28"/>
    </row>
    <row r="995" spans="1:25" x14ac:dyDescent="0.2">
      <c r="A995" t="e">
        <f>IF(OR(F995=#REF!,G995=#REF!),ROUND(A994+1,0),A994+0.0001)</f>
        <v>#REF!</v>
      </c>
      <c r="B995" s="20" t="e">
        <f>IF(AND(E995&gt;=$B$2,E995&lt;=$B$3,OR(F995=#REF!,G995=#REF!)),ROUND(B994+1,0),B994+0.0001)</f>
        <v>#REF!</v>
      </c>
      <c r="C995" s="20" t="e">
        <f>IF(H995=#REF!,ROUND(C994+1,0),C994+0.0001)</f>
        <v>#REF!</v>
      </c>
      <c r="D995" s="21"/>
      <c r="E995" s="22"/>
      <c r="F995" s="23"/>
      <c r="G995" s="24"/>
      <c r="H995" s="51"/>
      <c r="I995" s="25"/>
      <c r="J995" s="31"/>
      <c r="K995" s="43" t="str">
        <f t="shared" si="32"/>
        <v/>
      </c>
      <c r="L995" s="45" t="str">
        <f>IF(F995="","",VLOOKUP(Journal!F995,Kontenplan!$E$9:$F$278,2))</f>
        <v/>
      </c>
      <c r="M995" s="44" t="str">
        <f>IF(G995="","",VLOOKUP(Journal!G995,Kontenplan!$E$9:$F$278,2))</f>
        <v/>
      </c>
      <c r="N995" s="28" t="str">
        <f>IF(AND(G995="",I995="",J995=""),"",IF(AND(I995&gt;0,OR(F995="",G995="")),"Bitte gültige Kontonummer/n eingeben",IF(OR(AND(F995&gt;0,F995&lt;1000),F995&gt;9999),"Sollkontonummer muss vierstellig sein",IF(VLOOKUP(F995,Kontenplan!$E$9:$E$277,1)&lt;&gt;F995,"Sollkonto existiert nicht",IF(D995=0,"Bitte Beleg-Nr. prüfen",IF(OR(AND(G995&gt;0,G995&lt;1000),G995&gt;9999),"Habenkontonummer muss vierstellig sein",IF(VLOOKUP(G995,Kontenplan!$E$9:$F$277,1)&lt;&gt;G995,"Habenkonto exisitert nicht","")))))))</f>
        <v/>
      </c>
      <c r="O995" s="28" t="str">
        <f t="shared" si="31"/>
        <v/>
      </c>
      <c r="P995" s="28"/>
      <c r="Q995" s="28"/>
      <c r="R995" s="28"/>
      <c r="S995" s="28"/>
      <c r="T995" s="28"/>
      <c r="U995" s="28"/>
      <c r="V995" s="28"/>
      <c r="X995" s="28"/>
      <c r="Y995" s="28"/>
    </row>
    <row r="996" spans="1:25" x14ac:dyDescent="0.2">
      <c r="A996" t="e">
        <f>IF(OR(F996=#REF!,G996=#REF!),ROUND(A995+1,0),A995+0.0001)</f>
        <v>#REF!</v>
      </c>
      <c r="B996" s="20" t="e">
        <f>IF(AND(E996&gt;=$B$2,E996&lt;=$B$3,OR(F996=#REF!,G996=#REF!)),ROUND(B995+1,0),B995+0.0001)</f>
        <v>#REF!</v>
      </c>
      <c r="C996" s="20" t="e">
        <f>IF(H996=#REF!,ROUND(C995+1,0),C995+0.0001)</f>
        <v>#REF!</v>
      </c>
      <c r="D996" s="21"/>
      <c r="E996" s="22"/>
      <c r="F996" s="23"/>
      <c r="G996" s="24"/>
      <c r="H996" s="51"/>
      <c r="I996" s="25"/>
      <c r="J996" s="31"/>
      <c r="K996" s="43" t="str">
        <f t="shared" si="32"/>
        <v/>
      </c>
      <c r="L996" s="45" t="str">
        <f>IF(F996="","",VLOOKUP(Journal!F996,Kontenplan!$E$9:$F$278,2))</f>
        <v/>
      </c>
      <c r="M996" s="44" t="str">
        <f>IF(G996="","",VLOOKUP(Journal!G996,Kontenplan!$E$9:$F$278,2))</f>
        <v/>
      </c>
      <c r="N996" s="28" t="str">
        <f>IF(AND(G996="",I996="",J996=""),"",IF(AND(I996&gt;0,OR(F996="",G996="")),"Bitte gültige Kontonummer/n eingeben",IF(OR(AND(F996&gt;0,F996&lt;1000),F996&gt;9999),"Sollkontonummer muss vierstellig sein",IF(VLOOKUP(F996,Kontenplan!$E$9:$E$277,1)&lt;&gt;F996,"Sollkonto existiert nicht",IF(D996=0,"Bitte Beleg-Nr. prüfen",IF(OR(AND(G996&gt;0,G996&lt;1000),G996&gt;9999),"Habenkontonummer muss vierstellig sein",IF(VLOOKUP(G996,Kontenplan!$E$9:$F$277,1)&lt;&gt;G996,"Habenkonto exisitert nicht","")))))))</f>
        <v/>
      </c>
      <c r="O996" s="28" t="str">
        <f t="shared" si="31"/>
        <v/>
      </c>
      <c r="P996" s="28"/>
      <c r="Q996" s="28"/>
      <c r="R996" s="28"/>
      <c r="S996" s="28"/>
      <c r="T996" s="28"/>
      <c r="U996" s="28"/>
      <c r="V996" s="28"/>
      <c r="X996" s="28"/>
      <c r="Y996" s="28"/>
    </row>
    <row r="997" spans="1:25" x14ac:dyDescent="0.2">
      <c r="A997" t="e">
        <f>IF(OR(F997=#REF!,G997=#REF!),ROUND(A996+1,0),A996+0.0001)</f>
        <v>#REF!</v>
      </c>
      <c r="B997" s="20" t="e">
        <f>IF(AND(E997&gt;=$B$2,E997&lt;=$B$3,OR(F997=#REF!,G997=#REF!)),ROUND(B996+1,0),B996+0.0001)</f>
        <v>#REF!</v>
      </c>
      <c r="C997" s="20" t="e">
        <f>IF(H997=#REF!,ROUND(C996+1,0),C996+0.0001)</f>
        <v>#REF!</v>
      </c>
      <c r="D997" s="21"/>
      <c r="E997" s="22"/>
      <c r="F997" s="23"/>
      <c r="G997" s="24"/>
      <c r="H997" s="51"/>
      <c r="I997" s="25"/>
      <c r="J997" s="31"/>
      <c r="K997" s="43" t="str">
        <f t="shared" si="32"/>
        <v/>
      </c>
      <c r="L997" s="45" t="str">
        <f>IF(F997="","",VLOOKUP(Journal!F997,Kontenplan!$E$9:$F$278,2))</f>
        <v/>
      </c>
      <c r="M997" s="44" t="str">
        <f>IF(G997="","",VLOOKUP(Journal!G997,Kontenplan!$E$9:$F$278,2))</f>
        <v/>
      </c>
      <c r="N997" s="28" t="str">
        <f>IF(AND(G997="",I997="",J997=""),"",IF(AND(I997&gt;0,OR(F997="",G997="")),"Bitte gültige Kontonummer/n eingeben",IF(OR(AND(F997&gt;0,F997&lt;1000),F997&gt;9999),"Sollkontonummer muss vierstellig sein",IF(VLOOKUP(F997,Kontenplan!$E$9:$E$277,1)&lt;&gt;F997,"Sollkonto existiert nicht",IF(D997=0,"Bitte Beleg-Nr. prüfen",IF(OR(AND(G997&gt;0,G997&lt;1000),G997&gt;9999),"Habenkontonummer muss vierstellig sein",IF(VLOOKUP(G997,Kontenplan!$E$9:$F$277,1)&lt;&gt;G997,"Habenkonto exisitert nicht","")))))))</f>
        <v/>
      </c>
      <c r="O997" s="28" t="str">
        <f t="shared" si="31"/>
        <v/>
      </c>
      <c r="P997" s="28"/>
      <c r="Q997" s="28"/>
      <c r="R997" s="28"/>
      <c r="S997" s="28"/>
      <c r="T997" s="28"/>
      <c r="U997" s="28"/>
      <c r="V997" s="28"/>
      <c r="X997" s="28"/>
      <c r="Y997" s="28"/>
    </row>
    <row r="998" spans="1:25" x14ac:dyDescent="0.2">
      <c r="A998" t="e">
        <f>IF(OR(F998=#REF!,G998=#REF!),ROUND(A997+1,0),A997+0.0001)</f>
        <v>#REF!</v>
      </c>
      <c r="B998" s="20" t="e">
        <f>IF(AND(E998&gt;=$B$2,E998&lt;=$B$3,OR(F998=#REF!,G998=#REF!)),ROUND(B997+1,0),B997+0.0001)</f>
        <v>#REF!</v>
      </c>
      <c r="C998" s="20" t="e">
        <f>IF(H998=#REF!,ROUND(C997+1,0),C997+0.0001)</f>
        <v>#REF!</v>
      </c>
      <c r="D998" s="21"/>
      <c r="E998" s="22"/>
      <c r="F998" s="23"/>
      <c r="G998" s="24"/>
      <c r="H998" s="51"/>
      <c r="I998" s="25"/>
      <c r="J998" s="31"/>
      <c r="K998" s="43" t="str">
        <f t="shared" si="32"/>
        <v/>
      </c>
      <c r="L998" s="45" t="str">
        <f>IF(F998="","",VLOOKUP(Journal!F998,Kontenplan!$E$9:$F$278,2))</f>
        <v/>
      </c>
      <c r="M998" s="44" t="str">
        <f>IF(G998="","",VLOOKUP(Journal!G998,Kontenplan!$E$9:$F$278,2))</f>
        <v/>
      </c>
      <c r="N998" s="28" t="str">
        <f>IF(AND(G998="",I998="",J998=""),"",IF(AND(I998&gt;0,OR(F998="",G998="")),"Bitte gültige Kontonummer/n eingeben",IF(OR(AND(F998&gt;0,F998&lt;1000),F998&gt;9999),"Sollkontonummer muss vierstellig sein",IF(VLOOKUP(F998,Kontenplan!$E$9:$E$277,1)&lt;&gt;F998,"Sollkonto existiert nicht",IF(D998=0,"Bitte Beleg-Nr. prüfen",IF(OR(AND(G998&gt;0,G998&lt;1000),G998&gt;9999),"Habenkontonummer muss vierstellig sein",IF(VLOOKUP(G998,Kontenplan!$E$9:$F$277,1)&lt;&gt;G998,"Habenkonto exisitert nicht","")))))))</f>
        <v/>
      </c>
      <c r="O998" s="28" t="str">
        <f t="shared" si="31"/>
        <v/>
      </c>
      <c r="P998" s="28"/>
      <c r="Q998" s="28"/>
      <c r="R998" s="28"/>
      <c r="S998" s="28"/>
      <c r="T998" s="28"/>
      <c r="U998" s="28"/>
      <c r="V998" s="28"/>
      <c r="X998" s="28"/>
      <c r="Y998" s="28"/>
    </row>
    <row r="999" spans="1:25" x14ac:dyDescent="0.2">
      <c r="A999" t="e">
        <f>IF(OR(F999=#REF!,G999=#REF!),ROUND(A998+1,0),A998+0.0001)</f>
        <v>#REF!</v>
      </c>
      <c r="B999" s="20" t="e">
        <f>IF(AND(E999&gt;=$B$2,E999&lt;=$B$3,OR(F999=#REF!,G999=#REF!)),ROUND(B998+1,0),B998+0.0001)</f>
        <v>#REF!</v>
      </c>
      <c r="C999" s="20" t="e">
        <f>IF(H999=#REF!,ROUND(C998+1,0),C998+0.0001)</f>
        <v>#REF!</v>
      </c>
      <c r="D999" s="21"/>
      <c r="E999" s="22"/>
      <c r="F999" s="23"/>
      <c r="G999" s="24"/>
      <c r="H999" s="51"/>
      <c r="I999" s="25"/>
      <c r="J999" s="31"/>
      <c r="K999" s="43" t="str">
        <f t="shared" si="32"/>
        <v/>
      </c>
      <c r="L999" s="45" t="str">
        <f>IF(F999="","",VLOOKUP(Journal!F999,Kontenplan!$E$9:$F$278,2))</f>
        <v/>
      </c>
      <c r="M999" s="44" t="str">
        <f>IF(G999="","",VLOOKUP(Journal!G999,Kontenplan!$E$9:$F$278,2))</f>
        <v/>
      </c>
      <c r="N999" s="28" t="str">
        <f>IF(AND(G999="",I999="",J999=""),"",IF(AND(I999&gt;0,OR(F999="",G999="")),"Bitte gültige Kontonummer/n eingeben",IF(OR(AND(F999&gt;0,F999&lt;1000),F999&gt;9999),"Sollkontonummer muss vierstellig sein",IF(VLOOKUP(F999,Kontenplan!$E$9:$E$277,1)&lt;&gt;F999,"Sollkonto existiert nicht",IF(D999=0,"Bitte Beleg-Nr. prüfen",IF(OR(AND(G999&gt;0,G999&lt;1000),G999&gt;9999),"Habenkontonummer muss vierstellig sein",IF(VLOOKUP(G999,Kontenplan!$E$9:$F$277,1)&lt;&gt;G999,"Habenkonto exisitert nicht","")))))))</f>
        <v/>
      </c>
      <c r="O999" s="28" t="str">
        <f t="shared" si="31"/>
        <v/>
      </c>
      <c r="P999" s="28"/>
      <c r="Q999" s="28"/>
      <c r="R999" s="28"/>
      <c r="S999" s="28"/>
      <c r="T999" s="28"/>
      <c r="U999" s="28"/>
      <c r="V999" s="28"/>
      <c r="X999" s="28"/>
      <c r="Y999" s="28"/>
    </row>
    <row r="1000" spans="1:25" x14ac:dyDescent="0.2">
      <c r="A1000" t="e">
        <f>IF(OR(F1000=#REF!,G1000=#REF!),ROUND(A999+1,0),A999+0.0001)</f>
        <v>#REF!</v>
      </c>
      <c r="B1000" s="20" t="e">
        <f>IF(AND(E1000&gt;=$B$2,E1000&lt;=$B$3,OR(F1000=#REF!,G1000=#REF!)),ROUND(B999+1,0),B999+0.0001)</f>
        <v>#REF!</v>
      </c>
      <c r="C1000" s="20" t="e">
        <f>IF(H1000=#REF!,ROUND(C999+1,0),C999+0.0001)</f>
        <v>#REF!</v>
      </c>
      <c r="D1000" s="21"/>
      <c r="E1000" s="22"/>
      <c r="F1000" s="23"/>
      <c r="G1000" s="24"/>
      <c r="H1000" s="51"/>
      <c r="I1000" s="25"/>
      <c r="J1000" s="31"/>
      <c r="K1000" s="43" t="str">
        <f t="shared" si="32"/>
        <v/>
      </c>
      <c r="L1000" s="45" t="str">
        <f>IF(F1000="","",VLOOKUP(Journal!F1000,Kontenplan!$E$9:$F$278,2))</f>
        <v/>
      </c>
      <c r="M1000" s="44" t="str">
        <f>IF(G1000="","",VLOOKUP(Journal!G1000,Kontenplan!$E$9:$F$278,2))</f>
        <v/>
      </c>
      <c r="N1000" s="28" t="str">
        <f>IF(AND(G1000="",I1000="",J1000=""),"",IF(AND(I1000&gt;0,OR(F1000="",G1000="")),"Bitte gültige Kontonummer/n eingeben",IF(OR(AND(F1000&gt;0,F1000&lt;1000),F1000&gt;9999),"Sollkontonummer muss vierstellig sein",IF(VLOOKUP(F1000,Kontenplan!$E$9:$E$277,1)&lt;&gt;F1000,"Sollkonto existiert nicht",IF(D1000=0,"Bitte Beleg-Nr. prüfen",IF(OR(AND(G1000&gt;0,G1000&lt;1000),G1000&gt;9999),"Habenkontonummer muss vierstellig sein",IF(VLOOKUP(G1000,Kontenplan!$E$9:$F$277,1)&lt;&gt;G1000,"Habenkonto exisitert nicht","")))))))</f>
        <v/>
      </c>
      <c r="O1000" s="28" t="str">
        <f t="shared" si="31"/>
        <v/>
      </c>
      <c r="P1000" s="28"/>
      <c r="Q1000" s="28"/>
      <c r="R1000" s="28"/>
      <c r="S1000" s="28"/>
      <c r="T1000" s="28"/>
      <c r="U1000" s="28"/>
      <c r="V1000" s="28"/>
      <c r="X1000" s="28"/>
      <c r="Y1000" s="28"/>
    </row>
    <row r="1001" spans="1:25" x14ac:dyDescent="0.2">
      <c r="A1001" t="e">
        <f>IF(OR(F1001=#REF!,G1001=#REF!),ROUND(A1000+1,0),A1000+0.0001)</f>
        <v>#REF!</v>
      </c>
      <c r="B1001" s="20" t="e">
        <f>IF(AND(E1001&gt;=$B$2,E1001&lt;=$B$3,OR(F1001=#REF!,G1001=#REF!)),ROUND(B1000+1,0),B1000+0.0001)</f>
        <v>#REF!</v>
      </c>
      <c r="C1001" s="20" t="e">
        <f>IF(H1001=#REF!,ROUND(C1000+1,0),C1000+0.0001)</f>
        <v>#REF!</v>
      </c>
      <c r="D1001" s="21"/>
      <c r="E1001" s="22"/>
      <c r="F1001" s="23"/>
      <c r="G1001" s="24"/>
      <c r="H1001" s="51"/>
      <c r="I1001" s="25"/>
      <c r="J1001" s="31"/>
      <c r="K1001" s="43" t="str">
        <f t="shared" si="32"/>
        <v/>
      </c>
      <c r="L1001" s="45" t="str">
        <f>IF(F1001="","",VLOOKUP(Journal!F1001,Kontenplan!$E$9:$F$278,2))</f>
        <v/>
      </c>
      <c r="M1001" s="44" t="str">
        <f>IF(G1001="","",VLOOKUP(Journal!G1001,Kontenplan!$E$9:$F$278,2))</f>
        <v/>
      </c>
      <c r="N1001" s="28" t="str">
        <f>IF(AND(G1001="",I1001="",J1001=""),"",IF(AND(I1001&gt;0,OR(F1001="",G1001="")),"Bitte gültige Kontonummer/n eingeben",IF(OR(AND(F1001&gt;0,F1001&lt;1000),F1001&gt;9999),"Sollkontonummer muss vierstellig sein",IF(VLOOKUP(F1001,Kontenplan!$E$9:$E$277,1)&lt;&gt;F1001,"Sollkonto existiert nicht",IF(D1001=0,"Bitte Beleg-Nr. prüfen",IF(OR(AND(G1001&gt;0,G1001&lt;1000),G1001&gt;9999),"Habenkontonummer muss vierstellig sein",IF(VLOOKUP(G1001,Kontenplan!$E$9:$F$277,1)&lt;&gt;G1001,"Habenkonto exisitert nicht","")))))))</f>
        <v/>
      </c>
      <c r="O1001" s="28" t="str">
        <f t="shared" si="31"/>
        <v/>
      </c>
      <c r="P1001" s="28"/>
      <c r="Q1001" s="28"/>
      <c r="R1001" s="28"/>
      <c r="S1001" s="28"/>
      <c r="T1001" s="28"/>
      <c r="U1001" s="28"/>
      <c r="V1001" s="28"/>
      <c r="X1001" s="28"/>
      <c r="Y1001" s="28"/>
    </row>
    <row r="1002" spans="1:25" x14ac:dyDescent="0.2">
      <c r="A1002" t="e">
        <f>IF(OR(F1002=#REF!,G1002=#REF!),ROUND(A1001+1,0),A1001+0.0001)</f>
        <v>#REF!</v>
      </c>
      <c r="B1002" s="20" t="e">
        <f>IF(AND(E1002&gt;=$B$2,E1002&lt;=$B$3,OR(F1002=#REF!,G1002=#REF!)),ROUND(B1001+1,0),B1001+0.0001)</f>
        <v>#REF!</v>
      </c>
      <c r="C1002" s="20" t="e">
        <f>IF(H1002=#REF!,ROUND(C1001+1,0),C1001+0.0001)</f>
        <v>#REF!</v>
      </c>
      <c r="D1002" s="21"/>
      <c r="E1002" s="22"/>
      <c r="F1002" s="23"/>
      <c r="G1002" s="24"/>
      <c r="H1002" s="51"/>
      <c r="I1002" s="25"/>
      <c r="J1002" s="31"/>
      <c r="K1002" s="43" t="str">
        <f t="shared" si="32"/>
        <v/>
      </c>
      <c r="L1002" s="45" t="str">
        <f>IF(F1002="","",VLOOKUP(Journal!F1002,Kontenplan!$E$9:$F$278,2))</f>
        <v/>
      </c>
      <c r="M1002" s="44" t="str">
        <f>IF(G1002="","",VLOOKUP(Journal!G1002,Kontenplan!$E$9:$F$278,2))</f>
        <v/>
      </c>
      <c r="N1002" s="28" t="str">
        <f>IF(AND(G1002="",I1002="",J1002=""),"",IF(AND(I1002&gt;0,OR(F1002="",G1002="")),"Bitte gültige Kontonummer/n eingeben",IF(OR(AND(F1002&gt;0,F1002&lt;1000),F1002&gt;9999),"Sollkontonummer muss vierstellig sein",IF(VLOOKUP(F1002,Kontenplan!$E$9:$E$277,1)&lt;&gt;F1002,"Sollkonto existiert nicht",IF(D1002=0,"Bitte Beleg-Nr. prüfen",IF(OR(AND(G1002&gt;0,G1002&lt;1000),G1002&gt;9999),"Habenkontonummer muss vierstellig sein",IF(VLOOKUP(G1002,Kontenplan!$E$9:$F$277,1)&lt;&gt;G1002,"Habenkonto exisitert nicht","")))))))</f>
        <v/>
      </c>
      <c r="O1002" s="28" t="str">
        <f t="shared" si="31"/>
        <v/>
      </c>
      <c r="P1002" s="28"/>
      <c r="Q1002" s="28"/>
      <c r="R1002" s="28"/>
      <c r="S1002" s="28"/>
      <c r="T1002" s="28"/>
      <c r="U1002" s="28"/>
      <c r="V1002" s="28"/>
      <c r="X1002" s="28"/>
      <c r="Y1002" s="28"/>
    </row>
    <row r="1003" spans="1:25" x14ac:dyDescent="0.2">
      <c r="A1003" t="e">
        <f>IF(OR(F1003=#REF!,G1003=#REF!),ROUND(A1002+1,0),A1002+0.0001)</f>
        <v>#REF!</v>
      </c>
      <c r="B1003" s="20" t="e">
        <f>IF(AND(E1003&gt;=$B$2,E1003&lt;=$B$3,OR(F1003=#REF!,G1003=#REF!)),ROUND(B1002+1,0),B1002+0.0001)</f>
        <v>#REF!</v>
      </c>
      <c r="C1003" s="20" t="e">
        <f>IF(H1003=#REF!,ROUND(C1002+1,0),C1002+0.0001)</f>
        <v>#REF!</v>
      </c>
      <c r="D1003" s="21"/>
      <c r="E1003" s="22"/>
      <c r="F1003" s="23"/>
      <c r="G1003" s="24"/>
      <c r="H1003" s="51"/>
      <c r="I1003" s="25"/>
      <c r="J1003" s="31"/>
      <c r="K1003" s="43" t="str">
        <f t="shared" si="32"/>
        <v/>
      </c>
      <c r="L1003" s="45" t="str">
        <f>IF(F1003="","",VLOOKUP(Journal!F1003,Kontenplan!$E$9:$F$278,2))</f>
        <v/>
      </c>
      <c r="M1003" s="44" t="str">
        <f>IF(G1003="","",VLOOKUP(Journal!G1003,Kontenplan!$E$9:$F$278,2))</f>
        <v/>
      </c>
      <c r="N1003" s="28" t="str">
        <f>IF(AND(G1003="",I1003="",J1003=""),"",IF(AND(I1003&gt;0,OR(F1003="",G1003="")),"Bitte gültige Kontonummer/n eingeben",IF(OR(AND(F1003&gt;0,F1003&lt;1000),F1003&gt;9999),"Sollkontonummer muss vierstellig sein",IF(VLOOKUP(F1003,Kontenplan!$E$9:$E$277,1)&lt;&gt;F1003,"Sollkonto existiert nicht",IF(D1003=0,"Bitte Beleg-Nr. prüfen",IF(OR(AND(G1003&gt;0,G1003&lt;1000),G1003&gt;9999),"Habenkontonummer muss vierstellig sein",IF(VLOOKUP(G1003,Kontenplan!$E$9:$F$277,1)&lt;&gt;G1003,"Habenkonto exisitert nicht","")))))))</f>
        <v/>
      </c>
      <c r="O1003" s="28" t="str">
        <f t="shared" si="31"/>
        <v/>
      </c>
      <c r="P1003" s="28"/>
      <c r="Q1003" s="28"/>
      <c r="R1003" s="28"/>
      <c r="S1003" s="28"/>
      <c r="T1003" s="28"/>
      <c r="U1003" s="28"/>
      <c r="V1003" s="28"/>
      <c r="X1003" s="28"/>
      <c r="Y1003" s="28"/>
    </row>
    <row r="1004" spans="1:25" x14ac:dyDescent="0.2">
      <c r="A1004" t="e">
        <f>IF(OR(F1004=#REF!,G1004=#REF!),ROUND(A1003+1,0),A1003+0.0001)</f>
        <v>#REF!</v>
      </c>
      <c r="B1004" s="20" t="e">
        <f>IF(AND(E1004&gt;=$B$2,E1004&lt;=$B$3,OR(F1004=#REF!,G1004=#REF!)),ROUND(B1003+1,0),B1003+0.0001)</f>
        <v>#REF!</v>
      </c>
      <c r="C1004" s="20" t="e">
        <f>IF(H1004=#REF!,ROUND(C1003+1,0),C1003+0.0001)</f>
        <v>#REF!</v>
      </c>
      <c r="D1004" s="21"/>
      <c r="E1004" s="22"/>
      <c r="F1004" s="23"/>
      <c r="G1004" s="24"/>
      <c r="H1004" s="51"/>
      <c r="I1004" s="25"/>
      <c r="J1004" s="31"/>
      <c r="K1004" s="43" t="str">
        <f t="shared" si="32"/>
        <v/>
      </c>
      <c r="L1004" s="45" t="str">
        <f>IF(F1004="","",VLOOKUP(Journal!F1004,Kontenplan!$E$9:$F$278,2))</f>
        <v/>
      </c>
      <c r="M1004" s="44" t="str">
        <f>IF(G1004="","",VLOOKUP(Journal!G1004,Kontenplan!$E$9:$F$278,2))</f>
        <v/>
      </c>
      <c r="N1004" s="28" t="str">
        <f>IF(AND(G1004="",I1004="",J1004=""),"",IF(AND(I1004&gt;0,OR(F1004="",G1004="")),"Bitte gültige Kontonummer/n eingeben",IF(OR(AND(F1004&gt;0,F1004&lt;1000),F1004&gt;9999),"Sollkontonummer muss vierstellig sein",IF(VLOOKUP(F1004,Kontenplan!$E$9:$E$277,1)&lt;&gt;F1004,"Sollkonto existiert nicht",IF(D1004=0,"Bitte Beleg-Nr. prüfen",IF(OR(AND(G1004&gt;0,G1004&lt;1000),G1004&gt;9999),"Habenkontonummer muss vierstellig sein",IF(VLOOKUP(G1004,Kontenplan!$E$9:$F$277,1)&lt;&gt;G1004,"Habenkonto exisitert nicht","")))))))</f>
        <v/>
      </c>
      <c r="O1004" s="28" t="str">
        <f t="shared" si="31"/>
        <v/>
      </c>
      <c r="P1004" s="28"/>
      <c r="Q1004" s="28"/>
      <c r="R1004" s="28"/>
      <c r="S1004" s="28"/>
      <c r="T1004" s="28"/>
      <c r="U1004" s="28"/>
      <c r="V1004" s="28"/>
      <c r="X1004" s="28"/>
      <c r="Y1004" s="28"/>
    </row>
    <row r="1005" spans="1:25" x14ac:dyDescent="0.2">
      <c r="A1005" t="e">
        <f>IF(OR(F1005=#REF!,G1005=#REF!),ROUND(A1004+1,0),A1004+0.0001)</f>
        <v>#REF!</v>
      </c>
      <c r="B1005" s="20" t="e">
        <f>IF(AND(E1005&gt;=$B$2,E1005&lt;=$B$3,OR(F1005=#REF!,G1005=#REF!)),ROUND(B1004+1,0),B1004+0.0001)</f>
        <v>#REF!</v>
      </c>
      <c r="C1005" s="20" t="e">
        <f>IF(H1005=#REF!,ROUND(C1004+1,0),C1004+0.0001)</f>
        <v>#REF!</v>
      </c>
      <c r="D1005" s="21"/>
      <c r="E1005" s="22"/>
      <c r="F1005" s="23"/>
      <c r="G1005" s="24"/>
      <c r="H1005" s="51"/>
      <c r="I1005" s="25"/>
      <c r="J1005" s="31"/>
      <c r="K1005" s="43" t="str">
        <f t="shared" si="32"/>
        <v/>
      </c>
      <c r="L1005" s="45" t="str">
        <f>IF(F1005="","",VLOOKUP(Journal!F1005,Kontenplan!$E$9:$F$278,2))</f>
        <v/>
      </c>
      <c r="M1005" s="44" t="str">
        <f>IF(G1005="","",VLOOKUP(Journal!G1005,Kontenplan!$E$9:$F$278,2))</f>
        <v/>
      </c>
      <c r="N1005" s="28" t="str">
        <f>IF(AND(G1005="",I1005="",J1005=""),"",IF(AND(I1005&gt;0,OR(F1005="",G1005="")),"Bitte gültige Kontonummer/n eingeben",IF(OR(AND(F1005&gt;0,F1005&lt;1000),F1005&gt;9999),"Sollkontonummer muss vierstellig sein",IF(VLOOKUP(F1005,Kontenplan!$E$9:$E$277,1)&lt;&gt;F1005,"Sollkonto existiert nicht",IF(D1005=0,"Bitte Beleg-Nr. prüfen",IF(OR(AND(G1005&gt;0,G1005&lt;1000),G1005&gt;9999),"Habenkontonummer muss vierstellig sein",IF(VLOOKUP(G1005,Kontenplan!$E$9:$F$277,1)&lt;&gt;G1005,"Habenkonto exisitert nicht","")))))))</f>
        <v/>
      </c>
      <c r="O1005" s="28" t="str">
        <f t="shared" si="31"/>
        <v/>
      </c>
      <c r="P1005" s="28"/>
      <c r="Q1005" s="28"/>
      <c r="R1005" s="28"/>
      <c r="S1005" s="28"/>
      <c r="T1005" s="28"/>
      <c r="U1005" s="28"/>
      <c r="V1005" s="28"/>
      <c r="X1005" s="28"/>
      <c r="Y1005" s="28"/>
    </row>
    <row r="1006" spans="1:25" x14ac:dyDescent="0.2">
      <c r="A1006" t="e">
        <f>IF(OR(F1006=#REF!,G1006=#REF!),ROUND(A1005+1,0),A1005+0.0001)</f>
        <v>#REF!</v>
      </c>
      <c r="B1006" s="20" t="e">
        <f>IF(AND(E1006&gt;=$B$2,E1006&lt;=$B$3,OR(F1006=#REF!,G1006=#REF!)),ROUND(B1005+1,0),B1005+0.0001)</f>
        <v>#REF!</v>
      </c>
      <c r="C1006" s="20" t="e">
        <f>IF(H1006=#REF!,ROUND(C1005+1,0),C1005+0.0001)</f>
        <v>#REF!</v>
      </c>
      <c r="D1006" s="21"/>
      <c r="E1006" s="22"/>
      <c r="F1006" s="23"/>
      <c r="G1006" s="24"/>
      <c r="H1006" s="51"/>
      <c r="I1006" s="25"/>
      <c r="J1006" s="31"/>
      <c r="K1006" s="43" t="str">
        <f t="shared" si="32"/>
        <v/>
      </c>
      <c r="L1006" s="45" t="str">
        <f>IF(F1006="","",VLOOKUP(Journal!F1006,Kontenplan!$E$9:$F$278,2))</f>
        <v/>
      </c>
      <c r="M1006" s="44" t="str">
        <f>IF(G1006="","",VLOOKUP(Journal!G1006,Kontenplan!$E$9:$F$278,2))</f>
        <v/>
      </c>
      <c r="N1006" s="28" t="str">
        <f>IF(AND(G1006="",I1006="",J1006=""),"",IF(AND(I1006&gt;0,OR(F1006="",G1006="")),"Bitte gültige Kontonummer/n eingeben",IF(OR(AND(F1006&gt;0,F1006&lt;1000),F1006&gt;9999),"Sollkontonummer muss vierstellig sein",IF(VLOOKUP(F1006,Kontenplan!$E$9:$E$277,1)&lt;&gt;F1006,"Sollkonto existiert nicht",IF(D1006=0,"Bitte Beleg-Nr. prüfen",IF(OR(AND(G1006&gt;0,G1006&lt;1000),G1006&gt;9999),"Habenkontonummer muss vierstellig sein",IF(VLOOKUP(G1006,Kontenplan!$E$9:$F$277,1)&lt;&gt;G1006,"Habenkonto exisitert nicht","")))))))</f>
        <v/>
      </c>
      <c r="O1006" s="28" t="str">
        <f t="shared" si="31"/>
        <v/>
      </c>
      <c r="P1006" s="28"/>
      <c r="Q1006" s="28"/>
      <c r="R1006" s="28"/>
      <c r="S1006" s="28"/>
      <c r="T1006" s="28"/>
      <c r="U1006" s="28"/>
      <c r="V1006" s="28"/>
      <c r="X1006" s="28"/>
      <c r="Y1006" s="28"/>
    </row>
    <row r="1007" spans="1:25" x14ac:dyDescent="0.2">
      <c r="A1007" t="e">
        <f>IF(OR(F1007=#REF!,G1007=#REF!),ROUND(A1006+1,0),A1006+0.0001)</f>
        <v>#REF!</v>
      </c>
      <c r="B1007" s="20" t="e">
        <f>IF(AND(E1007&gt;=$B$2,E1007&lt;=$B$3,OR(F1007=#REF!,G1007=#REF!)),ROUND(B1006+1,0),B1006+0.0001)</f>
        <v>#REF!</v>
      </c>
      <c r="C1007" s="20" t="e">
        <f>IF(H1007=#REF!,ROUND(C1006+1,0),C1006+0.0001)</f>
        <v>#REF!</v>
      </c>
      <c r="D1007" s="21"/>
      <c r="E1007" s="22"/>
      <c r="F1007" s="23"/>
      <c r="G1007" s="24"/>
      <c r="H1007" s="51"/>
      <c r="I1007" s="25"/>
      <c r="J1007" s="31"/>
      <c r="K1007" s="43" t="str">
        <f t="shared" si="32"/>
        <v/>
      </c>
      <c r="L1007" s="45" t="str">
        <f>IF(F1007="","",VLOOKUP(Journal!F1007,Kontenplan!$E$9:$F$278,2))</f>
        <v/>
      </c>
      <c r="M1007" s="44" t="str">
        <f>IF(G1007="","",VLOOKUP(Journal!G1007,Kontenplan!$E$9:$F$278,2))</f>
        <v/>
      </c>
      <c r="N1007" s="28" t="str">
        <f>IF(AND(G1007="",I1007="",J1007=""),"",IF(AND(I1007&gt;0,OR(F1007="",G1007="")),"Bitte gültige Kontonummer/n eingeben",IF(OR(AND(F1007&gt;0,F1007&lt;1000),F1007&gt;9999),"Sollkontonummer muss vierstellig sein",IF(VLOOKUP(F1007,Kontenplan!$E$9:$E$277,1)&lt;&gt;F1007,"Sollkonto existiert nicht",IF(D1007=0,"Bitte Beleg-Nr. prüfen",IF(OR(AND(G1007&gt;0,G1007&lt;1000),G1007&gt;9999),"Habenkontonummer muss vierstellig sein",IF(VLOOKUP(G1007,Kontenplan!$E$9:$F$277,1)&lt;&gt;G1007,"Habenkonto exisitert nicht","")))))))</f>
        <v/>
      </c>
      <c r="O1007" s="28" t="str">
        <f t="shared" si="31"/>
        <v/>
      </c>
      <c r="P1007" s="28"/>
      <c r="Q1007" s="28"/>
      <c r="R1007" s="28"/>
      <c r="S1007" s="28"/>
      <c r="T1007" s="28"/>
      <c r="U1007" s="28"/>
      <c r="V1007" s="28"/>
      <c r="X1007" s="28"/>
      <c r="Y1007" s="28"/>
    </row>
    <row r="1008" spans="1:25" x14ac:dyDescent="0.2">
      <c r="A1008" t="e">
        <f>IF(OR(F1008=#REF!,G1008=#REF!),ROUND(A1007+1,0),A1007+0.0001)</f>
        <v>#REF!</v>
      </c>
      <c r="B1008" s="20" t="e">
        <f>IF(AND(E1008&gt;=$B$2,E1008&lt;=$B$3,OR(F1008=#REF!,G1008=#REF!)),ROUND(B1007+1,0),B1007+0.0001)</f>
        <v>#REF!</v>
      </c>
      <c r="C1008" s="20" t="e">
        <f>IF(H1008=#REF!,ROUND(C1007+1,0),C1007+0.0001)</f>
        <v>#REF!</v>
      </c>
      <c r="D1008" s="21"/>
      <c r="E1008" s="22"/>
      <c r="F1008" s="23"/>
      <c r="G1008" s="24"/>
      <c r="H1008" s="51"/>
      <c r="I1008" s="25"/>
      <c r="J1008" s="31"/>
      <c r="K1008" s="43" t="str">
        <f t="shared" si="32"/>
        <v/>
      </c>
      <c r="L1008" s="45" t="str">
        <f>IF(F1008="","",VLOOKUP(Journal!F1008,Kontenplan!$E$9:$F$278,2))</f>
        <v/>
      </c>
      <c r="M1008" s="44" t="str">
        <f>IF(G1008="","",VLOOKUP(Journal!G1008,Kontenplan!$E$9:$F$278,2))</f>
        <v/>
      </c>
      <c r="N1008" s="28" t="str">
        <f>IF(AND(G1008="",I1008="",J1008=""),"",IF(AND(I1008&gt;0,OR(F1008="",G1008="")),"Bitte gültige Kontonummer/n eingeben",IF(OR(AND(F1008&gt;0,F1008&lt;1000),F1008&gt;9999),"Sollkontonummer muss vierstellig sein",IF(VLOOKUP(F1008,Kontenplan!$E$9:$E$277,1)&lt;&gt;F1008,"Sollkonto existiert nicht",IF(D1008=0,"Bitte Beleg-Nr. prüfen",IF(OR(AND(G1008&gt;0,G1008&lt;1000),G1008&gt;9999),"Habenkontonummer muss vierstellig sein",IF(VLOOKUP(G1008,Kontenplan!$E$9:$F$277,1)&lt;&gt;G1008,"Habenkonto exisitert nicht","")))))))</f>
        <v/>
      </c>
      <c r="O1008" s="28" t="str">
        <f t="shared" si="31"/>
        <v/>
      </c>
      <c r="P1008" s="28"/>
      <c r="Q1008" s="28"/>
      <c r="R1008" s="28"/>
      <c r="S1008" s="28"/>
      <c r="T1008" s="28"/>
      <c r="U1008" s="28"/>
      <c r="V1008" s="28"/>
      <c r="X1008" s="28"/>
      <c r="Y1008" s="28"/>
    </row>
    <row r="1009" spans="1:25" x14ac:dyDescent="0.2">
      <c r="A1009" t="e">
        <f>IF(OR(F1009=#REF!,G1009=#REF!),ROUND(A1008+1,0),A1008+0.0001)</f>
        <v>#REF!</v>
      </c>
      <c r="B1009" s="20" t="e">
        <f>IF(AND(E1009&gt;=$B$2,E1009&lt;=$B$3,OR(F1009=#REF!,G1009=#REF!)),ROUND(B1008+1,0),B1008+0.0001)</f>
        <v>#REF!</v>
      </c>
      <c r="C1009" s="20" t="e">
        <f>IF(H1009=#REF!,ROUND(C1008+1,0),C1008+0.0001)</f>
        <v>#REF!</v>
      </c>
      <c r="D1009" s="21"/>
      <c r="E1009" s="22"/>
      <c r="F1009" s="23"/>
      <c r="G1009" s="24"/>
      <c r="H1009" s="51"/>
      <c r="I1009" s="25"/>
      <c r="J1009" s="31"/>
      <c r="K1009" s="43" t="str">
        <f t="shared" si="32"/>
        <v/>
      </c>
      <c r="L1009" s="45" t="str">
        <f>IF(F1009="","",VLOOKUP(Journal!F1009,Kontenplan!$E$9:$F$278,2))</f>
        <v/>
      </c>
      <c r="M1009" s="44" t="str">
        <f>IF(G1009="","",VLOOKUP(Journal!G1009,Kontenplan!$E$9:$F$278,2))</f>
        <v/>
      </c>
      <c r="N1009" s="28" t="str">
        <f>IF(AND(G1009="",I1009="",J1009=""),"",IF(AND(I1009&gt;0,OR(F1009="",G1009="")),"Bitte gültige Kontonummer/n eingeben",IF(OR(AND(F1009&gt;0,F1009&lt;1000),F1009&gt;9999),"Sollkontonummer muss vierstellig sein",IF(VLOOKUP(F1009,Kontenplan!$E$9:$E$277,1)&lt;&gt;F1009,"Sollkonto existiert nicht",IF(D1009=0,"Bitte Beleg-Nr. prüfen",IF(OR(AND(G1009&gt;0,G1009&lt;1000),G1009&gt;9999),"Habenkontonummer muss vierstellig sein",IF(VLOOKUP(G1009,Kontenplan!$E$9:$F$277,1)&lt;&gt;G1009,"Habenkonto exisitert nicht","")))))))</f>
        <v/>
      </c>
      <c r="O1009" s="28" t="str">
        <f t="shared" si="31"/>
        <v/>
      </c>
      <c r="P1009" s="28"/>
      <c r="Q1009" s="28"/>
      <c r="R1009" s="28"/>
      <c r="S1009" s="28"/>
      <c r="T1009" s="28"/>
      <c r="U1009" s="28"/>
      <c r="V1009" s="28"/>
      <c r="X1009" s="28"/>
      <c r="Y1009" s="28"/>
    </row>
    <row r="1010" spans="1:25" x14ac:dyDescent="0.2">
      <c r="A1010" t="e">
        <f>IF(OR(F1010=#REF!,G1010=#REF!),ROUND(A1009+1,0),A1009+0.0001)</f>
        <v>#REF!</v>
      </c>
      <c r="B1010" s="20" t="e">
        <f>IF(AND(E1010&gt;=$B$2,E1010&lt;=$B$3,OR(F1010=#REF!,G1010=#REF!)),ROUND(B1009+1,0),B1009+0.0001)</f>
        <v>#REF!</v>
      </c>
      <c r="C1010" s="20" t="e">
        <f>IF(H1010=#REF!,ROUND(C1009+1,0),C1009+0.0001)</f>
        <v>#REF!</v>
      </c>
      <c r="D1010" s="21"/>
      <c r="E1010" s="22"/>
      <c r="F1010" s="23"/>
      <c r="G1010" s="24"/>
      <c r="H1010" s="51"/>
      <c r="I1010" s="25"/>
      <c r="J1010" s="31"/>
      <c r="K1010" s="43" t="str">
        <f t="shared" si="32"/>
        <v/>
      </c>
      <c r="L1010" s="45" t="str">
        <f>IF(F1010="","",VLOOKUP(Journal!F1010,Kontenplan!$E$9:$F$278,2))</f>
        <v/>
      </c>
      <c r="M1010" s="44" t="str">
        <f>IF(G1010="","",VLOOKUP(Journal!G1010,Kontenplan!$E$9:$F$278,2))</f>
        <v/>
      </c>
      <c r="N1010" s="28" t="str">
        <f>IF(AND(G1010="",I1010="",J1010=""),"",IF(AND(I1010&gt;0,OR(F1010="",G1010="")),"Bitte gültige Kontonummer/n eingeben",IF(OR(AND(F1010&gt;0,F1010&lt;1000),F1010&gt;9999),"Sollkontonummer muss vierstellig sein",IF(VLOOKUP(F1010,Kontenplan!$E$9:$E$277,1)&lt;&gt;F1010,"Sollkonto existiert nicht",IF(D1010=0,"Bitte Beleg-Nr. prüfen",IF(OR(AND(G1010&gt;0,G1010&lt;1000),G1010&gt;9999),"Habenkontonummer muss vierstellig sein",IF(VLOOKUP(G1010,Kontenplan!$E$9:$F$277,1)&lt;&gt;G1010,"Habenkonto exisitert nicht","")))))))</f>
        <v/>
      </c>
      <c r="O1010" s="28" t="str">
        <f t="shared" si="31"/>
        <v/>
      </c>
      <c r="P1010" s="28"/>
      <c r="Q1010" s="28"/>
      <c r="R1010" s="28"/>
      <c r="S1010" s="28"/>
      <c r="T1010" s="28"/>
      <c r="U1010" s="28"/>
      <c r="V1010" s="28"/>
      <c r="X1010" s="28"/>
      <c r="Y1010" s="28"/>
    </row>
    <row r="1011" spans="1:25" x14ac:dyDescent="0.2">
      <c r="A1011" t="e">
        <f>IF(OR(F1011=#REF!,G1011=#REF!),ROUND(A1010+1,0),A1010+0.0001)</f>
        <v>#REF!</v>
      </c>
      <c r="B1011" s="20" t="e">
        <f>IF(AND(E1011&gt;=$B$2,E1011&lt;=$B$3,OR(F1011=#REF!,G1011=#REF!)),ROUND(B1010+1,0),B1010+0.0001)</f>
        <v>#REF!</v>
      </c>
      <c r="C1011" s="20" t="e">
        <f>IF(H1011=#REF!,ROUND(C1010+1,0),C1010+0.0001)</f>
        <v>#REF!</v>
      </c>
      <c r="D1011" s="21"/>
      <c r="E1011" s="22"/>
      <c r="F1011" s="23"/>
      <c r="G1011" s="24"/>
      <c r="H1011" s="51"/>
      <c r="I1011" s="25"/>
      <c r="J1011" s="31"/>
      <c r="K1011" s="43" t="str">
        <f t="shared" si="32"/>
        <v/>
      </c>
      <c r="L1011" s="45" t="str">
        <f>IF(F1011="","",VLOOKUP(Journal!F1011,Kontenplan!$E$9:$F$278,2))</f>
        <v/>
      </c>
      <c r="M1011" s="44" t="str">
        <f>IF(G1011="","",VLOOKUP(Journal!G1011,Kontenplan!$E$9:$F$278,2))</f>
        <v/>
      </c>
      <c r="N1011" s="28" t="str">
        <f>IF(AND(G1011="",I1011="",J1011=""),"",IF(AND(I1011&gt;0,OR(F1011="",G1011="")),"Bitte gültige Kontonummer/n eingeben",IF(OR(AND(F1011&gt;0,F1011&lt;1000),F1011&gt;9999),"Sollkontonummer muss vierstellig sein",IF(VLOOKUP(F1011,Kontenplan!$E$9:$E$277,1)&lt;&gt;F1011,"Sollkonto existiert nicht",IF(D1011=0,"Bitte Beleg-Nr. prüfen",IF(OR(AND(G1011&gt;0,G1011&lt;1000),G1011&gt;9999),"Habenkontonummer muss vierstellig sein",IF(VLOOKUP(G1011,Kontenplan!$E$9:$F$277,1)&lt;&gt;G1011,"Habenkonto exisitert nicht","")))))))</f>
        <v/>
      </c>
      <c r="O1011" s="28" t="str">
        <f t="shared" si="31"/>
        <v/>
      </c>
      <c r="P1011" s="28"/>
      <c r="Q1011" s="28"/>
      <c r="R1011" s="28"/>
      <c r="S1011" s="28"/>
      <c r="T1011" s="28"/>
      <c r="U1011" s="28"/>
      <c r="V1011" s="28"/>
      <c r="X1011" s="28"/>
      <c r="Y1011" s="28"/>
    </row>
    <row r="1012" spans="1:25" x14ac:dyDescent="0.2">
      <c r="A1012" t="e">
        <f>IF(OR(F1012=#REF!,G1012=#REF!),ROUND(A1011+1,0),A1011+0.0001)</f>
        <v>#REF!</v>
      </c>
      <c r="B1012" s="20" t="e">
        <f>IF(AND(E1012&gt;=$B$2,E1012&lt;=$B$3,OR(F1012=#REF!,G1012=#REF!)),ROUND(B1011+1,0),B1011+0.0001)</f>
        <v>#REF!</v>
      </c>
      <c r="C1012" s="20" t="e">
        <f>IF(H1012=#REF!,ROUND(C1011+1,0),C1011+0.0001)</f>
        <v>#REF!</v>
      </c>
      <c r="D1012" s="21"/>
      <c r="E1012" s="22"/>
      <c r="F1012" s="23"/>
      <c r="G1012" s="24"/>
      <c r="H1012" s="51"/>
      <c r="I1012" s="25"/>
      <c r="J1012" s="31"/>
      <c r="K1012" s="43" t="str">
        <f t="shared" si="32"/>
        <v/>
      </c>
      <c r="L1012" s="45" t="str">
        <f>IF(F1012="","",VLOOKUP(Journal!F1012,Kontenplan!$E$9:$F$278,2))</f>
        <v/>
      </c>
      <c r="M1012" s="44" t="str">
        <f>IF(G1012="","",VLOOKUP(Journal!G1012,Kontenplan!$E$9:$F$278,2))</f>
        <v/>
      </c>
      <c r="N1012" s="28" t="str">
        <f>IF(AND(G1012="",I1012="",J1012=""),"",IF(AND(I1012&gt;0,OR(F1012="",G1012="")),"Bitte gültige Kontonummer/n eingeben",IF(OR(AND(F1012&gt;0,F1012&lt;1000),F1012&gt;9999),"Sollkontonummer muss vierstellig sein",IF(VLOOKUP(F1012,Kontenplan!$E$9:$E$277,1)&lt;&gt;F1012,"Sollkonto existiert nicht",IF(D1012=0,"Bitte Beleg-Nr. prüfen",IF(OR(AND(G1012&gt;0,G1012&lt;1000),G1012&gt;9999),"Habenkontonummer muss vierstellig sein",IF(VLOOKUP(G1012,Kontenplan!$E$9:$F$277,1)&lt;&gt;G1012,"Habenkonto exisitert nicht","")))))))</f>
        <v/>
      </c>
      <c r="O1012" s="28" t="str">
        <f t="shared" si="31"/>
        <v/>
      </c>
      <c r="P1012" s="28"/>
      <c r="Q1012" s="28"/>
      <c r="R1012" s="28"/>
      <c r="S1012" s="28"/>
      <c r="T1012" s="28"/>
      <c r="U1012" s="28"/>
      <c r="V1012" s="28"/>
      <c r="X1012" s="28"/>
      <c r="Y1012" s="28"/>
    </row>
    <row r="1013" spans="1:25" x14ac:dyDescent="0.2">
      <c r="A1013" t="e">
        <f>IF(OR(F1013=#REF!,G1013=#REF!),ROUND(A1012+1,0),A1012+0.0001)</f>
        <v>#REF!</v>
      </c>
      <c r="B1013" s="20" t="e">
        <f>IF(AND(E1013&gt;=$B$2,E1013&lt;=$B$3,OR(F1013=#REF!,G1013=#REF!)),ROUND(B1012+1,0),B1012+0.0001)</f>
        <v>#REF!</v>
      </c>
      <c r="C1013" s="20" t="e">
        <f>IF(H1013=#REF!,ROUND(C1012+1,0),C1012+0.0001)</f>
        <v>#REF!</v>
      </c>
      <c r="D1013" s="21"/>
      <c r="E1013" s="22"/>
      <c r="F1013" s="23"/>
      <c r="G1013" s="24"/>
      <c r="H1013" s="51"/>
      <c r="I1013" s="25"/>
      <c r="J1013" s="31"/>
      <c r="K1013" s="43" t="str">
        <f t="shared" si="32"/>
        <v/>
      </c>
      <c r="L1013" s="45" t="str">
        <f>IF(F1013="","",VLOOKUP(Journal!F1013,Kontenplan!$E$9:$F$278,2))</f>
        <v/>
      </c>
      <c r="M1013" s="44" t="str">
        <f>IF(G1013="","",VLOOKUP(Journal!G1013,Kontenplan!$E$9:$F$278,2))</f>
        <v/>
      </c>
      <c r="N1013" s="28" t="str">
        <f>IF(AND(G1013="",I1013="",J1013=""),"",IF(AND(I1013&gt;0,OR(F1013="",G1013="")),"Bitte gültige Kontonummer/n eingeben",IF(OR(AND(F1013&gt;0,F1013&lt;1000),F1013&gt;9999),"Sollkontonummer muss vierstellig sein",IF(VLOOKUP(F1013,Kontenplan!$E$9:$E$277,1)&lt;&gt;F1013,"Sollkonto existiert nicht",IF(D1013=0,"Bitte Beleg-Nr. prüfen",IF(OR(AND(G1013&gt;0,G1013&lt;1000),G1013&gt;9999),"Habenkontonummer muss vierstellig sein",IF(VLOOKUP(G1013,Kontenplan!$E$9:$F$277,1)&lt;&gt;G1013,"Habenkonto exisitert nicht","")))))))</f>
        <v/>
      </c>
      <c r="O1013" s="28" t="str">
        <f t="shared" si="31"/>
        <v/>
      </c>
      <c r="P1013" s="28"/>
      <c r="Q1013" s="28"/>
      <c r="R1013" s="28"/>
      <c r="S1013" s="28"/>
      <c r="T1013" s="28"/>
      <c r="U1013" s="28"/>
      <c r="V1013" s="28"/>
      <c r="X1013" s="28"/>
      <c r="Y1013" s="28"/>
    </row>
    <row r="1014" spans="1:25" x14ac:dyDescent="0.2">
      <c r="A1014" t="e">
        <f>IF(OR(F1014=#REF!,G1014=#REF!),ROUND(A1013+1,0),A1013+0.0001)</f>
        <v>#REF!</v>
      </c>
      <c r="B1014" s="20" t="e">
        <f>IF(AND(E1014&gt;=$B$2,E1014&lt;=$B$3,OR(F1014=#REF!,G1014=#REF!)),ROUND(B1013+1,0),B1013+0.0001)</f>
        <v>#REF!</v>
      </c>
      <c r="C1014" s="20" t="e">
        <f>IF(H1014=#REF!,ROUND(C1013+1,0),C1013+0.0001)</f>
        <v>#REF!</v>
      </c>
      <c r="D1014" s="21"/>
      <c r="E1014" s="22"/>
      <c r="F1014" s="23"/>
      <c r="G1014" s="24"/>
      <c r="H1014" s="51"/>
      <c r="I1014" s="25"/>
      <c r="J1014" s="31"/>
      <c r="K1014" s="43" t="str">
        <f t="shared" si="32"/>
        <v/>
      </c>
      <c r="L1014" s="45" t="str">
        <f>IF(F1014="","",VLOOKUP(Journal!F1014,Kontenplan!$E$9:$F$278,2))</f>
        <v/>
      </c>
      <c r="M1014" s="44" t="str">
        <f>IF(G1014="","",VLOOKUP(Journal!G1014,Kontenplan!$E$9:$F$278,2))</f>
        <v/>
      </c>
      <c r="N1014" s="28" t="str">
        <f>IF(AND(G1014="",I1014="",J1014=""),"",IF(AND(I1014&gt;0,OR(F1014="",G1014="")),"Bitte gültige Kontonummer/n eingeben",IF(OR(AND(F1014&gt;0,F1014&lt;1000),F1014&gt;9999),"Sollkontonummer muss vierstellig sein",IF(VLOOKUP(F1014,Kontenplan!$E$9:$E$277,1)&lt;&gt;F1014,"Sollkonto existiert nicht",IF(D1014=0,"Bitte Beleg-Nr. prüfen",IF(OR(AND(G1014&gt;0,G1014&lt;1000),G1014&gt;9999),"Habenkontonummer muss vierstellig sein",IF(VLOOKUP(G1014,Kontenplan!$E$9:$F$277,1)&lt;&gt;G1014,"Habenkonto exisitert nicht","")))))))</f>
        <v/>
      </c>
      <c r="O1014" s="28" t="str">
        <f t="shared" si="31"/>
        <v/>
      </c>
      <c r="P1014" s="28"/>
      <c r="Q1014" s="28"/>
      <c r="R1014" s="28"/>
      <c r="S1014" s="28"/>
      <c r="T1014" s="28"/>
      <c r="U1014" s="28"/>
      <c r="V1014" s="28"/>
      <c r="X1014" s="28"/>
      <c r="Y1014" s="28"/>
    </row>
    <row r="1015" spans="1:25" x14ac:dyDescent="0.2">
      <c r="A1015" t="e">
        <f>IF(OR(F1015=#REF!,G1015=#REF!),ROUND(A1014+1,0),A1014+0.0001)</f>
        <v>#REF!</v>
      </c>
      <c r="B1015" s="20" t="e">
        <f>IF(AND(E1015&gt;=$B$2,E1015&lt;=$B$3,OR(F1015=#REF!,G1015=#REF!)),ROUND(B1014+1,0),B1014+0.0001)</f>
        <v>#REF!</v>
      </c>
      <c r="C1015" s="20" t="e">
        <f>IF(H1015=#REF!,ROUND(C1014+1,0),C1014+0.0001)</f>
        <v>#REF!</v>
      </c>
      <c r="D1015" s="21"/>
      <c r="E1015" s="22"/>
      <c r="F1015" s="23"/>
      <c r="G1015" s="24"/>
      <c r="H1015" s="51"/>
      <c r="I1015" s="25"/>
      <c r="J1015" s="31"/>
      <c r="K1015" s="43" t="str">
        <f t="shared" si="32"/>
        <v/>
      </c>
      <c r="L1015" s="45" t="str">
        <f>IF(F1015="","",VLOOKUP(Journal!F1015,Kontenplan!$E$9:$F$278,2))</f>
        <v/>
      </c>
      <c r="M1015" s="44" t="str">
        <f>IF(G1015="","",VLOOKUP(Journal!G1015,Kontenplan!$E$9:$F$278,2))</f>
        <v/>
      </c>
      <c r="N1015" s="28" t="str">
        <f>IF(AND(G1015="",I1015="",J1015=""),"",IF(AND(I1015&gt;0,OR(F1015="",G1015="")),"Bitte gültige Kontonummer/n eingeben",IF(OR(AND(F1015&gt;0,F1015&lt;1000),F1015&gt;9999),"Sollkontonummer muss vierstellig sein",IF(VLOOKUP(F1015,Kontenplan!$E$9:$E$277,1)&lt;&gt;F1015,"Sollkonto existiert nicht",IF(D1015=0,"Bitte Beleg-Nr. prüfen",IF(OR(AND(G1015&gt;0,G1015&lt;1000),G1015&gt;9999),"Habenkontonummer muss vierstellig sein",IF(VLOOKUP(G1015,Kontenplan!$E$9:$F$277,1)&lt;&gt;G1015,"Habenkonto exisitert nicht","")))))))</f>
        <v/>
      </c>
      <c r="O1015" s="28" t="str">
        <f t="shared" si="31"/>
        <v/>
      </c>
      <c r="P1015" s="28"/>
      <c r="Q1015" s="28"/>
      <c r="R1015" s="28"/>
      <c r="S1015" s="28"/>
      <c r="T1015" s="28"/>
      <c r="U1015" s="28"/>
      <c r="V1015" s="28"/>
      <c r="X1015" s="28"/>
      <c r="Y1015" s="28"/>
    </row>
    <row r="1016" spans="1:25" x14ac:dyDescent="0.2">
      <c r="A1016" t="e">
        <f>IF(OR(F1016=#REF!,G1016=#REF!),ROUND(A1015+1,0),A1015+0.0001)</f>
        <v>#REF!</v>
      </c>
      <c r="B1016" s="20" t="e">
        <f>IF(AND(E1016&gt;=$B$2,E1016&lt;=$B$3,OR(F1016=#REF!,G1016=#REF!)),ROUND(B1015+1,0),B1015+0.0001)</f>
        <v>#REF!</v>
      </c>
      <c r="C1016" s="20" t="e">
        <f>IF(H1016=#REF!,ROUND(C1015+1,0),C1015+0.0001)</f>
        <v>#REF!</v>
      </c>
      <c r="D1016" s="21"/>
      <c r="E1016" s="22"/>
      <c r="F1016" s="23"/>
      <c r="G1016" s="24"/>
      <c r="H1016" s="51"/>
      <c r="I1016" s="25"/>
      <c r="J1016" s="31"/>
      <c r="K1016" s="43" t="str">
        <f t="shared" si="32"/>
        <v/>
      </c>
      <c r="L1016" s="45" t="str">
        <f>IF(F1016="","",VLOOKUP(Journal!F1016,Kontenplan!$E$9:$F$278,2))</f>
        <v/>
      </c>
      <c r="M1016" s="44" t="str">
        <f>IF(G1016="","",VLOOKUP(Journal!G1016,Kontenplan!$E$9:$F$278,2))</f>
        <v/>
      </c>
      <c r="N1016" s="28" t="str">
        <f>IF(AND(G1016="",I1016="",J1016=""),"",IF(AND(I1016&gt;0,OR(F1016="",G1016="")),"Bitte gültige Kontonummer/n eingeben",IF(OR(AND(F1016&gt;0,F1016&lt;1000),F1016&gt;9999),"Sollkontonummer muss vierstellig sein",IF(VLOOKUP(F1016,Kontenplan!$E$9:$E$277,1)&lt;&gt;F1016,"Sollkonto existiert nicht",IF(D1016=0,"Bitte Beleg-Nr. prüfen",IF(OR(AND(G1016&gt;0,G1016&lt;1000),G1016&gt;9999),"Habenkontonummer muss vierstellig sein",IF(VLOOKUP(G1016,Kontenplan!$E$9:$F$277,1)&lt;&gt;G1016,"Habenkonto exisitert nicht","")))))))</f>
        <v/>
      </c>
      <c r="O1016" s="28" t="str">
        <f t="shared" si="31"/>
        <v/>
      </c>
      <c r="P1016" s="28"/>
      <c r="Q1016" s="28"/>
      <c r="R1016" s="28"/>
      <c r="S1016" s="28"/>
      <c r="T1016" s="28"/>
      <c r="U1016" s="28"/>
      <c r="V1016" s="28"/>
      <c r="X1016" s="28"/>
      <c r="Y1016" s="28"/>
    </row>
    <row r="1017" spans="1:25" x14ac:dyDescent="0.2">
      <c r="A1017" t="e">
        <f>IF(OR(F1017=#REF!,G1017=#REF!),ROUND(A1016+1,0),A1016+0.0001)</f>
        <v>#REF!</v>
      </c>
      <c r="B1017" s="20" t="e">
        <f>IF(AND(E1017&gt;=$B$2,E1017&lt;=$B$3,OR(F1017=#REF!,G1017=#REF!)),ROUND(B1016+1,0),B1016+0.0001)</f>
        <v>#REF!</v>
      </c>
      <c r="C1017" s="20" t="e">
        <f>IF(H1017=#REF!,ROUND(C1016+1,0),C1016+0.0001)</f>
        <v>#REF!</v>
      </c>
      <c r="D1017" s="21"/>
      <c r="E1017" s="22"/>
      <c r="F1017" s="23"/>
      <c r="G1017" s="24"/>
      <c r="H1017" s="51"/>
      <c r="I1017" s="25"/>
      <c r="J1017" s="31"/>
      <c r="K1017" s="43" t="str">
        <f t="shared" si="32"/>
        <v/>
      </c>
      <c r="L1017" s="45" t="str">
        <f>IF(F1017="","",VLOOKUP(Journal!F1017,Kontenplan!$E$9:$F$278,2))</f>
        <v/>
      </c>
      <c r="M1017" s="44" t="str">
        <f>IF(G1017="","",VLOOKUP(Journal!G1017,Kontenplan!$E$9:$F$278,2))</f>
        <v/>
      </c>
      <c r="N1017" s="28" t="str">
        <f>IF(AND(G1017="",I1017="",J1017=""),"",IF(AND(I1017&gt;0,OR(F1017="",G1017="")),"Bitte gültige Kontonummer/n eingeben",IF(OR(AND(F1017&gt;0,F1017&lt;1000),F1017&gt;9999),"Sollkontonummer muss vierstellig sein",IF(VLOOKUP(F1017,Kontenplan!$E$9:$E$277,1)&lt;&gt;F1017,"Sollkonto existiert nicht",IF(D1017=0,"Bitte Beleg-Nr. prüfen",IF(OR(AND(G1017&gt;0,G1017&lt;1000),G1017&gt;9999),"Habenkontonummer muss vierstellig sein",IF(VLOOKUP(G1017,Kontenplan!$E$9:$F$277,1)&lt;&gt;G1017,"Habenkonto exisitert nicht","")))))))</f>
        <v/>
      </c>
      <c r="O1017" s="28" t="str">
        <f t="shared" si="31"/>
        <v/>
      </c>
      <c r="P1017" s="28"/>
      <c r="Q1017" s="28"/>
      <c r="R1017" s="28"/>
      <c r="S1017" s="28"/>
      <c r="T1017" s="28"/>
      <c r="U1017" s="28"/>
      <c r="V1017" s="28"/>
      <c r="X1017" s="28"/>
      <c r="Y1017" s="28"/>
    </row>
    <row r="1018" spans="1:25" x14ac:dyDescent="0.2">
      <c r="A1018" t="e">
        <f>IF(OR(F1018=#REF!,G1018=#REF!),ROUND(A1017+1,0),A1017+0.0001)</f>
        <v>#REF!</v>
      </c>
      <c r="B1018" s="20" t="e">
        <f>IF(AND(E1018&gt;=$B$2,E1018&lt;=$B$3,OR(F1018=#REF!,G1018=#REF!)),ROUND(B1017+1,0),B1017+0.0001)</f>
        <v>#REF!</v>
      </c>
      <c r="C1018" s="20" t="e">
        <f>IF(H1018=#REF!,ROUND(C1017+1,0),C1017+0.0001)</f>
        <v>#REF!</v>
      </c>
      <c r="D1018" s="21"/>
      <c r="E1018" s="22"/>
      <c r="F1018" s="23"/>
      <c r="G1018" s="24"/>
      <c r="H1018" s="51"/>
      <c r="I1018" s="25"/>
      <c r="J1018" s="31"/>
      <c r="K1018" s="43" t="str">
        <f t="shared" si="32"/>
        <v/>
      </c>
      <c r="L1018" s="45" t="str">
        <f>IF(F1018="","",VLOOKUP(Journal!F1018,Kontenplan!$E$9:$F$278,2))</f>
        <v/>
      </c>
      <c r="M1018" s="44" t="str">
        <f>IF(G1018="","",VLOOKUP(Journal!G1018,Kontenplan!$E$9:$F$278,2))</f>
        <v/>
      </c>
      <c r="N1018" s="28" t="str">
        <f>IF(AND(G1018="",I1018="",J1018=""),"",IF(AND(I1018&gt;0,OR(F1018="",G1018="")),"Bitte gültige Kontonummer/n eingeben",IF(OR(AND(F1018&gt;0,F1018&lt;1000),F1018&gt;9999),"Sollkontonummer muss vierstellig sein",IF(VLOOKUP(F1018,Kontenplan!$E$9:$E$277,1)&lt;&gt;F1018,"Sollkonto existiert nicht",IF(D1018=0,"Bitte Beleg-Nr. prüfen",IF(OR(AND(G1018&gt;0,G1018&lt;1000),G1018&gt;9999),"Habenkontonummer muss vierstellig sein",IF(VLOOKUP(G1018,Kontenplan!$E$9:$F$277,1)&lt;&gt;G1018,"Habenkonto exisitert nicht","")))))))</f>
        <v/>
      </c>
      <c r="O1018" s="28" t="str">
        <f t="shared" si="31"/>
        <v/>
      </c>
      <c r="P1018" s="28"/>
      <c r="Q1018" s="28"/>
      <c r="R1018" s="28"/>
      <c r="S1018" s="28"/>
      <c r="T1018" s="28"/>
      <c r="U1018" s="28"/>
      <c r="V1018" s="28"/>
      <c r="X1018" s="28"/>
      <c r="Y1018" s="28"/>
    </row>
    <row r="1019" spans="1:25" x14ac:dyDescent="0.2">
      <c r="A1019" t="e">
        <f>IF(OR(F1019=#REF!,G1019=#REF!),ROUND(A1018+1,0),A1018+0.0001)</f>
        <v>#REF!</v>
      </c>
      <c r="B1019" s="20" t="e">
        <f>IF(AND(E1019&gt;=$B$2,E1019&lt;=$B$3,OR(F1019=#REF!,G1019=#REF!)),ROUND(B1018+1,0),B1018+0.0001)</f>
        <v>#REF!</v>
      </c>
      <c r="C1019" s="20" t="e">
        <f>IF(H1019=#REF!,ROUND(C1018+1,0),C1018+0.0001)</f>
        <v>#REF!</v>
      </c>
      <c r="D1019" s="21"/>
      <c r="E1019" s="22"/>
      <c r="F1019" s="23"/>
      <c r="G1019" s="24"/>
      <c r="H1019" s="51"/>
      <c r="I1019" s="25"/>
      <c r="J1019" s="31"/>
      <c r="K1019" s="43" t="str">
        <f t="shared" si="32"/>
        <v/>
      </c>
      <c r="L1019" s="45" t="str">
        <f>IF(F1019="","",VLOOKUP(Journal!F1019,Kontenplan!$E$9:$F$278,2))</f>
        <v/>
      </c>
      <c r="M1019" s="44" t="str">
        <f>IF(G1019="","",VLOOKUP(Journal!G1019,Kontenplan!$E$9:$F$278,2))</f>
        <v/>
      </c>
      <c r="N1019" s="28" t="str">
        <f>IF(AND(G1019="",I1019="",J1019=""),"",IF(AND(I1019&gt;0,OR(F1019="",G1019="")),"Bitte gültige Kontonummer/n eingeben",IF(OR(AND(F1019&gt;0,F1019&lt;1000),F1019&gt;9999),"Sollkontonummer muss vierstellig sein",IF(VLOOKUP(F1019,Kontenplan!$E$9:$E$277,1)&lt;&gt;F1019,"Sollkonto existiert nicht",IF(D1019=0,"Bitte Beleg-Nr. prüfen",IF(OR(AND(G1019&gt;0,G1019&lt;1000),G1019&gt;9999),"Habenkontonummer muss vierstellig sein",IF(VLOOKUP(G1019,Kontenplan!$E$9:$F$277,1)&lt;&gt;G1019,"Habenkonto exisitert nicht","")))))))</f>
        <v/>
      </c>
      <c r="O1019" s="28" t="str">
        <f t="shared" si="31"/>
        <v/>
      </c>
      <c r="P1019" s="28"/>
      <c r="Q1019" s="28"/>
      <c r="R1019" s="28"/>
      <c r="S1019" s="28"/>
      <c r="T1019" s="28"/>
      <c r="U1019" s="28"/>
      <c r="V1019" s="28"/>
      <c r="X1019" s="28"/>
      <c r="Y1019" s="28"/>
    </row>
    <row r="1020" spans="1:25" x14ac:dyDescent="0.2">
      <c r="A1020" t="e">
        <f>IF(OR(F1020=#REF!,G1020=#REF!),ROUND(A1019+1,0),A1019+0.0001)</f>
        <v>#REF!</v>
      </c>
      <c r="B1020" s="20" t="e">
        <f>IF(AND(E1020&gt;=$B$2,E1020&lt;=$B$3,OR(F1020=#REF!,G1020=#REF!)),ROUND(B1019+1,0),B1019+0.0001)</f>
        <v>#REF!</v>
      </c>
      <c r="C1020" s="20" t="e">
        <f>IF(H1020=#REF!,ROUND(C1019+1,0),C1019+0.0001)</f>
        <v>#REF!</v>
      </c>
      <c r="D1020" s="21"/>
      <c r="E1020" s="22"/>
      <c r="F1020" s="23"/>
      <c r="G1020" s="24"/>
      <c r="H1020" s="51"/>
      <c r="I1020" s="25"/>
      <c r="J1020" s="31"/>
      <c r="K1020" s="43" t="str">
        <f t="shared" si="32"/>
        <v/>
      </c>
      <c r="L1020" s="45" t="str">
        <f>IF(F1020="","",VLOOKUP(Journal!F1020,Kontenplan!$E$9:$F$278,2))</f>
        <v/>
      </c>
      <c r="M1020" s="44" t="str">
        <f>IF(G1020="","",VLOOKUP(Journal!G1020,Kontenplan!$E$9:$F$278,2))</f>
        <v/>
      </c>
      <c r="N1020" s="28" t="str">
        <f>IF(AND(G1020="",I1020="",J1020=""),"",IF(AND(I1020&gt;0,OR(F1020="",G1020="")),"Bitte gültige Kontonummer/n eingeben",IF(OR(AND(F1020&gt;0,F1020&lt;1000),F1020&gt;9999),"Sollkontonummer muss vierstellig sein",IF(VLOOKUP(F1020,Kontenplan!$E$9:$E$277,1)&lt;&gt;F1020,"Sollkonto existiert nicht",IF(D1020=0,"Bitte Beleg-Nr. prüfen",IF(OR(AND(G1020&gt;0,G1020&lt;1000),G1020&gt;9999),"Habenkontonummer muss vierstellig sein",IF(VLOOKUP(G1020,Kontenplan!$E$9:$F$277,1)&lt;&gt;G1020,"Habenkonto exisitert nicht","")))))))</f>
        <v/>
      </c>
      <c r="O1020" s="28" t="str">
        <f t="shared" si="31"/>
        <v/>
      </c>
      <c r="P1020" s="28"/>
      <c r="Q1020" s="28"/>
      <c r="R1020" s="28"/>
      <c r="S1020" s="28"/>
      <c r="T1020" s="28"/>
      <c r="U1020" s="28"/>
      <c r="V1020" s="28"/>
      <c r="X1020" s="28"/>
      <c r="Y1020" s="28"/>
    </row>
    <row r="1021" spans="1:25" x14ac:dyDescent="0.2">
      <c r="A1021" t="e">
        <f>IF(OR(F1021=#REF!,G1021=#REF!),ROUND(A1020+1,0),A1020+0.0001)</f>
        <v>#REF!</v>
      </c>
      <c r="B1021" s="20" t="e">
        <f>IF(AND(E1021&gt;=$B$2,E1021&lt;=$B$3,OR(F1021=#REF!,G1021=#REF!)),ROUND(B1020+1,0),B1020+0.0001)</f>
        <v>#REF!</v>
      </c>
      <c r="C1021" s="20" t="e">
        <f>IF(H1021=#REF!,ROUND(C1020+1,0),C1020+0.0001)</f>
        <v>#REF!</v>
      </c>
      <c r="D1021" s="21"/>
      <c r="E1021" s="22"/>
      <c r="F1021" s="23"/>
      <c r="G1021" s="24"/>
      <c r="H1021" s="51"/>
      <c r="I1021" s="25"/>
      <c r="J1021" s="31"/>
      <c r="K1021" s="43" t="str">
        <f t="shared" si="32"/>
        <v/>
      </c>
      <c r="L1021" s="45" t="str">
        <f>IF(F1021="","",VLOOKUP(Journal!F1021,Kontenplan!$E$9:$F$278,2))</f>
        <v/>
      </c>
      <c r="M1021" s="44" t="str">
        <f>IF(G1021="","",VLOOKUP(Journal!G1021,Kontenplan!$E$9:$F$278,2))</f>
        <v/>
      </c>
      <c r="N1021" s="28" t="str">
        <f>IF(AND(G1021="",I1021="",J1021=""),"",IF(AND(I1021&gt;0,OR(F1021="",G1021="")),"Bitte gültige Kontonummer/n eingeben",IF(OR(AND(F1021&gt;0,F1021&lt;1000),F1021&gt;9999),"Sollkontonummer muss vierstellig sein",IF(VLOOKUP(F1021,Kontenplan!$E$9:$E$277,1)&lt;&gt;F1021,"Sollkonto existiert nicht",IF(D1021=0,"Bitte Beleg-Nr. prüfen",IF(OR(AND(G1021&gt;0,G1021&lt;1000),G1021&gt;9999),"Habenkontonummer muss vierstellig sein",IF(VLOOKUP(G1021,Kontenplan!$E$9:$F$277,1)&lt;&gt;G1021,"Habenkonto exisitert nicht","")))))))</f>
        <v/>
      </c>
      <c r="O1021" s="28" t="str">
        <f t="shared" si="31"/>
        <v/>
      </c>
      <c r="P1021" s="28"/>
      <c r="Q1021" s="28"/>
      <c r="R1021" s="28"/>
      <c r="S1021" s="28"/>
      <c r="T1021" s="28"/>
      <c r="U1021" s="28"/>
      <c r="V1021" s="28"/>
      <c r="X1021" s="28"/>
      <c r="Y1021" s="28"/>
    </row>
    <row r="1022" spans="1:25" x14ac:dyDescent="0.2">
      <c r="A1022" t="e">
        <f>IF(OR(F1022=#REF!,G1022=#REF!),ROUND(A1021+1,0),A1021+0.0001)</f>
        <v>#REF!</v>
      </c>
      <c r="B1022" s="20" t="e">
        <f>IF(AND(E1022&gt;=$B$2,E1022&lt;=$B$3,OR(F1022=#REF!,G1022=#REF!)),ROUND(B1021+1,0),B1021+0.0001)</f>
        <v>#REF!</v>
      </c>
      <c r="C1022" s="20" t="e">
        <f>IF(H1022=#REF!,ROUND(C1021+1,0),C1021+0.0001)</f>
        <v>#REF!</v>
      </c>
      <c r="D1022" s="21"/>
      <c r="E1022" s="22"/>
      <c r="F1022" s="23"/>
      <c r="G1022" s="24"/>
      <c r="H1022" s="51"/>
      <c r="I1022" s="25"/>
      <c r="J1022" s="31"/>
      <c r="K1022" s="43" t="str">
        <f t="shared" si="32"/>
        <v/>
      </c>
      <c r="L1022" s="45" t="str">
        <f>IF(F1022="","",VLOOKUP(Journal!F1022,Kontenplan!$E$9:$F$278,2))</f>
        <v/>
      </c>
      <c r="M1022" s="44" t="str">
        <f>IF(G1022="","",VLOOKUP(Journal!G1022,Kontenplan!$E$9:$F$278,2))</f>
        <v/>
      </c>
      <c r="N1022" s="28" t="str">
        <f>IF(AND(G1022="",I1022="",J1022=""),"",IF(AND(I1022&gt;0,OR(F1022="",G1022="")),"Bitte gültige Kontonummer/n eingeben",IF(OR(AND(F1022&gt;0,F1022&lt;1000),F1022&gt;9999),"Sollkontonummer muss vierstellig sein",IF(VLOOKUP(F1022,Kontenplan!$E$9:$E$277,1)&lt;&gt;F1022,"Sollkonto existiert nicht",IF(D1022=0,"Bitte Beleg-Nr. prüfen",IF(OR(AND(G1022&gt;0,G1022&lt;1000),G1022&gt;9999),"Habenkontonummer muss vierstellig sein",IF(VLOOKUP(G1022,Kontenplan!$E$9:$F$277,1)&lt;&gt;G1022,"Habenkonto exisitert nicht","")))))))</f>
        <v/>
      </c>
      <c r="O1022" s="28" t="str">
        <f t="shared" si="31"/>
        <v/>
      </c>
      <c r="P1022" s="28"/>
      <c r="Q1022" s="28"/>
      <c r="R1022" s="28"/>
      <c r="S1022" s="28"/>
      <c r="T1022" s="28"/>
      <c r="U1022" s="28"/>
      <c r="V1022" s="28"/>
      <c r="X1022" s="28"/>
      <c r="Y1022" s="28"/>
    </row>
    <row r="1023" spans="1:25" x14ac:dyDescent="0.2">
      <c r="A1023" t="e">
        <f>IF(OR(F1023=#REF!,G1023=#REF!),ROUND(A1022+1,0),A1022+0.0001)</f>
        <v>#REF!</v>
      </c>
      <c r="B1023" s="20" t="e">
        <f>IF(AND(E1023&gt;=$B$2,E1023&lt;=$B$3,OR(F1023=#REF!,G1023=#REF!)),ROUND(B1022+1,0),B1022+0.0001)</f>
        <v>#REF!</v>
      </c>
      <c r="C1023" s="20" t="e">
        <f>IF(H1023=#REF!,ROUND(C1022+1,0),C1022+0.0001)</f>
        <v>#REF!</v>
      </c>
      <c r="D1023" s="21"/>
      <c r="E1023" s="22"/>
      <c r="F1023" s="23"/>
      <c r="G1023" s="24"/>
      <c r="H1023" s="51"/>
      <c r="I1023" s="25"/>
      <c r="J1023" s="31"/>
      <c r="K1023" s="43" t="str">
        <f t="shared" si="32"/>
        <v/>
      </c>
      <c r="L1023" s="45" t="str">
        <f>IF(F1023="","",VLOOKUP(Journal!F1023,Kontenplan!$E$9:$F$278,2))</f>
        <v/>
      </c>
      <c r="M1023" s="44" t="str">
        <f>IF(G1023="","",VLOOKUP(Journal!G1023,Kontenplan!$E$9:$F$278,2))</f>
        <v/>
      </c>
      <c r="N1023" s="28" t="str">
        <f>IF(AND(G1023="",I1023="",J1023=""),"",IF(AND(I1023&gt;0,OR(F1023="",G1023="")),"Bitte gültige Kontonummer/n eingeben",IF(OR(AND(F1023&gt;0,F1023&lt;1000),F1023&gt;9999),"Sollkontonummer muss vierstellig sein",IF(VLOOKUP(F1023,Kontenplan!$E$9:$E$277,1)&lt;&gt;F1023,"Sollkonto existiert nicht",IF(D1023=0,"Bitte Beleg-Nr. prüfen",IF(OR(AND(G1023&gt;0,G1023&lt;1000),G1023&gt;9999),"Habenkontonummer muss vierstellig sein",IF(VLOOKUP(G1023,Kontenplan!$E$9:$F$277,1)&lt;&gt;G1023,"Habenkonto exisitert nicht","")))))))</f>
        <v/>
      </c>
      <c r="O1023" s="28" t="str">
        <f t="shared" si="31"/>
        <v/>
      </c>
      <c r="P1023" s="28"/>
      <c r="Q1023" s="28"/>
      <c r="R1023" s="28"/>
      <c r="S1023" s="28"/>
      <c r="T1023" s="28"/>
      <c r="U1023" s="28"/>
      <c r="V1023" s="28"/>
      <c r="X1023" s="28"/>
      <c r="Y1023" s="28"/>
    </row>
    <row r="1024" spans="1:25" x14ac:dyDescent="0.2">
      <c r="A1024" t="e">
        <f>IF(OR(F1024=#REF!,G1024=#REF!),ROUND(A1023+1,0),A1023+0.0001)</f>
        <v>#REF!</v>
      </c>
      <c r="B1024" s="20" t="e">
        <f>IF(AND(E1024&gt;=$B$2,E1024&lt;=$B$3,OR(F1024=#REF!,G1024=#REF!)),ROUND(B1023+1,0),B1023+0.0001)</f>
        <v>#REF!</v>
      </c>
      <c r="C1024" s="20" t="e">
        <f>IF(H1024=#REF!,ROUND(C1023+1,0),C1023+0.0001)</f>
        <v>#REF!</v>
      </c>
      <c r="D1024" s="21"/>
      <c r="E1024" s="22"/>
      <c r="F1024" s="23"/>
      <c r="G1024" s="24"/>
      <c r="H1024" s="51"/>
      <c r="I1024" s="25"/>
      <c r="J1024" s="31"/>
      <c r="K1024" s="43" t="str">
        <f t="shared" si="32"/>
        <v/>
      </c>
      <c r="L1024" s="45" t="str">
        <f>IF(F1024="","",VLOOKUP(Journal!F1024,Kontenplan!$E$9:$F$278,2))</f>
        <v/>
      </c>
      <c r="M1024" s="44" t="str">
        <f>IF(G1024="","",VLOOKUP(Journal!G1024,Kontenplan!$E$9:$F$278,2))</f>
        <v/>
      </c>
      <c r="N1024" s="28" t="str">
        <f>IF(AND(G1024="",I1024="",J1024=""),"",IF(AND(I1024&gt;0,OR(F1024="",G1024="")),"Bitte gültige Kontonummer/n eingeben",IF(OR(AND(F1024&gt;0,F1024&lt;1000),F1024&gt;9999),"Sollkontonummer muss vierstellig sein",IF(VLOOKUP(F1024,Kontenplan!$E$9:$E$277,1)&lt;&gt;F1024,"Sollkonto existiert nicht",IF(D1024=0,"Bitte Beleg-Nr. prüfen",IF(OR(AND(G1024&gt;0,G1024&lt;1000),G1024&gt;9999),"Habenkontonummer muss vierstellig sein",IF(VLOOKUP(G1024,Kontenplan!$E$9:$F$277,1)&lt;&gt;G1024,"Habenkonto exisitert nicht","")))))))</f>
        <v/>
      </c>
      <c r="O1024" s="28" t="str">
        <f t="shared" si="31"/>
        <v/>
      </c>
      <c r="P1024" s="28"/>
      <c r="Q1024" s="28"/>
      <c r="R1024" s="28"/>
      <c r="S1024" s="28"/>
      <c r="T1024" s="28"/>
      <c r="U1024" s="28"/>
      <c r="V1024" s="28"/>
      <c r="X1024" s="28"/>
      <c r="Y1024" s="28"/>
    </row>
    <row r="1025" spans="1:25" x14ac:dyDescent="0.2">
      <c r="A1025" t="e">
        <f>IF(OR(F1025=#REF!,G1025=#REF!),ROUND(A1024+1,0),A1024+0.0001)</f>
        <v>#REF!</v>
      </c>
      <c r="B1025" s="20" t="e">
        <f>IF(AND(E1025&gt;=$B$2,E1025&lt;=$B$3,OR(F1025=#REF!,G1025=#REF!)),ROUND(B1024+1,0),B1024+0.0001)</f>
        <v>#REF!</v>
      </c>
      <c r="C1025" s="20" t="e">
        <f>IF(H1025=#REF!,ROUND(C1024+1,0),C1024+0.0001)</f>
        <v>#REF!</v>
      </c>
      <c r="D1025" s="21"/>
      <c r="E1025" s="22"/>
      <c r="F1025" s="23"/>
      <c r="G1025" s="24"/>
      <c r="H1025" s="51"/>
      <c r="I1025" s="25"/>
      <c r="J1025" s="31"/>
      <c r="K1025" s="43" t="str">
        <f t="shared" si="32"/>
        <v/>
      </c>
      <c r="L1025" s="45" t="str">
        <f>IF(F1025="","",VLOOKUP(Journal!F1025,Kontenplan!$E$9:$F$278,2))</f>
        <v/>
      </c>
      <c r="M1025" s="44" t="str">
        <f>IF(G1025="","",VLOOKUP(Journal!G1025,Kontenplan!$E$9:$F$278,2))</f>
        <v/>
      </c>
      <c r="N1025" s="28" t="str">
        <f>IF(AND(G1025="",I1025="",J1025=""),"",IF(AND(I1025&gt;0,OR(F1025="",G1025="")),"Bitte gültige Kontonummer/n eingeben",IF(OR(AND(F1025&gt;0,F1025&lt;1000),F1025&gt;9999),"Sollkontonummer muss vierstellig sein",IF(VLOOKUP(F1025,Kontenplan!$E$9:$E$277,1)&lt;&gt;F1025,"Sollkonto existiert nicht",IF(D1025=0,"Bitte Beleg-Nr. prüfen",IF(OR(AND(G1025&gt;0,G1025&lt;1000),G1025&gt;9999),"Habenkontonummer muss vierstellig sein",IF(VLOOKUP(G1025,Kontenplan!$E$9:$F$277,1)&lt;&gt;G1025,"Habenkonto exisitert nicht","")))))))</f>
        <v/>
      </c>
      <c r="O1025" s="28" t="str">
        <f t="shared" si="31"/>
        <v/>
      </c>
      <c r="P1025" s="28"/>
      <c r="Q1025" s="28"/>
      <c r="R1025" s="28"/>
      <c r="S1025" s="28"/>
      <c r="T1025" s="28"/>
      <c r="U1025" s="28"/>
      <c r="V1025" s="28"/>
      <c r="X1025" s="28"/>
      <c r="Y1025" s="28"/>
    </row>
    <row r="1026" spans="1:25" x14ac:dyDescent="0.2">
      <c r="A1026" t="e">
        <f>IF(OR(F1026=#REF!,G1026=#REF!),ROUND(A1025+1,0),A1025+0.0001)</f>
        <v>#REF!</v>
      </c>
      <c r="B1026" s="20" t="e">
        <f>IF(AND(E1026&gt;=$B$2,E1026&lt;=$B$3,OR(F1026=#REF!,G1026=#REF!)),ROUND(B1025+1,0),B1025+0.0001)</f>
        <v>#REF!</v>
      </c>
      <c r="C1026" s="20" t="e">
        <f>IF(H1026=#REF!,ROUND(C1025+1,0),C1025+0.0001)</f>
        <v>#REF!</v>
      </c>
      <c r="D1026" s="21"/>
      <c r="E1026" s="22"/>
      <c r="F1026" s="23"/>
      <c r="G1026" s="24"/>
      <c r="H1026" s="51"/>
      <c r="I1026" s="25"/>
      <c r="J1026" s="31"/>
      <c r="K1026" s="43" t="str">
        <f t="shared" si="32"/>
        <v/>
      </c>
      <c r="L1026" s="45" t="str">
        <f>IF(F1026="","",VLOOKUP(Journal!F1026,Kontenplan!$E$9:$F$278,2))</f>
        <v/>
      </c>
      <c r="M1026" s="44" t="str">
        <f>IF(G1026="","",VLOOKUP(Journal!G1026,Kontenplan!$E$9:$F$278,2))</f>
        <v/>
      </c>
      <c r="N1026" s="28" t="str">
        <f>IF(AND(G1026="",I1026="",J1026=""),"",IF(AND(I1026&gt;0,OR(F1026="",G1026="")),"Bitte gültige Kontonummer/n eingeben",IF(OR(AND(F1026&gt;0,F1026&lt;1000),F1026&gt;9999),"Sollkontonummer muss vierstellig sein",IF(VLOOKUP(F1026,Kontenplan!$E$9:$E$277,1)&lt;&gt;F1026,"Sollkonto existiert nicht",IF(D1026=0,"Bitte Beleg-Nr. prüfen",IF(OR(AND(G1026&gt;0,G1026&lt;1000),G1026&gt;9999),"Habenkontonummer muss vierstellig sein",IF(VLOOKUP(G1026,Kontenplan!$E$9:$F$277,1)&lt;&gt;G1026,"Habenkonto exisitert nicht","")))))))</f>
        <v/>
      </c>
      <c r="O1026" s="28" t="str">
        <f t="shared" si="31"/>
        <v/>
      </c>
      <c r="P1026" s="28"/>
      <c r="Q1026" s="28"/>
      <c r="R1026" s="28"/>
      <c r="S1026" s="28"/>
      <c r="T1026" s="28"/>
      <c r="U1026" s="28"/>
      <c r="V1026" s="28"/>
      <c r="X1026" s="28"/>
      <c r="Y1026" s="28"/>
    </row>
    <row r="1027" spans="1:25" x14ac:dyDescent="0.2">
      <c r="A1027" t="e">
        <f>IF(OR(F1027=#REF!,G1027=#REF!),ROUND(A1026+1,0),A1026+0.0001)</f>
        <v>#REF!</v>
      </c>
      <c r="B1027" s="20" t="e">
        <f>IF(AND(E1027&gt;=$B$2,E1027&lt;=$B$3,OR(F1027=#REF!,G1027=#REF!)),ROUND(B1026+1,0),B1026+0.0001)</f>
        <v>#REF!</v>
      </c>
      <c r="C1027" s="20" t="e">
        <f>IF(H1027=#REF!,ROUND(C1026+1,0),C1026+0.0001)</f>
        <v>#REF!</v>
      </c>
      <c r="D1027" s="21"/>
      <c r="E1027" s="22"/>
      <c r="F1027" s="23"/>
      <c r="G1027" s="24"/>
      <c r="H1027" s="51"/>
      <c r="I1027" s="25"/>
      <c r="J1027" s="31"/>
      <c r="K1027" s="43" t="str">
        <f t="shared" si="32"/>
        <v/>
      </c>
      <c r="L1027" s="45" t="str">
        <f>IF(F1027="","",VLOOKUP(Journal!F1027,Kontenplan!$E$9:$F$278,2))</f>
        <v/>
      </c>
      <c r="M1027" s="44" t="str">
        <f>IF(G1027="","",VLOOKUP(Journal!G1027,Kontenplan!$E$9:$F$278,2))</f>
        <v/>
      </c>
      <c r="N1027" s="28" t="str">
        <f>IF(AND(G1027="",I1027="",J1027=""),"",IF(AND(I1027&gt;0,OR(F1027="",G1027="")),"Bitte gültige Kontonummer/n eingeben",IF(OR(AND(F1027&gt;0,F1027&lt;1000),F1027&gt;9999),"Sollkontonummer muss vierstellig sein",IF(VLOOKUP(F1027,Kontenplan!$E$9:$E$277,1)&lt;&gt;F1027,"Sollkonto existiert nicht",IF(D1027=0,"Bitte Beleg-Nr. prüfen",IF(OR(AND(G1027&gt;0,G1027&lt;1000),G1027&gt;9999),"Habenkontonummer muss vierstellig sein",IF(VLOOKUP(G1027,Kontenplan!$E$9:$F$277,1)&lt;&gt;G1027,"Habenkonto exisitert nicht","")))))))</f>
        <v/>
      </c>
      <c r="O1027" s="28" t="str">
        <f t="shared" si="31"/>
        <v/>
      </c>
      <c r="P1027" s="28"/>
      <c r="Q1027" s="28"/>
      <c r="R1027" s="28"/>
      <c r="S1027" s="28"/>
      <c r="T1027" s="28"/>
      <c r="U1027" s="28"/>
      <c r="V1027" s="28"/>
      <c r="X1027" s="28"/>
      <c r="Y1027" s="28"/>
    </row>
    <row r="1028" spans="1:25" x14ac:dyDescent="0.2">
      <c r="A1028" t="e">
        <f>IF(OR(F1028=#REF!,G1028=#REF!),ROUND(A1027+1,0),A1027+0.0001)</f>
        <v>#REF!</v>
      </c>
      <c r="B1028" s="20" t="e">
        <f>IF(AND(E1028&gt;=$B$2,E1028&lt;=$B$3,OR(F1028=#REF!,G1028=#REF!)),ROUND(B1027+1,0),B1027+0.0001)</f>
        <v>#REF!</v>
      </c>
      <c r="C1028" s="20" t="e">
        <f>IF(H1028=#REF!,ROUND(C1027+1,0),C1027+0.0001)</f>
        <v>#REF!</v>
      </c>
      <c r="D1028" s="21"/>
      <c r="E1028" s="22"/>
      <c r="F1028" s="23"/>
      <c r="G1028" s="24"/>
      <c r="H1028" s="51"/>
      <c r="I1028" s="25"/>
      <c r="J1028" s="31"/>
      <c r="K1028" s="43" t="str">
        <f t="shared" si="32"/>
        <v/>
      </c>
      <c r="L1028" s="45" t="str">
        <f>IF(F1028="","",VLOOKUP(Journal!F1028,Kontenplan!$E$9:$F$278,2))</f>
        <v/>
      </c>
      <c r="M1028" s="44" t="str">
        <f>IF(G1028="","",VLOOKUP(Journal!G1028,Kontenplan!$E$9:$F$278,2))</f>
        <v/>
      </c>
      <c r="N1028" s="28" t="str">
        <f>IF(AND(G1028="",I1028="",J1028=""),"",IF(AND(I1028&gt;0,OR(F1028="",G1028="")),"Bitte gültige Kontonummer/n eingeben",IF(OR(AND(F1028&gt;0,F1028&lt;1000),F1028&gt;9999),"Sollkontonummer muss vierstellig sein",IF(VLOOKUP(F1028,Kontenplan!$E$9:$E$277,1)&lt;&gt;F1028,"Sollkonto existiert nicht",IF(D1028=0,"Bitte Beleg-Nr. prüfen",IF(OR(AND(G1028&gt;0,G1028&lt;1000),G1028&gt;9999),"Habenkontonummer muss vierstellig sein",IF(VLOOKUP(G1028,Kontenplan!$E$9:$F$277,1)&lt;&gt;G1028,"Habenkonto exisitert nicht","")))))))</f>
        <v/>
      </c>
      <c r="O1028" s="28" t="str">
        <f t="shared" si="31"/>
        <v/>
      </c>
      <c r="P1028" s="28"/>
      <c r="Q1028" s="28"/>
      <c r="R1028" s="28"/>
      <c r="S1028" s="28"/>
      <c r="T1028" s="28"/>
      <c r="U1028" s="28"/>
      <c r="V1028" s="28"/>
      <c r="X1028" s="28"/>
      <c r="Y1028" s="28"/>
    </row>
    <row r="1029" spans="1:25" x14ac:dyDescent="0.2">
      <c r="A1029" t="e">
        <f>IF(OR(F1029=#REF!,G1029=#REF!),ROUND(A1028+1,0),A1028+0.0001)</f>
        <v>#REF!</v>
      </c>
      <c r="B1029" s="20" t="e">
        <f>IF(AND(E1029&gt;=$B$2,E1029&lt;=$B$3,OR(F1029=#REF!,G1029=#REF!)),ROUND(B1028+1,0),B1028+0.0001)</f>
        <v>#REF!</v>
      </c>
      <c r="C1029" s="20" t="e">
        <f>IF(H1029=#REF!,ROUND(C1028+1,0),C1028+0.0001)</f>
        <v>#REF!</v>
      </c>
      <c r="D1029" s="21"/>
      <c r="E1029" s="22"/>
      <c r="F1029" s="23"/>
      <c r="G1029" s="24"/>
      <c r="H1029" s="51"/>
      <c r="I1029" s="25"/>
      <c r="J1029" s="31"/>
      <c r="K1029" s="43" t="str">
        <f t="shared" si="32"/>
        <v/>
      </c>
      <c r="L1029" s="45" t="str">
        <f>IF(F1029="","",VLOOKUP(Journal!F1029,Kontenplan!$E$9:$F$278,2))</f>
        <v/>
      </c>
      <c r="M1029" s="44" t="str">
        <f>IF(G1029="","",VLOOKUP(Journal!G1029,Kontenplan!$E$9:$F$278,2))</f>
        <v/>
      </c>
      <c r="N1029" s="28" t="str">
        <f>IF(AND(G1029="",I1029="",J1029=""),"",IF(AND(I1029&gt;0,OR(F1029="",G1029="")),"Bitte gültige Kontonummer/n eingeben",IF(OR(AND(F1029&gt;0,F1029&lt;1000),F1029&gt;9999),"Sollkontonummer muss vierstellig sein",IF(VLOOKUP(F1029,Kontenplan!$E$9:$E$277,1)&lt;&gt;F1029,"Sollkonto existiert nicht",IF(D1029=0,"Bitte Beleg-Nr. prüfen",IF(OR(AND(G1029&gt;0,G1029&lt;1000),G1029&gt;9999),"Habenkontonummer muss vierstellig sein",IF(VLOOKUP(G1029,Kontenplan!$E$9:$F$277,1)&lt;&gt;G1029,"Habenkonto exisitert nicht","")))))))</f>
        <v/>
      </c>
      <c r="O1029" s="28" t="str">
        <f t="shared" si="31"/>
        <v/>
      </c>
      <c r="P1029" s="28"/>
      <c r="Q1029" s="28"/>
      <c r="R1029" s="28"/>
      <c r="S1029" s="28"/>
      <c r="T1029" s="28"/>
      <c r="U1029" s="28"/>
      <c r="V1029" s="28"/>
      <c r="X1029" s="28"/>
      <c r="Y1029" s="28"/>
    </row>
    <row r="1030" spans="1:25" x14ac:dyDescent="0.2">
      <c r="A1030" t="e">
        <f>IF(OR(F1030=#REF!,G1030=#REF!),ROUND(A1029+1,0),A1029+0.0001)</f>
        <v>#REF!</v>
      </c>
      <c r="B1030" s="20" t="e">
        <f>IF(AND(E1030&gt;=$B$2,E1030&lt;=$B$3,OR(F1030=#REF!,G1030=#REF!)),ROUND(B1029+1,0),B1029+0.0001)</f>
        <v>#REF!</v>
      </c>
      <c r="C1030" s="20" t="e">
        <f>IF(H1030=#REF!,ROUND(C1029+1,0),C1029+0.0001)</f>
        <v>#REF!</v>
      </c>
      <c r="D1030" s="21"/>
      <c r="E1030" s="22"/>
      <c r="F1030" s="23"/>
      <c r="G1030" s="24"/>
      <c r="H1030" s="51"/>
      <c r="I1030" s="25"/>
      <c r="J1030" s="31"/>
      <c r="K1030" s="43" t="str">
        <f t="shared" si="32"/>
        <v/>
      </c>
      <c r="L1030" s="45" t="str">
        <f>IF(F1030="","",VLOOKUP(Journal!F1030,Kontenplan!$E$9:$F$278,2))</f>
        <v/>
      </c>
      <c r="M1030" s="44" t="str">
        <f>IF(G1030="","",VLOOKUP(Journal!G1030,Kontenplan!$E$9:$F$278,2))</f>
        <v/>
      </c>
      <c r="N1030" s="28" t="str">
        <f>IF(AND(G1030="",I1030="",J1030=""),"",IF(AND(I1030&gt;0,OR(F1030="",G1030="")),"Bitte gültige Kontonummer/n eingeben",IF(OR(AND(F1030&gt;0,F1030&lt;1000),F1030&gt;9999),"Sollkontonummer muss vierstellig sein",IF(VLOOKUP(F1030,Kontenplan!$E$9:$E$277,1)&lt;&gt;F1030,"Sollkonto existiert nicht",IF(D1030=0,"Bitte Beleg-Nr. prüfen",IF(OR(AND(G1030&gt;0,G1030&lt;1000),G1030&gt;9999),"Habenkontonummer muss vierstellig sein",IF(VLOOKUP(G1030,Kontenplan!$E$9:$F$277,1)&lt;&gt;G1030,"Habenkonto exisitert nicht","")))))))</f>
        <v/>
      </c>
      <c r="O1030" s="28" t="str">
        <f t="shared" si="31"/>
        <v/>
      </c>
      <c r="P1030" s="28"/>
      <c r="Q1030" s="28"/>
      <c r="R1030" s="28"/>
      <c r="S1030" s="28"/>
      <c r="T1030" s="28"/>
      <c r="U1030" s="28"/>
      <c r="V1030" s="28"/>
      <c r="X1030" s="28"/>
      <c r="Y1030" s="28"/>
    </row>
    <row r="1031" spans="1:25" x14ac:dyDescent="0.2">
      <c r="A1031" t="e">
        <f>IF(OR(F1031=#REF!,G1031=#REF!),ROUND(A1030+1,0),A1030+0.0001)</f>
        <v>#REF!</v>
      </c>
      <c r="B1031" s="20" t="e">
        <f>IF(AND(E1031&gt;=$B$2,E1031&lt;=$B$3,OR(F1031=#REF!,G1031=#REF!)),ROUND(B1030+1,0),B1030+0.0001)</f>
        <v>#REF!</v>
      </c>
      <c r="C1031" s="20" t="e">
        <f>IF(H1031=#REF!,ROUND(C1030+1,0),C1030+0.0001)</f>
        <v>#REF!</v>
      </c>
      <c r="D1031" s="21"/>
      <c r="E1031" s="22"/>
      <c r="F1031" s="23"/>
      <c r="G1031" s="24"/>
      <c r="H1031" s="51"/>
      <c r="I1031" s="25"/>
      <c r="J1031" s="31"/>
      <c r="K1031" s="43" t="str">
        <f t="shared" si="32"/>
        <v/>
      </c>
      <c r="L1031" s="45" t="str">
        <f>IF(F1031="","",VLOOKUP(Journal!F1031,Kontenplan!$E$9:$F$278,2))</f>
        <v/>
      </c>
      <c r="M1031" s="44" t="str">
        <f>IF(G1031="","",VLOOKUP(Journal!G1031,Kontenplan!$E$9:$F$278,2))</f>
        <v/>
      </c>
      <c r="N1031" s="28" t="str">
        <f>IF(AND(G1031="",I1031="",J1031=""),"",IF(AND(I1031&gt;0,OR(F1031="",G1031="")),"Bitte gültige Kontonummer/n eingeben",IF(OR(AND(F1031&gt;0,F1031&lt;1000),F1031&gt;9999),"Sollkontonummer muss vierstellig sein",IF(VLOOKUP(F1031,Kontenplan!$E$9:$E$277,1)&lt;&gt;F1031,"Sollkonto existiert nicht",IF(D1031=0,"Bitte Beleg-Nr. prüfen",IF(OR(AND(G1031&gt;0,G1031&lt;1000),G1031&gt;9999),"Habenkontonummer muss vierstellig sein",IF(VLOOKUP(G1031,Kontenplan!$E$9:$F$277,1)&lt;&gt;G1031,"Habenkonto exisitert nicht","")))))))</f>
        <v/>
      </c>
      <c r="O1031" s="28" t="str">
        <f t="shared" si="31"/>
        <v/>
      </c>
      <c r="P1031" s="28"/>
      <c r="Q1031" s="28"/>
      <c r="R1031" s="28"/>
      <c r="S1031" s="28"/>
      <c r="T1031" s="28"/>
      <c r="U1031" s="28"/>
      <c r="V1031" s="28"/>
      <c r="X1031" s="28"/>
      <c r="Y1031" s="28"/>
    </row>
    <row r="1032" spans="1:25" x14ac:dyDescent="0.2">
      <c r="A1032" t="e">
        <f>IF(OR(F1032=#REF!,G1032=#REF!),ROUND(A1031+1,0),A1031+0.0001)</f>
        <v>#REF!</v>
      </c>
      <c r="B1032" s="20" t="e">
        <f>IF(AND(E1032&gt;=$B$2,E1032&lt;=$B$3,OR(F1032=#REF!,G1032=#REF!)),ROUND(B1031+1,0),B1031+0.0001)</f>
        <v>#REF!</v>
      </c>
      <c r="C1032" s="20" t="e">
        <f>IF(H1032=#REF!,ROUND(C1031+1,0),C1031+0.0001)</f>
        <v>#REF!</v>
      </c>
      <c r="D1032" s="21"/>
      <c r="E1032" s="22"/>
      <c r="F1032" s="23"/>
      <c r="G1032" s="24"/>
      <c r="H1032" s="51"/>
      <c r="I1032" s="25"/>
      <c r="J1032" s="31"/>
      <c r="K1032" s="43" t="str">
        <f t="shared" si="32"/>
        <v/>
      </c>
      <c r="L1032" s="45" t="str">
        <f>IF(F1032="","",VLOOKUP(Journal!F1032,Kontenplan!$E$9:$F$278,2))</f>
        <v/>
      </c>
      <c r="M1032" s="44" t="str">
        <f>IF(G1032="","",VLOOKUP(Journal!G1032,Kontenplan!$E$9:$F$278,2))</f>
        <v/>
      </c>
      <c r="N1032" s="28" t="str">
        <f>IF(AND(G1032="",I1032="",J1032=""),"",IF(AND(I1032&gt;0,OR(F1032="",G1032="")),"Bitte gültige Kontonummer/n eingeben",IF(OR(AND(F1032&gt;0,F1032&lt;1000),F1032&gt;9999),"Sollkontonummer muss vierstellig sein",IF(VLOOKUP(F1032,Kontenplan!$E$9:$E$277,1)&lt;&gt;F1032,"Sollkonto existiert nicht",IF(D1032=0,"Bitte Beleg-Nr. prüfen",IF(OR(AND(G1032&gt;0,G1032&lt;1000),G1032&gt;9999),"Habenkontonummer muss vierstellig sein",IF(VLOOKUP(G1032,Kontenplan!$E$9:$F$277,1)&lt;&gt;G1032,"Habenkonto exisitert nicht","")))))))</f>
        <v/>
      </c>
      <c r="O1032" s="28" t="str">
        <f t="shared" ref="O1032:O1095" si="33">IF(AND(F1032&lt;&gt;"",F1032=G1032),"Soll- und Habenkontonummern sind identisch",IF(AND(D1033&lt;&gt;"",G1032&gt;0,F1032&gt;0,OR(I1032="",I1032&lt;=0)),"Bitte Betrag prüfen",IF(AND(J1032="",D1033&gt;0),"Kein Text ist ok, aber nicht empfehlenswert",IF(OR(AND(E1032="",G1032&gt;0),AND(E1032&lt;MAX(E1025:E1031)-20,G1032&gt;0)),"Datum möglicherweise falsch",""))))</f>
        <v/>
      </c>
      <c r="P1032" s="28"/>
      <c r="Q1032" s="28"/>
      <c r="R1032" s="28"/>
      <c r="S1032" s="28"/>
      <c r="T1032" s="28"/>
      <c r="U1032" s="28"/>
      <c r="V1032" s="28"/>
      <c r="X1032" s="28"/>
      <c r="Y1032" s="28"/>
    </row>
    <row r="1033" spans="1:25" x14ac:dyDescent="0.2">
      <c r="A1033" t="e">
        <f>IF(OR(F1033=#REF!,G1033=#REF!),ROUND(A1032+1,0),A1032+0.0001)</f>
        <v>#REF!</v>
      </c>
      <c r="B1033" s="20" t="e">
        <f>IF(AND(E1033&gt;=$B$2,E1033&lt;=$B$3,OR(F1033=#REF!,G1033=#REF!)),ROUND(B1032+1,0),B1032+0.0001)</f>
        <v>#REF!</v>
      </c>
      <c r="C1033" s="20" t="e">
        <f>IF(H1033=#REF!,ROUND(C1032+1,0),C1032+0.0001)</f>
        <v>#REF!</v>
      </c>
      <c r="D1033" s="21"/>
      <c r="E1033" s="22"/>
      <c r="F1033" s="23"/>
      <c r="G1033" s="24"/>
      <c r="H1033" s="51"/>
      <c r="I1033" s="25"/>
      <c r="J1033" s="31"/>
      <c r="K1033" s="43" t="str">
        <f t="shared" si="32"/>
        <v/>
      </c>
      <c r="L1033" s="45" t="str">
        <f>IF(F1033="","",VLOOKUP(Journal!F1033,Kontenplan!$E$9:$F$278,2))</f>
        <v/>
      </c>
      <c r="M1033" s="44" t="str">
        <f>IF(G1033="","",VLOOKUP(Journal!G1033,Kontenplan!$E$9:$F$278,2))</f>
        <v/>
      </c>
      <c r="N1033" s="28" t="str">
        <f>IF(AND(G1033="",I1033="",J1033=""),"",IF(AND(I1033&gt;0,OR(F1033="",G1033="")),"Bitte gültige Kontonummer/n eingeben",IF(OR(AND(F1033&gt;0,F1033&lt;1000),F1033&gt;9999),"Sollkontonummer muss vierstellig sein",IF(VLOOKUP(F1033,Kontenplan!$E$9:$E$277,1)&lt;&gt;F1033,"Sollkonto existiert nicht",IF(D1033=0,"Bitte Beleg-Nr. prüfen",IF(OR(AND(G1033&gt;0,G1033&lt;1000),G1033&gt;9999),"Habenkontonummer muss vierstellig sein",IF(VLOOKUP(G1033,Kontenplan!$E$9:$F$277,1)&lt;&gt;G1033,"Habenkonto exisitert nicht","")))))))</f>
        <v/>
      </c>
      <c r="O1033" s="28" t="str">
        <f t="shared" si="33"/>
        <v/>
      </c>
      <c r="P1033" s="28"/>
      <c r="Q1033" s="28"/>
      <c r="R1033" s="28"/>
      <c r="S1033" s="28"/>
      <c r="T1033" s="28"/>
      <c r="U1033" s="28"/>
      <c r="V1033" s="28"/>
      <c r="X1033" s="28"/>
      <c r="Y1033" s="28"/>
    </row>
    <row r="1034" spans="1:25" x14ac:dyDescent="0.2">
      <c r="A1034" t="e">
        <f>IF(OR(F1034=#REF!,G1034=#REF!),ROUND(A1033+1,0),A1033+0.0001)</f>
        <v>#REF!</v>
      </c>
      <c r="B1034" s="20" t="e">
        <f>IF(AND(E1034&gt;=$B$2,E1034&lt;=$B$3,OR(F1034=#REF!,G1034=#REF!)),ROUND(B1033+1,0),B1033+0.0001)</f>
        <v>#REF!</v>
      </c>
      <c r="C1034" s="20" t="e">
        <f>IF(H1034=#REF!,ROUND(C1033+1,0),C1033+0.0001)</f>
        <v>#REF!</v>
      </c>
      <c r="D1034" s="21"/>
      <c r="E1034" s="22"/>
      <c r="F1034" s="23"/>
      <c r="G1034" s="24"/>
      <c r="H1034" s="51"/>
      <c r="I1034" s="25"/>
      <c r="J1034" s="31"/>
      <c r="K1034" s="43" t="str">
        <f t="shared" si="32"/>
        <v/>
      </c>
      <c r="L1034" s="45" t="str">
        <f>IF(F1034="","",VLOOKUP(Journal!F1034,Kontenplan!$E$9:$F$278,2))</f>
        <v/>
      </c>
      <c r="M1034" s="44" t="str">
        <f>IF(G1034="","",VLOOKUP(Journal!G1034,Kontenplan!$E$9:$F$278,2))</f>
        <v/>
      </c>
      <c r="N1034" s="28" t="str">
        <f>IF(AND(G1034="",I1034="",J1034=""),"",IF(AND(I1034&gt;0,OR(F1034="",G1034="")),"Bitte gültige Kontonummer/n eingeben",IF(OR(AND(F1034&gt;0,F1034&lt;1000),F1034&gt;9999),"Sollkontonummer muss vierstellig sein",IF(VLOOKUP(F1034,Kontenplan!$E$9:$E$277,1)&lt;&gt;F1034,"Sollkonto existiert nicht",IF(D1034=0,"Bitte Beleg-Nr. prüfen",IF(OR(AND(G1034&gt;0,G1034&lt;1000),G1034&gt;9999),"Habenkontonummer muss vierstellig sein",IF(VLOOKUP(G1034,Kontenplan!$E$9:$F$277,1)&lt;&gt;G1034,"Habenkonto exisitert nicht","")))))))</f>
        <v/>
      </c>
      <c r="O1034" s="28" t="str">
        <f t="shared" si="33"/>
        <v/>
      </c>
      <c r="P1034" s="28"/>
      <c r="Q1034" s="28"/>
      <c r="R1034" s="28"/>
      <c r="S1034" s="28"/>
      <c r="T1034" s="28"/>
      <c r="U1034" s="28"/>
      <c r="V1034" s="28"/>
      <c r="X1034" s="28"/>
      <c r="Y1034" s="28"/>
    </row>
    <row r="1035" spans="1:25" x14ac:dyDescent="0.2">
      <c r="A1035" t="e">
        <f>IF(OR(F1035=#REF!,G1035=#REF!),ROUND(A1034+1,0),A1034+0.0001)</f>
        <v>#REF!</v>
      </c>
      <c r="B1035" s="20" t="e">
        <f>IF(AND(E1035&gt;=$B$2,E1035&lt;=$B$3,OR(F1035=#REF!,G1035=#REF!)),ROUND(B1034+1,0),B1034+0.0001)</f>
        <v>#REF!</v>
      </c>
      <c r="C1035" s="20" t="e">
        <f>IF(H1035=#REF!,ROUND(C1034+1,0),C1034+0.0001)</f>
        <v>#REF!</v>
      </c>
      <c r="D1035" s="21"/>
      <c r="E1035" s="22"/>
      <c r="F1035" s="23"/>
      <c r="G1035" s="24"/>
      <c r="H1035" s="51"/>
      <c r="I1035" s="25"/>
      <c r="J1035" s="31"/>
      <c r="K1035" s="43" t="str">
        <f t="shared" si="32"/>
        <v/>
      </c>
      <c r="L1035" s="45" t="str">
        <f>IF(F1035="","",VLOOKUP(Journal!F1035,Kontenplan!$E$9:$F$278,2))</f>
        <v/>
      </c>
      <c r="M1035" s="44" t="str">
        <f>IF(G1035="","",VLOOKUP(Journal!G1035,Kontenplan!$E$9:$F$278,2))</f>
        <v/>
      </c>
      <c r="N1035" s="28" t="str">
        <f>IF(AND(G1035="",I1035="",J1035=""),"",IF(AND(I1035&gt;0,OR(F1035="",G1035="")),"Bitte gültige Kontonummer/n eingeben",IF(OR(AND(F1035&gt;0,F1035&lt;1000),F1035&gt;9999),"Sollkontonummer muss vierstellig sein",IF(VLOOKUP(F1035,Kontenplan!$E$9:$E$277,1)&lt;&gt;F1035,"Sollkonto existiert nicht",IF(D1035=0,"Bitte Beleg-Nr. prüfen",IF(OR(AND(G1035&gt;0,G1035&lt;1000),G1035&gt;9999),"Habenkontonummer muss vierstellig sein",IF(VLOOKUP(G1035,Kontenplan!$E$9:$F$277,1)&lt;&gt;G1035,"Habenkonto exisitert nicht","")))))))</f>
        <v/>
      </c>
      <c r="O1035" s="28" t="str">
        <f t="shared" si="33"/>
        <v/>
      </c>
      <c r="P1035" s="28"/>
      <c r="Q1035" s="28"/>
      <c r="R1035" s="28"/>
      <c r="S1035" s="28"/>
      <c r="T1035" s="28"/>
      <c r="U1035" s="28"/>
      <c r="V1035" s="28"/>
      <c r="X1035" s="28"/>
      <c r="Y1035" s="28"/>
    </row>
    <row r="1036" spans="1:25" x14ac:dyDescent="0.2">
      <c r="A1036" t="e">
        <f>IF(OR(F1036=#REF!,G1036=#REF!),ROUND(A1035+1,0),A1035+0.0001)</f>
        <v>#REF!</v>
      </c>
      <c r="B1036" s="20" t="e">
        <f>IF(AND(E1036&gt;=$B$2,E1036&lt;=$B$3,OR(F1036=#REF!,G1036=#REF!)),ROUND(B1035+1,0),B1035+0.0001)</f>
        <v>#REF!</v>
      </c>
      <c r="C1036" s="20" t="e">
        <f>IF(H1036=#REF!,ROUND(C1035+1,0),C1035+0.0001)</f>
        <v>#REF!</v>
      </c>
      <c r="D1036" s="21"/>
      <c r="E1036" s="22"/>
      <c r="F1036" s="23"/>
      <c r="G1036" s="24"/>
      <c r="H1036" s="51"/>
      <c r="I1036" s="25"/>
      <c r="J1036" s="31"/>
      <c r="K1036" s="43" t="str">
        <f t="shared" si="32"/>
        <v/>
      </c>
      <c r="L1036" s="45" t="str">
        <f>IF(F1036="","",VLOOKUP(Journal!F1036,Kontenplan!$E$9:$F$278,2))</f>
        <v/>
      </c>
      <c r="M1036" s="44" t="str">
        <f>IF(G1036="","",VLOOKUP(Journal!G1036,Kontenplan!$E$9:$F$278,2))</f>
        <v/>
      </c>
      <c r="N1036" s="28" t="str">
        <f>IF(AND(G1036="",I1036="",J1036=""),"",IF(AND(I1036&gt;0,OR(F1036="",G1036="")),"Bitte gültige Kontonummer/n eingeben",IF(OR(AND(F1036&gt;0,F1036&lt;1000),F1036&gt;9999),"Sollkontonummer muss vierstellig sein",IF(VLOOKUP(F1036,Kontenplan!$E$9:$E$277,1)&lt;&gt;F1036,"Sollkonto existiert nicht",IF(D1036=0,"Bitte Beleg-Nr. prüfen",IF(OR(AND(G1036&gt;0,G1036&lt;1000),G1036&gt;9999),"Habenkontonummer muss vierstellig sein",IF(VLOOKUP(G1036,Kontenplan!$E$9:$F$277,1)&lt;&gt;G1036,"Habenkonto exisitert nicht","")))))))</f>
        <v/>
      </c>
      <c r="O1036" s="28" t="str">
        <f t="shared" si="33"/>
        <v/>
      </c>
      <c r="P1036" s="28"/>
      <c r="Q1036" s="28"/>
      <c r="R1036" s="28"/>
      <c r="S1036" s="28"/>
      <c r="T1036" s="28"/>
      <c r="U1036" s="28"/>
      <c r="V1036" s="28"/>
      <c r="X1036" s="28"/>
      <c r="Y1036" s="28"/>
    </row>
    <row r="1037" spans="1:25" x14ac:dyDescent="0.2">
      <c r="A1037" t="e">
        <f>IF(OR(F1037=#REF!,G1037=#REF!),ROUND(A1036+1,0),A1036+0.0001)</f>
        <v>#REF!</v>
      </c>
      <c r="B1037" s="20" t="e">
        <f>IF(AND(E1037&gt;=$B$2,E1037&lt;=$B$3,OR(F1037=#REF!,G1037=#REF!)),ROUND(B1036+1,0),B1036+0.0001)</f>
        <v>#REF!</v>
      </c>
      <c r="C1037" s="20" t="e">
        <f>IF(H1037=#REF!,ROUND(C1036+1,0),C1036+0.0001)</f>
        <v>#REF!</v>
      </c>
      <c r="D1037" s="21"/>
      <c r="E1037" s="22"/>
      <c r="F1037" s="23"/>
      <c r="G1037" s="24"/>
      <c r="H1037" s="51"/>
      <c r="I1037" s="25"/>
      <c r="J1037" s="31"/>
      <c r="K1037" s="43" t="str">
        <f t="shared" si="32"/>
        <v/>
      </c>
      <c r="L1037" s="45" t="str">
        <f>IF(F1037="","",VLOOKUP(Journal!F1037,Kontenplan!$E$9:$F$278,2))</f>
        <v/>
      </c>
      <c r="M1037" s="44" t="str">
        <f>IF(G1037="","",VLOOKUP(Journal!G1037,Kontenplan!$E$9:$F$278,2))</f>
        <v/>
      </c>
      <c r="N1037" s="28" t="str">
        <f>IF(AND(G1037="",I1037="",J1037=""),"",IF(AND(I1037&gt;0,OR(F1037="",G1037="")),"Bitte gültige Kontonummer/n eingeben",IF(OR(AND(F1037&gt;0,F1037&lt;1000),F1037&gt;9999),"Sollkontonummer muss vierstellig sein",IF(VLOOKUP(F1037,Kontenplan!$E$9:$E$277,1)&lt;&gt;F1037,"Sollkonto existiert nicht",IF(D1037=0,"Bitte Beleg-Nr. prüfen",IF(OR(AND(G1037&gt;0,G1037&lt;1000),G1037&gt;9999),"Habenkontonummer muss vierstellig sein",IF(VLOOKUP(G1037,Kontenplan!$E$9:$F$277,1)&lt;&gt;G1037,"Habenkonto exisitert nicht","")))))))</f>
        <v/>
      </c>
      <c r="O1037" s="28" t="str">
        <f t="shared" si="33"/>
        <v/>
      </c>
      <c r="P1037" s="28"/>
      <c r="Q1037" s="28"/>
      <c r="R1037" s="28"/>
      <c r="S1037" s="28"/>
      <c r="T1037" s="28"/>
      <c r="U1037" s="28"/>
      <c r="V1037" s="28"/>
      <c r="X1037" s="28"/>
      <c r="Y1037" s="28"/>
    </row>
    <row r="1038" spans="1:25" x14ac:dyDescent="0.2">
      <c r="A1038" t="e">
        <f>IF(OR(F1038=#REF!,G1038=#REF!),ROUND(A1037+1,0),A1037+0.0001)</f>
        <v>#REF!</v>
      </c>
      <c r="B1038" s="20" t="e">
        <f>IF(AND(E1038&gt;=$B$2,E1038&lt;=$B$3,OR(F1038=#REF!,G1038=#REF!)),ROUND(B1037+1,0),B1037+0.0001)</f>
        <v>#REF!</v>
      </c>
      <c r="C1038" s="20" t="e">
        <f>IF(H1038=#REF!,ROUND(C1037+1,0),C1037+0.0001)</f>
        <v>#REF!</v>
      </c>
      <c r="D1038" s="21"/>
      <c r="E1038" s="22"/>
      <c r="F1038" s="23"/>
      <c r="G1038" s="24"/>
      <c r="H1038" s="51"/>
      <c r="I1038" s="25"/>
      <c r="J1038" s="31"/>
      <c r="K1038" s="43" t="str">
        <f t="shared" si="32"/>
        <v/>
      </c>
      <c r="L1038" s="45" t="str">
        <f>IF(F1038="","",VLOOKUP(Journal!F1038,Kontenplan!$E$9:$F$278,2))</f>
        <v/>
      </c>
      <c r="M1038" s="44" t="str">
        <f>IF(G1038="","",VLOOKUP(Journal!G1038,Kontenplan!$E$9:$F$278,2))</f>
        <v/>
      </c>
      <c r="N1038" s="28" t="str">
        <f>IF(AND(G1038="",I1038="",J1038=""),"",IF(AND(I1038&gt;0,OR(F1038="",G1038="")),"Bitte gültige Kontonummer/n eingeben",IF(OR(AND(F1038&gt;0,F1038&lt;1000),F1038&gt;9999),"Sollkontonummer muss vierstellig sein",IF(VLOOKUP(F1038,Kontenplan!$E$9:$E$277,1)&lt;&gt;F1038,"Sollkonto existiert nicht",IF(D1038=0,"Bitte Beleg-Nr. prüfen",IF(OR(AND(G1038&gt;0,G1038&lt;1000),G1038&gt;9999),"Habenkontonummer muss vierstellig sein",IF(VLOOKUP(G1038,Kontenplan!$E$9:$F$277,1)&lt;&gt;G1038,"Habenkonto exisitert nicht","")))))))</f>
        <v/>
      </c>
      <c r="O1038" s="28" t="str">
        <f t="shared" si="33"/>
        <v/>
      </c>
      <c r="P1038" s="28"/>
      <c r="Q1038" s="28"/>
      <c r="R1038" s="28"/>
      <c r="S1038" s="28"/>
      <c r="T1038" s="28"/>
      <c r="U1038" s="28"/>
      <c r="V1038" s="28"/>
      <c r="X1038" s="28"/>
      <c r="Y1038" s="28"/>
    </row>
    <row r="1039" spans="1:25" x14ac:dyDescent="0.2">
      <c r="A1039" t="e">
        <f>IF(OR(F1039=#REF!,G1039=#REF!),ROUND(A1038+1,0),A1038+0.0001)</f>
        <v>#REF!</v>
      </c>
      <c r="B1039" s="20" t="e">
        <f>IF(AND(E1039&gt;=$B$2,E1039&lt;=$B$3,OR(F1039=#REF!,G1039=#REF!)),ROUND(B1038+1,0),B1038+0.0001)</f>
        <v>#REF!</v>
      </c>
      <c r="C1039" s="20" t="e">
        <f>IF(H1039=#REF!,ROUND(C1038+1,0),C1038+0.0001)</f>
        <v>#REF!</v>
      </c>
      <c r="D1039" s="21"/>
      <c r="E1039" s="22"/>
      <c r="F1039" s="23"/>
      <c r="G1039" s="24"/>
      <c r="H1039" s="51"/>
      <c r="I1039" s="25"/>
      <c r="J1039" s="31"/>
      <c r="K1039" s="43" t="str">
        <f t="shared" si="32"/>
        <v/>
      </c>
      <c r="L1039" s="45" t="str">
        <f>IF(F1039="","",VLOOKUP(Journal!F1039,Kontenplan!$E$9:$F$278,2))</f>
        <v/>
      </c>
      <c r="M1039" s="44" t="str">
        <f>IF(G1039="","",VLOOKUP(Journal!G1039,Kontenplan!$E$9:$F$278,2))</f>
        <v/>
      </c>
      <c r="N1039" s="28" t="str">
        <f>IF(AND(G1039="",I1039="",J1039=""),"",IF(AND(I1039&gt;0,OR(F1039="",G1039="")),"Bitte gültige Kontonummer/n eingeben",IF(OR(AND(F1039&gt;0,F1039&lt;1000),F1039&gt;9999),"Sollkontonummer muss vierstellig sein",IF(VLOOKUP(F1039,Kontenplan!$E$9:$E$277,1)&lt;&gt;F1039,"Sollkonto existiert nicht",IF(D1039=0,"Bitte Beleg-Nr. prüfen",IF(OR(AND(G1039&gt;0,G1039&lt;1000),G1039&gt;9999),"Habenkontonummer muss vierstellig sein",IF(VLOOKUP(G1039,Kontenplan!$E$9:$F$277,1)&lt;&gt;G1039,"Habenkonto exisitert nicht","")))))))</f>
        <v/>
      </c>
      <c r="O1039" s="28" t="str">
        <f t="shared" si="33"/>
        <v/>
      </c>
      <c r="P1039" s="28"/>
      <c r="Q1039" s="28"/>
      <c r="R1039" s="28"/>
      <c r="S1039" s="28"/>
      <c r="T1039" s="28"/>
      <c r="U1039" s="28"/>
      <c r="V1039" s="28"/>
      <c r="X1039" s="28"/>
      <c r="Y1039" s="28"/>
    </row>
    <row r="1040" spans="1:25" x14ac:dyDescent="0.2">
      <c r="A1040" t="e">
        <f>IF(OR(F1040=#REF!,G1040=#REF!),ROUND(A1039+1,0),A1039+0.0001)</f>
        <v>#REF!</v>
      </c>
      <c r="B1040" s="20" t="e">
        <f>IF(AND(E1040&gt;=$B$2,E1040&lt;=$B$3,OR(F1040=#REF!,G1040=#REF!)),ROUND(B1039+1,0),B1039+0.0001)</f>
        <v>#REF!</v>
      </c>
      <c r="C1040" s="20" t="e">
        <f>IF(H1040=#REF!,ROUND(C1039+1,0),C1039+0.0001)</f>
        <v>#REF!</v>
      </c>
      <c r="D1040" s="21"/>
      <c r="E1040" s="22"/>
      <c r="F1040" s="23"/>
      <c r="G1040" s="24"/>
      <c r="H1040" s="51"/>
      <c r="I1040" s="25"/>
      <c r="J1040" s="31"/>
      <c r="K1040" s="43" t="str">
        <f t="shared" si="32"/>
        <v/>
      </c>
      <c r="L1040" s="45" t="str">
        <f>IF(F1040="","",VLOOKUP(Journal!F1040,Kontenplan!$E$9:$F$278,2))</f>
        <v/>
      </c>
      <c r="M1040" s="44" t="str">
        <f>IF(G1040="","",VLOOKUP(Journal!G1040,Kontenplan!$E$9:$F$278,2))</f>
        <v/>
      </c>
      <c r="N1040" s="28" t="str">
        <f>IF(AND(G1040="",I1040="",J1040=""),"",IF(AND(I1040&gt;0,OR(F1040="",G1040="")),"Bitte gültige Kontonummer/n eingeben",IF(OR(AND(F1040&gt;0,F1040&lt;1000),F1040&gt;9999),"Sollkontonummer muss vierstellig sein",IF(VLOOKUP(F1040,Kontenplan!$E$9:$E$277,1)&lt;&gt;F1040,"Sollkonto existiert nicht",IF(D1040=0,"Bitte Beleg-Nr. prüfen",IF(OR(AND(G1040&gt;0,G1040&lt;1000),G1040&gt;9999),"Habenkontonummer muss vierstellig sein",IF(VLOOKUP(G1040,Kontenplan!$E$9:$F$277,1)&lt;&gt;G1040,"Habenkonto exisitert nicht","")))))))</f>
        <v/>
      </c>
      <c r="O1040" s="28" t="str">
        <f t="shared" si="33"/>
        <v/>
      </c>
      <c r="P1040" s="28"/>
      <c r="Q1040" s="28"/>
      <c r="R1040" s="28"/>
      <c r="S1040" s="28"/>
      <c r="T1040" s="28"/>
      <c r="U1040" s="28"/>
      <c r="V1040" s="28"/>
      <c r="X1040" s="28"/>
      <c r="Y1040" s="28"/>
    </row>
    <row r="1041" spans="1:25" x14ac:dyDescent="0.2">
      <c r="A1041" t="e">
        <f>IF(OR(F1041=#REF!,G1041=#REF!),ROUND(A1040+1,0),A1040+0.0001)</f>
        <v>#REF!</v>
      </c>
      <c r="B1041" s="20" t="e">
        <f>IF(AND(E1041&gt;=$B$2,E1041&lt;=$B$3,OR(F1041=#REF!,G1041=#REF!)),ROUND(B1040+1,0),B1040+0.0001)</f>
        <v>#REF!</v>
      </c>
      <c r="C1041" s="20" t="e">
        <f>IF(H1041=#REF!,ROUND(C1040+1,0),C1040+0.0001)</f>
        <v>#REF!</v>
      </c>
      <c r="D1041" s="21"/>
      <c r="E1041" s="22"/>
      <c r="F1041" s="23"/>
      <c r="G1041" s="24"/>
      <c r="H1041" s="51"/>
      <c r="I1041" s="25"/>
      <c r="J1041" s="31"/>
      <c r="K1041" s="43" t="str">
        <f t="shared" si="32"/>
        <v/>
      </c>
      <c r="L1041" s="45" t="str">
        <f>IF(F1041="","",VLOOKUP(Journal!F1041,Kontenplan!$E$9:$F$278,2))</f>
        <v/>
      </c>
      <c r="M1041" s="44" t="str">
        <f>IF(G1041="","",VLOOKUP(Journal!G1041,Kontenplan!$E$9:$F$278,2))</f>
        <v/>
      </c>
      <c r="N1041" s="28" t="str">
        <f>IF(AND(G1041="",I1041="",J1041=""),"",IF(AND(I1041&gt;0,OR(F1041="",G1041="")),"Bitte gültige Kontonummer/n eingeben",IF(OR(AND(F1041&gt;0,F1041&lt;1000),F1041&gt;9999),"Sollkontonummer muss vierstellig sein",IF(VLOOKUP(F1041,Kontenplan!$E$9:$E$277,1)&lt;&gt;F1041,"Sollkonto existiert nicht",IF(D1041=0,"Bitte Beleg-Nr. prüfen",IF(OR(AND(G1041&gt;0,G1041&lt;1000),G1041&gt;9999),"Habenkontonummer muss vierstellig sein",IF(VLOOKUP(G1041,Kontenplan!$E$9:$F$277,1)&lt;&gt;G1041,"Habenkonto exisitert nicht","")))))))</f>
        <v/>
      </c>
      <c r="O1041" s="28" t="str">
        <f t="shared" si="33"/>
        <v/>
      </c>
      <c r="P1041" s="28"/>
      <c r="Q1041" s="28"/>
      <c r="R1041" s="28"/>
      <c r="S1041" s="28"/>
      <c r="T1041" s="28"/>
      <c r="U1041" s="28"/>
      <c r="V1041" s="28"/>
      <c r="X1041" s="28"/>
      <c r="Y1041" s="28"/>
    </row>
    <row r="1042" spans="1:25" x14ac:dyDescent="0.2">
      <c r="A1042" t="e">
        <f>IF(OR(F1042=#REF!,G1042=#REF!),ROUND(A1041+1,0),A1041+0.0001)</f>
        <v>#REF!</v>
      </c>
      <c r="B1042" s="20" t="e">
        <f>IF(AND(E1042&gt;=$B$2,E1042&lt;=$B$3,OR(F1042=#REF!,G1042=#REF!)),ROUND(B1041+1,0),B1041+0.0001)</f>
        <v>#REF!</v>
      </c>
      <c r="C1042" s="20" t="e">
        <f>IF(H1042=#REF!,ROUND(C1041+1,0),C1041+0.0001)</f>
        <v>#REF!</v>
      </c>
      <c r="D1042" s="21"/>
      <c r="E1042" s="22"/>
      <c r="F1042" s="23"/>
      <c r="G1042" s="24"/>
      <c r="H1042" s="51"/>
      <c r="I1042" s="25"/>
      <c r="J1042" s="31"/>
      <c r="K1042" s="43" t="str">
        <f t="shared" si="32"/>
        <v/>
      </c>
      <c r="L1042" s="45" t="str">
        <f>IF(F1042="","",VLOOKUP(Journal!F1042,Kontenplan!$E$9:$F$278,2))</f>
        <v/>
      </c>
      <c r="M1042" s="44" t="str">
        <f>IF(G1042="","",VLOOKUP(Journal!G1042,Kontenplan!$E$9:$F$278,2))</f>
        <v/>
      </c>
      <c r="N1042" s="28" t="str">
        <f>IF(AND(G1042="",I1042="",J1042=""),"",IF(AND(I1042&gt;0,OR(F1042="",G1042="")),"Bitte gültige Kontonummer/n eingeben",IF(OR(AND(F1042&gt;0,F1042&lt;1000),F1042&gt;9999),"Sollkontonummer muss vierstellig sein",IF(VLOOKUP(F1042,Kontenplan!$E$9:$E$277,1)&lt;&gt;F1042,"Sollkonto existiert nicht",IF(D1042=0,"Bitte Beleg-Nr. prüfen",IF(OR(AND(G1042&gt;0,G1042&lt;1000),G1042&gt;9999),"Habenkontonummer muss vierstellig sein",IF(VLOOKUP(G1042,Kontenplan!$E$9:$F$277,1)&lt;&gt;G1042,"Habenkonto exisitert nicht","")))))))</f>
        <v/>
      </c>
      <c r="O1042" s="28" t="str">
        <f t="shared" si="33"/>
        <v/>
      </c>
      <c r="P1042" s="28"/>
      <c r="Q1042" s="28"/>
      <c r="R1042" s="28"/>
      <c r="S1042" s="28"/>
      <c r="T1042" s="28"/>
      <c r="U1042" s="28"/>
      <c r="V1042" s="28"/>
      <c r="X1042" s="28"/>
      <c r="Y1042" s="28"/>
    </row>
    <row r="1043" spans="1:25" x14ac:dyDescent="0.2">
      <c r="A1043" t="e">
        <f>IF(OR(F1043=#REF!,G1043=#REF!),ROUND(A1042+1,0),A1042+0.0001)</f>
        <v>#REF!</v>
      </c>
      <c r="B1043" s="20" t="e">
        <f>IF(AND(E1043&gt;=$B$2,E1043&lt;=$B$3,OR(F1043=#REF!,G1043=#REF!)),ROUND(B1042+1,0),B1042+0.0001)</f>
        <v>#REF!</v>
      </c>
      <c r="C1043" s="20" t="e">
        <f>IF(H1043=#REF!,ROUND(C1042+1,0),C1042+0.0001)</f>
        <v>#REF!</v>
      </c>
      <c r="D1043" s="21"/>
      <c r="E1043" s="22"/>
      <c r="F1043" s="23"/>
      <c r="G1043" s="24"/>
      <c r="H1043" s="51"/>
      <c r="I1043" s="25"/>
      <c r="J1043" s="31"/>
      <c r="K1043" s="43" t="str">
        <f t="shared" si="32"/>
        <v/>
      </c>
      <c r="L1043" s="45" t="str">
        <f>IF(F1043="","",VLOOKUP(Journal!F1043,Kontenplan!$E$9:$F$278,2))</f>
        <v/>
      </c>
      <c r="M1043" s="44" t="str">
        <f>IF(G1043="","",VLOOKUP(Journal!G1043,Kontenplan!$E$9:$F$278,2))</f>
        <v/>
      </c>
      <c r="N1043" s="28" t="str">
        <f>IF(AND(G1043="",I1043="",J1043=""),"",IF(AND(I1043&gt;0,OR(F1043="",G1043="")),"Bitte gültige Kontonummer/n eingeben",IF(OR(AND(F1043&gt;0,F1043&lt;1000),F1043&gt;9999),"Sollkontonummer muss vierstellig sein",IF(VLOOKUP(F1043,Kontenplan!$E$9:$E$277,1)&lt;&gt;F1043,"Sollkonto existiert nicht",IF(D1043=0,"Bitte Beleg-Nr. prüfen",IF(OR(AND(G1043&gt;0,G1043&lt;1000),G1043&gt;9999),"Habenkontonummer muss vierstellig sein",IF(VLOOKUP(G1043,Kontenplan!$E$9:$F$277,1)&lt;&gt;G1043,"Habenkonto exisitert nicht","")))))))</f>
        <v/>
      </c>
      <c r="O1043" s="28" t="str">
        <f t="shared" si="33"/>
        <v/>
      </c>
      <c r="P1043" s="28"/>
      <c r="Q1043" s="28"/>
      <c r="R1043" s="28"/>
      <c r="S1043" s="28"/>
      <c r="T1043" s="28"/>
      <c r="U1043" s="28"/>
      <c r="V1043" s="28"/>
      <c r="X1043" s="28"/>
      <c r="Y1043" s="28"/>
    </row>
    <row r="1044" spans="1:25" x14ac:dyDescent="0.2">
      <c r="A1044" t="e">
        <f>IF(OR(F1044=#REF!,G1044=#REF!),ROUND(A1043+1,0),A1043+0.0001)</f>
        <v>#REF!</v>
      </c>
      <c r="B1044" s="20" t="e">
        <f>IF(AND(E1044&gt;=$B$2,E1044&lt;=$B$3,OR(F1044=#REF!,G1044=#REF!)),ROUND(B1043+1,0),B1043+0.0001)</f>
        <v>#REF!</v>
      </c>
      <c r="C1044" s="20" t="e">
        <f>IF(H1044=#REF!,ROUND(C1043+1,0),C1043+0.0001)</f>
        <v>#REF!</v>
      </c>
      <c r="D1044" s="21"/>
      <c r="E1044" s="22"/>
      <c r="F1044" s="23"/>
      <c r="G1044" s="24"/>
      <c r="H1044" s="51"/>
      <c r="I1044" s="25"/>
      <c r="J1044" s="31"/>
      <c r="K1044" s="43" t="str">
        <f t="shared" si="32"/>
        <v/>
      </c>
      <c r="L1044" s="45" t="str">
        <f>IF(F1044="","",VLOOKUP(Journal!F1044,Kontenplan!$E$9:$F$278,2))</f>
        <v/>
      </c>
      <c r="M1044" s="44" t="str">
        <f>IF(G1044="","",VLOOKUP(Journal!G1044,Kontenplan!$E$9:$F$278,2))</f>
        <v/>
      </c>
      <c r="N1044" s="28" t="str">
        <f>IF(AND(G1044="",I1044="",J1044=""),"",IF(AND(I1044&gt;0,OR(F1044="",G1044="")),"Bitte gültige Kontonummer/n eingeben",IF(OR(AND(F1044&gt;0,F1044&lt;1000),F1044&gt;9999),"Sollkontonummer muss vierstellig sein",IF(VLOOKUP(F1044,Kontenplan!$E$9:$E$277,1)&lt;&gt;F1044,"Sollkonto existiert nicht",IF(D1044=0,"Bitte Beleg-Nr. prüfen",IF(OR(AND(G1044&gt;0,G1044&lt;1000),G1044&gt;9999),"Habenkontonummer muss vierstellig sein",IF(VLOOKUP(G1044,Kontenplan!$E$9:$F$277,1)&lt;&gt;G1044,"Habenkonto exisitert nicht","")))))))</f>
        <v/>
      </c>
      <c r="O1044" s="28" t="str">
        <f t="shared" si="33"/>
        <v/>
      </c>
      <c r="P1044" s="28"/>
      <c r="Q1044" s="28"/>
      <c r="R1044" s="28"/>
      <c r="S1044" s="28"/>
      <c r="T1044" s="28"/>
      <c r="U1044" s="28"/>
      <c r="V1044" s="28"/>
      <c r="X1044" s="28"/>
      <c r="Y1044" s="28"/>
    </row>
    <row r="1045" spans="1:25" x14ac:dyDescent="0.2">
      <c r="A1045" t="e">
        <f>IF(OR(F1045=#REF!,G1045=#REF!),ROUND(A1044+1,0),A1044+0.0001)</f>
        <v>#REF!</v>
      </c>
      <c r="B1045" s="20" t="e">
        <f>IF(AND(E1045&gt;=$B$2,E1045&lt;=$B$3,OR(F1045=#REF!,G1045=#REF!)),ROUND(B1044+1,0),B1044+0.0001)</f>
        <v>#REF!</v>
      </c>
      <c r="C1045" s="20" t="e">
        <f>IF(H1045=#REF!,ROUND(C1044+1,0),C1044+0.0001)</f>
        <v>#REF!</v>
      </c>
      <c r="D1045" s="21"/>
      <c r="E1045" s="22"/>
      <c r="F1045" s="23"/>
      <c r="G1045" s="24"/>
      <c r="H1045" s="51"/>
      <c r="I1045" s="25"/>
      <c r="J1045" s="31"/>
      <c r="K1045" s="43" t="str">
        <f t="shared" si="32"/>
        <v/>
      </c>
      <c r="L1045" s="45" t="str">
        <f>IF(F1045="","",VLOOKUP(Journal!F1045,Kontenplan!$E$9:$F$278,2))</f>
        <v/>
      </c>
      <c r="M1045" s="44" t="str">
        <f>IF(G1045="","",VLOOKUP(Journal!G1045,Kontenplan!$E$9:$F$278,2))</f>
        <v/>
      </c>
      <c r="N1045" s="28" t="str">
        <f>IF(AND(G1045="",I1045="",J1045=""),"",IF(AND(I1045&gt;0,OR(F1045="",G1045="")),"Bitte gültige Kontonummer/n eingeben",IF(OR(AND(F1045&gt;0,F1045&lt;1000),F1045&gt;9999),"Sollkontonummer muss vierstellig sein",IF(VLOOKUP(F1045,Kontenplan!$E$9:$E$277,1)&lt;&gt;F1045,"Sollkonto existiert nicht",IF(D1045=0,"Bitte Beleg-Nr. prüfen",IF(OR(AND(G1045&gt;0,G1045&lt;1000),G1045&gt;9999),"Habenkontonummer muss vierstellig sein",IF(VLOOKUP(G1045,Kontenplan!$E$9:$F$277,1)&lt;&gt;G1045,"Habenkonto exisitert nicht","")))))))</f>
        <v/>
      </c>
      <c r="O1045" s="28" t="str">
        <f t="shared" si="33"/>
        <v/>
      </c>
      <c r="P1045" s="28"/>
      <c r="Q1045" s="28"/>
      <c r="R1045" s="28"/>
      <c r="S1045" s="28"/>
      <c r="T1045" s="28"/>
      <c r="U1045" s="28"/>
      <c r="V1045" s="28"/>
      <c r="X1045" s="28"/>
      <c r="Y1045" s="28"/>
    </row>
    <row r="1046" spans="1:25" x14ac:dyDescent="0.2">
      <c r="A1046" t="e">
        <f>IF(OR(F1046=#REF!,G1046=#REF!),ROUND(A1045+1,0),A1045+0.0001)</f>
        <v>#REF!</v>
      </c>
      <c r="B1046" s="20" t="e">
        <f>IF(AND(E1046&gt;=$B$2,E1046&lt;=$B$3,OR(F1046=#REF!,G1046=#REF!)),ROUND(B1045+1,0),B1045+0.0001)</f>
        <v>#REF!</v>
      </c>
      <c r="C1046" s="20" t="e">
        <f>IF(H1046=#REF!,ROUND(C1045+1,0),C1045+0.0001)</f>
        <v>#REF!</v>
      </c>
      <c r="D1046" s="21"/>
      <c r="E1046" s="22"/>
      <c r="F1046" s="23"/>
      <c r="G1046" s="24"/>
      <c r="H1046" s="51"/>
      <c r="I1046" s="25"/>
      <c r="J1046" s="31"/>
      <c r="K1046" s="43" t="str">
        <f t="shared" si="32"/>
        <v/>
      </c>
      <c r="L1046" s="45" t="str">
        <f>IF(F1046="","",VLOOKUP(Journal!F1046,Kontenplan!$E$9:$F$278,2))</f>
        <v/>
      </c>
      <c r="M1046" s="44" t="str">
        <f>IF(G1046="","",VLOOKUP(Journal!G1046,Kontenplan!$E$9:$F$278,2))</f>
        <v/>
      </c>
      <c r="N1046" s="28" t="str">
        <f>IF(AND(G1046="",I1046="",J1046=""),"",IF(AND(I1046&gt;0,OR(F1046="",G1046="")),"Bitte gültige Kontonummer/n eingeben",IF(OR(AND(F1046&gt;0,F1046&lt;1000),F1046&gt;9999),"Sollkontonummer muss vierstellig sein",IF(VLOOKUP(F1046,Kontenplan!$E$9:$E$277,1)&lt;&gt;F1046,"Sollkonto existiert nicht",IF(D1046=0,"Bitte Beleg-Nr. prüfen",IF(OR(AND(G1046&gt;0,G1046&lt;1000),G1046&gt;9999),"Habenkontonummer muss vierstellig sein",IF(VLOOKUP(G1046,Kontenplan!$E$9:$F$277,1)&lt;&gt;G1046,"Habenkonto exisitert nicht","")))))))</f>
        <v/>
      </c>
      <c r="O1046" s="28" t="str">
        <f t="shared" si="33"/>
        <v/>
      </c>
      <c r="P1046" s="28"/>
      <c r="Q1046" s="28"/>
      <c r="R1046" s="28"/>
      <c r="S1046" s="28"/>
      <c r="T1046" s="28"/>
      <c r="U1046" s="28"/>
      <c r="V1046" s="28"/>
      <c r="X1046" s="28"/>
      <c r="Y1046" s="28"/>
    </row>
    <row r="1047" spans="1:25" x14ac:dyDescent="0.2">
      <c r="A1047" t="e">
        <f>IF(OR(F1047=#REF!,G1047=#REF!),ROUND(A1046+1,0),A1046+0.0001)</f>
        <v>#REF!</v>
      </c>
      <c r="B1047" s="20" t="e">
        <f>IF(AND(E1047&gt;=$B$2,E1047&lt;=$B$3,OR(F1047=#REF!,G1047=#REF!)),ROUND(B1046+1,0),B1046+0.0001)</f>
        <v>#REF!</v>
      </c>
      <c r="C1047" s="20" t="e">
        <f>IF(H1047=#REF!,ROUND(C1046+1,0),C1046+0.0001)</f>
        <v>#REF!</v>
      </c>
      <c r="D1047" s="21"/>
      <c r="E1047" s="22"/>
      <c r="F1047" s="23"/>
      <c r="G1047" s="24"/>
      <c r="H1047" s="51"/>
      <c r="I1047" s="25"/>
      <c r="J1047" s="31"/>
      <c r="K1047" s="43" t="str">
        <f t="shared" si="32"/>
        <v/>
      </c>
      <c r="L1047" s="45" t="str">
        <f>IF(F1047="","",VLOOKUP(Journal!F1047,Kontenplan!$E$9:$F$278,2))</f>
        <v/>
      </c>
      <c r="M1047" s="44" t="str">
        <f>IF(G1047="","",VLOOKUP(Journal!G1047,Kontenplan!$E$9:$F$278,2))</f>
        <v/>
      </c>
      <c r="N1047" s="28" t="str">
        <f>IF(AND(G1047="",I1047="",J1047=""),"",IF(AND(I1047&gt;0,OR(F1047="",G1047="")),"Bitte gültige Kontonummer/n eingeben",IF(OR(AND(F1047&gt;0,F1047&lt;1000),F1047&gt;9999),"Sollkontonummer muss vierstellig sein",IF(VLOOKUP(F1047,Kontenplan!$E$9:$E$277,1)&lt;&gt;F1047,"Sollkonto existiert nicht",IF(D1047=0,"Bitte Beleg-Nr. prüfen",IF(OR(AND(G1047&gt;0,G1047&lt;1000),G1047&gt;9999),"Habenkontonummer muss vierstellig sein",IF(VLOOKUP(G1047,Kontenplan!$E$9:$F$277,1)&lt;&gt;G1047,"Habenkonto exisitert nicht","")))))))</f>
        <v/>
      </c>
      <c r="O1047" s="28" t="str">
        <f t="shared" si="33"/>
        <v/>
      </c>
      <c r="P1047" s="28"/>
      <c r="Q1047" s="28"/>
      <c r="R1047" s="28"/>
      <c r="S1047" s="28"/>
      <c r="T1047" s="28"/>
      <c r="U1047" s="28"/>
      <c r="V1047" s="28"/>
      <c r="X1047" s="28"/>
      <c r="Y1047" s="28"/>
    </row>
    <row r="1048" spans="1:25" x14ac:dyDescent="0.2">
      <c r="A1048" t="e">
        <f>IF(OR(F1048=#REF!,G1048=#REF!),ROUND(A1047+1,0),A1047+0.0001)</f>
        <v>#REF!</v>
      </c>
      <c r="B1048" s="20" t="e">
        <f>IF(AND(E1048&gt;=$B$2,E1048&lt;=$B$3,OR(F1048=#REF!,G1048=#REF!)),ROUND(B1047+1,0),B1047+0.0001)</f>
        <v>#REF!</v>
      </c>
      <c r="C1048" s="20" t="e">
        <f>IF(H1048=#REF!,ROUND(C1047+1,0),C1047+0.0001)</f>
        <v>#REF!</v>
      </c>
      <c r="D1048" s="21"/>
      <c r="E1048" s="22"/>
      <c r="F1048" s="23"/>
      <c r="G1048" s="24"/>
      <c r="H1048" s="51"/>
      <c r="I1048" s="25"/>
      <c r="J1048" s="31"/>
      <c r="K1048" s="43" t="str">
        <f t="shared" si="32"/>
        <v/>
      </c>
      <c r="L1048" s="45" t="str">
        <f>IF(F1048="","",VLOOKUP(Journal!F1048,Kontenplan!$E$9:$F$278,2))</f>
        <v/>
      </c>
      <c r="M1048" s="44" t="str">
        <f>IF(G1048="","",VLOOKUP(Journal!G1048,Kontenplan!$E$9:$F$278,2))</f>
        <v/>
      </c>
      <c r="N1048" s="28" t="str">
        <f>IF(AND(G1048="",I1048="",J1048=""),"",IF(AND(I1048&gt;0,OR(F1048="",G1048="")),"Bitte gültige Kontonummer/n eingeben",IF(OR(AND(F1048&gt;0,F1048&lt;1000),F1048&gt;9999),"Sollkontonummer muss vierstellig sein",IF(VLOOKUP(F1048,Kontenplan!$E$9:$E$277,1)&lt;&gt;F1048,"Sollkonto existiert nicht",IF(D1048=0,"Bitte Beleg-Nr. prüfen",IF(OR(AND(G1048&gt;0,G1048&lt;1000),G1048&gt;9999),"Habenkontonummer muss vierstellig sein",IF(VLOOKUP(G1048,Kontenplan!$E$9:$F$277,1)&lt;&gt;G1048,"Habenkonto exisitert nicht","")))))))</f>
        <v/>
      </c>
      <c r="O1048" s="28" t="str">
        <f t="shared" si="33"/>
        <v/>
      </c>
      <c r="P1048" s="28"/>
      <c r="Q1048" s="28"/>
      <c r="R1048" s="28"/>
      <c r="S1048" s="28"/>
      <c r="T1048" s="28"/>
      <c r="U1048" s="28"/>
      <c r="V1048" s="28"/>
      <c r="X1048" s="28"/>
      <c r="Y1048" s="28"/>
    </row>
    <row r="1049" spans="1:25" x14ac:dyDescent="0.2">
      <c r="A1049" t="e">
        <f>IF(OR(F1049=#REF!,G1049=#REF!),ROUND(A1048+1,0),A1048+0.0001)</f>
        <v>#REF!</v>
      </c>
      <c r="B1049" s="20" t="e">
        <f>IF(AND(E1049&gt;=$B$2,E1049&lt;=$B$3,OR(F1049=#REF!,G1049=#REF!)),ROUND(B1048+1,0),B1048+0.0001)</f>
        <v>#REF!</v>
      </c>
      <c r="C1049" s="20" t="e">
        <f>IF(H1049=#REF!,ROUND(C1048+1,0),C1048+0.0001)</f>
        <v>#REF!</v>
      </c>
      <c r="D1049" s="21"/>
      <c r="E1049" s="22"/>
      <c r="F1049" s="23"/>
      <c r="G1049" s="24"/>
      <c r="H1049" s="51"/>
      <c r="I1049" s="25"/>
      <c r="J1049" s="31"/>
      <c r="K1049" s="43" t="str">
        <f t="shared" si="32"/>
        <v/>
      </c>
      <c r="L1049" s="45" t="str">
        <f>IF(F1049="","",VLOOKUP(Journal!F1049,Kontenplan!$E$9:$F$278,2))</f>
        <v/>
      </c>
      <c r="M1049" s="44" t="str">
        <f>IF(G1049="","",VLOOKUP(Journal!G1049,Kontenplan!$E$9:$F$278,2))</f>
        <v/>
      </c>
      <c r="N1049" s="28" t="str">
        <f>IF(AND(G1049="",I1049="",J1049=""),"",IF(AND(I1049&gt;0,OR(F1049="",G1049="")),"Bitte gültige Kontonummer/n eingeben",IF(OR(AND(F1049&gt;0,F1049&lt;1000),F1049&gt;9999),"Sollkontonummer muss vierstellig sein",IF(VLOOKUP(F1049,Kontenplan!$E$9:$E$277,1)&lt;&gt;F1049,"Sollkonto existiert nicht",IF(D1049=0,"Bitte Beleg-Nr. prüfen",IF(OR(AND(G1049&gt;0,G1049&lt;1000),G1049&gt;9999),"Habenkontonummer muss vierstellig sein",IF(VLOOKUP(G1049,Kontenplan!$E$9:$F$277,1)&lt;&gt;G1049,"Habenkonto exisitert nicht","")))))))</f>
        <v/>
      </c>
      <c r="O1049" s="28" t="str">
        <f t="shared" si="33"/>
        <v/>
      </c>
      <c r="P1049" s="28"/>
      <c r="Q1049" s="28"/>
      <c r="R1049" s="28"/>
      <c r="S1049" s="28"/>
      <c r="T1049" s="28"/>
      <c r="U1049" s="28"/>
      <c r="V1049" s="28"/>
      <c r="X1049" s="28"/>
      <c r="Y1049" s="28"/>
    </row>
    <row r="1050" spans="1:25" x14ac:dyDescent="0.2">
      <c r="A1050" t="e">
        <f>IF(OR(F1050=#REF!,G1050=#REF!),ROUND(A1049+1,0),A1049+0.0001)</f>
        <v>#REF!</v>
      </c>
      <c r="B1050" s="20" t="e">
        <f>IF(AND(E1050&gt;=$B$2,E1050&lt;=$B$3,OR(F1050=#REF!,G1050=#REF!)),ROUND(B1049+1,0),B1049+0.0001)</f>
        <v>#REF!</v>
      </c>
      <c r="C1050" s="20" t="e">
        <f>IF(H1050=#REF!,ROUND(C1049+1,0),C1049+0.0001)</f>
        <v>#REF!</v>
      </c>
      <c r="D1050" s="21"/>
      <c r="E1050" s="22"/>
      <c r="F1050" s="23"/>
      <c r="G1050" s="24"/>
      <c r="H1050" s="51"/>
      <c r="I1050" s="25"/>
      <c r="J1050" s="31"/>
      <c r="K1050" s="43" t="str">
        <f t="shared" si="32"/>
        <v/>
      </c>
      <c r="L1050" s="45" t="str">
        <f>IF(F1050="","",VLOOKUP(Journal!F1050,Kontenplan!$E$9:$F$278,2))</f>
        <v/>
      </c>
      <c r="M1050" s="44" t="str">
        <f>IF(G1050="","",VLOOKUP(Journal!G1050,Kontenplan!$E$9:$F$278,2))</f>
        <v/>
      </c>
      <c r="N1050" s="28" t="str">
        <f>IF(AND(G1050="",I1050="",J1050=""),"",IF(AND(I1050&gt;0,OR(F1050="",G1050="")),"Bitte gültige Kontonummer/n eingeben",IF(OR(AND(F1050&gt;0,F1050&lt;1000),F1050&gt;9999),"Sollkontonummer muss vierstellig sein",IF(VLOOKUP(F1050,Kontenplan!$E$9:$E$277,1)&lt;&gt;F1050,"Sollkonto existiert nicht",IF(D1050=0,"Bitte Beleg-Nr. prüfen",IF(OR(AND(G1050&gt;0,G1050&lt;1000),G1050&gt;9999),"Habenkontonummer muss vierstellig sein",IF(VLOOKUP(G1050,Kontenplan!$E$9:$F$277,1)&lt;&gt;G1050,"Habenkonto exisitert nicht","")))))))</f>
        <v/>
      </c>
      <c r="O1050" s="28" t="str">
        <f t="shared" si="33"/>
        <v/>
      </c>
      <c r="P1050" s="28"/>
      <c r="Q1050" s="28"/>
      <c r="R1050" s="28"/>
      <c r="S1050" s="28"/>
      <c r="T1050" s="28"/>
      <c r="U1050" s="28"/>
      <c r="V1050" s="28"/>
      <c r="X1050" s="28"/>
      <c r="Y1050" s="28"/>
    </row>
    <row r="1051" spans="1:25" x14ac:dyDescent="0.2">
      <c r="A1051" t="e">
        <f>IF(OR(F1051=#REF!,G1051=#REF!),ROUND(A1050+1,0),A1050+0.0001)</f>
        <v>#REF!</v>
      </c>
      <c r="B1051" s="20" t="e">
        <f>IF(AND(E1051&gt;=$B$2,E1051&lt;=$B$3,OR(F1051=#REF!,G1051=#REF!)),ROUND(B1050+1,0),B1050+0.0001)</f>
        <v>#REF!</v>
      </c>
      <c r="C1051" s="20" t="e">
        <f>IF(H1051=#REF!,ROUND(C1050+1,0),C1050+0.0001)</f>
        <v>#REF!</v>
      </c>
      <c r="D1051" s="21"/>
      <c r="E1051" s="22"/>
      <c r="F1051" s="23"/>
      <c r="G1051" s="24"/>
      <c r="H1051" s="51"/>
      <c r="I1051" s="25"/>
      <c r="J1051" s="31"/>
      <c r="K1051" s="43" t="str">
        <f t="shared" si="32"/>
        <v/>
      </c>
      <c r="L1051" s="45" t="str">
        <f>IF(F1051="","",VLOOKUP(Journal!F1051,Kontenplan!$E$9:$F$278,2))</f>
        <v/>
      </c>
      <c r="M1051" s="44" t="str">
        <f>IF(G1051="","",VLOOKUP(Journal!G1051,Kontenplan!$E$9:$F$278,2))</f>
        <v/>
      </c>
      <c r="N1051" s="28" t="str">
        <f>IF(AND(G1051="",I1051="",J1051=""),"",IF(AND(I1051&gt;0,OR(F1051="",G1051="")),"Bitte gültige Kontonummer/n eingeben",IF(OR(AND(F1051&gt;0,F1051&lt;1000),F1051&gt;9999),"Sollkontonummer muss vierstellig sein",IF(VLOOKUP(F1051,Kontenplan!$E$9:$E$277,1)&lt;&gt;F1051,"Sollkonto existiert nicht",IF(D1051=0,"Bitte Beleg-Nr. prüfen",IF(OR(AND(G1051&gt;0,G1051&lt;1000),G1051&gt;9999),"Habenkontonummer muss vierstellig sein",IF(VLOOKUP(G1051,Kontenplan!$E$9:$F$277,1)&lt;&gt;G1051,"Habenkonto exisitert nicht","")))))))</f>
        <v/>
      </c>
      <c r="O1051" s="28" t="str">
        <f t="shared" si="33"/>
        <v/>
      </c>
      <c r="P1051" s="28"/>
      <c r="Q1051" s="28"/>
      <c r="R1051" s="28"/>
      <c r="S1051" s="28"/>
      <c r="T1051" s="28"/>
      <c r="U1051" s="28"/>
      <c r="V1051" s="28"/>
      <c r="X1051" s="28"/>
      <c r="Y1051" s="28"/>
    </row>
    <row r="1052" spans="1:25" x14ac:dyDescent="0.2">
      <c r="A1052" t="e">
        <f>IF(OR(F1052=#REF!,G1052=#REF!),ROUND(A1051+1,0),A1051+0.0001)</f>
        <v>#REF!</v>
      </c>
      <c r="B1052" s="20" t="e">
        <f>IF(AND(E1052&gt;=$B$2,E1052&lt;=$B$3,OR(F1052=#REF!,G1052=#REF!)),ROUND(B1051+1,0),B1051+0.0001)</f>
        <v>#REF!</v>
      </c>
      <c r="C1052" s="20" t="e">
        <f>IF(H1052=#REF!,ROUND(C1051+1,0),C1051+0.0001)</f>
        <v>#REF!</v>
      </c>
      <c r="D1052" s="21"/>
      <c r="E1052" s="22"/>
      <c r="F1052" s="23"/>
      <c r="G1052" s="24"/>
      <c r="H1052" s="51"/>
      <c r="I1052" s="25"/>
      <c r="J1052" s="31"/>
      <c r="K1052" s="43" t="str">
        <f t="shared" si="32"/>
        <v/>
      </c>
      <c r="L1052" s="45" t="str">
        <f>IF(F1052="","",VLOOKUP(Journal!F1052,Kontenplan!$E$9:$F$278,2))</f>
        <v/>
      </c>
      <c r="M1052" s="44" t="str">
        <f>IF(G1052="","",VLOOKUP(Journal!G1052,Kontenplan!$E$9:$F$278,2))</f>
        <v/>
      </c>
      <c r="N1052" s="28" t="str">
        <f>IF(AND(G1052="",I1052="",J1052=""),"",IF(AND(I1052&gt;0,OR(F1052="",G1052="")),"Bitte gültige Kontonummer/n eingeben",IF(OR(AND(F1052&gt;0,F1052&lt;1000),F1052&gt;9999),"Sollkontonummer muss vierstellig sein",IF(VLOOKUP(F1052,Kontenplan!$E$9:$E$277,1)&lt;&gt;F1052,"Sollkonto existiert nicht",IF(D1052=0,"Bitte Beleg-Nr. prüfen",IF(OR(AND(G1052&gt;0,G1052&lt;1000),G1052&gt;9999),"Habenkontonummer muss vierstellig sein",IF(VLOOKUP(G1052,Kontenplan!$E$9:$F$277,1)&lt;&gt;G1052,"Habenkonto exisitert nicht","")))))))</f>
        <v/>
      </c>
      <c r="O1052" s="28" t="str">
        <f t="shared" si="33"/>
        <v/>
      </c>
      <c r="P1052" s="28"/>
      <c r="Q1052" s="28"/>
      <c r="R1052" s="28"/>
      <c r="S1052" s="28"/>
      <c r="T1052" s="28"/>
      <c r="U1052" s="28"/>
      <c r="V1052" s="28"/>
      <c r="X1052" s="28"/>
      <c r="Y1052" s="28"/>
    </row>
    <row r="1053" spans="1:25" x14ac:dyDescent="0.2">
      <c r="A1053" t="e">
        <f>IF(OR(F1053=#REF!,G1053=#REF!),ROUND(A1052+1,0),A1052+0.0001)</f>
        <v>#REF!</v>
      </c>
      <c r="B1053" s="20" t="e">
        <f>IF(AND(E1053&gt;=$B$2,E1053&lt;=$B$3,OR(F1053=#REF!,G1053=#REF!)),ROUND(B1052+1,0),B1052+0.0001)</f>
        <v>#REF!</v>
      </c>
      <c r="C1053" s="20" t="e">
        <f>IF(H1053=#REF!,ROUND(C1052+1,0),C1052+0.0001)</f>
        <v>#REF!</v>
      </c>
      <c r="D1053" s="21"/>
      <c r="E1053" s="22"/>
      <c r="F1053" s="23"/>
      <c r="G1053" s="24"/>
      <c r="H1053" s="51"/>
      <c r="I1053" s="25"/>
      <c r="J1053" s="31"/>
      <c r="K1053" s="43" t="str">
        <f t="shared" ref="K1053:K1116" si="34">IF(N1053&lt;&gt;"",N1053,IF(O1053&lt;&gt;"",O1053,""))</f>
        <v/>
      </c>
      <c r="L1053" s="45" t="str">
        <f>IF(F1053="","",VLOOKUP(Journal!F1053,Kontenplan!$E$9:$F$278,2))</f>
        <v/>
      </c>
      <c r="M1053" s="44" t="str">
        <f>IF(G1053="","",VLOOKUP(Journal!G1053,Kontenplan!$E$9:$F$278,2))</f>
        <v/>
      </c>
      <c r="N1053" s="28" t="str">
        <f>IF(AND(G1053="",I1053="",J1053=""),"",IF(AND(I1053&gt;0,OR(F1053="",G1053="")),"Bitte gültige Kontonummer/n eingeben",IF(OR(AND(F1053&gt;0,F1053&lt;1000),F1053&gt;9999),"Sollkontonummer muss vierstellig sein",IF(VLOOKUP(F1053,Kontenplan!$E$9:$E$277,1)&lt;&gt;F1053,"Sollkonto existiert nicht",IF(D1053=0,"Bitte Beleg-Nr. prüfen",IF(OR(AND(G1053&gt;0,G1053&lt;1000),G1053&gt;9999),"Habenkontonummer muss vierstellig sein",IF(VLOOKUP(G1053,Kontenplan!$E$9:$F$277,1)&lt;&gt;G1053,"Habenkonto exisitert nicht","")))))))</f>
        <v/>
      </c>
      <c r="O1053" s="28" t="str">
        <f t="shared" si="33"/>
        <v/>
      </c>
      <c r="P1053" s="28"/>
      <c r="Q1053" s="28"/>
      <c r="R1053" s="28"/>
      <c r="S1053" s="28"/>
      <c r="T1053" s="28"/>
      <c r="U1053" s="28"/>
      <c r="V1053" s="28"/>
      <c r="X1053" s="28"/>
      <c r="Y1053" s="28"/>
    </row>
    <row r="1054" spans="1:25" x14ac:dyDescent="0.2">
      <c r="A1054" t="e">
        <f>IF(OR(F1054=#REF!,G1054=#REF!),ROUND(A1053+1,0),A1053+0.0001)</f>
        <v>#REF!</v>
      </c>
      <c r="B1054" s="20" t="e">
        <f>IF(AND(E1054&gt;=$B$2,E1054&lt;=$B$3,OR(F1054=#REF!,G1054=#REF!)),ROUND(B1053+1,0),B1053+0.0001)</f>
        <v>#REF!</v>
      </c>
      <c r="C1054" s="20" t="e">
        <f>IF(H1054=#REF!,ROUND(C1053+1,0),C1053+0.0001)</f>
        <v>#REF!</v>
      </c>
      <c r="D1054" s="21"/>
      <c r="E1054" s="22"/>
      <c r="F1054" s="23"/>
      <c r="G1054" s="24"/>
      <c r="H1054" s="51"/>
      <c r="I1054" s="25"/>
      <c r="J1054" s="31"/>
      <c r="K1054" s="43" t="str">
        <f t="shared" si="34"/>
        <v/>
      </c>
      <c r="L1054" s="45" t="str">
        <f>IF(F1054="","",VLOOKUP(Journal!F1054,Kontenplan!$E$9:$F$278,2))</f>
        <v/>
      </c>
      <c r="M1054" s="44" t="str">
        <f>IF(G1054="","",VLOOKUP(Journal!G1054,Kontenplan!$E$9:$F$278,2))</f>
        <v/>
      </c>
      <c r="N1054" s="28" t="str">
        <f>IF(AND(G1054="",I1054="",J1054=""),"",IF(AND(I1054&gt;0,OR(F1054="",G1054="")),"Bitte gültige Kontonummer/n eingeben",IF(OR(AND(F1054&gt;0,F1054&lt;1000),F1054&gt;9999),"Sollkontonummer muss vierstellig sein",IF(VLOOKUP(F1054,Kontenplan!$E$9:$E$277,1)&lt;&gt;F1054,"Sollkonto existiert nicht",IF(D1054=0,"Bitte Beleg-Nr. prüfen",IF(OR(AND(G1054&gt;0,G1054&lt;1000),G1054&gt;9999),"Habenkontonummer muss vierstellig sein",IF(VLOOKUP(G1054,Kontenplan!$E$9:$F$277,1)&lt;&gt;G1054,"Habenkonto exisitert nicht","")))))))</f>
        <v/>
      </c>
      <c r="O1054" s="28" t="str">
        <f t="shared" si="33"/>
        <v/>
      </c>
      <c r="P1054" s="28"/>
      <c r="Q1054" s="28"/>
      <c r="R1054" s="28"/>
      <c r="S1054" s="28"/>
      <c r="T1054" s="28"/>
      <c r="U1054" s="28"/>
      <c r="V1054" s="28"/>
      <c r="X1054" s="28"/>
      <c r="Y1054" s="28"/>
    </row>
    <row r="1055" spans="1:25" x14ac:dyDescent="0.2">
      <c r="A1055" t="e">
        <f>IF(OR(F1055=#REF!,G1055=#REF!),ROUND(A1054+1,0),A1054+0.0001)</f>
        <v>#REF!</v>
      </c>
      <c r="B1055" s="20" t="e">
        <f>IF(AND(E1055&gt;=$B$2,E1055&lt;=$B$3,OR(F1055=#REF!,G1055=#REF!)),ROUND(B1054+1,0),B1054+0.0001)</f>
        <v>#REF!</v>
      </c>
      <c r="C1055" s="20" t="e">
        <f>IF(H1055=#REF!,ROUND(C1054+1,0),C1054+0.0001)</f>
        <v>#REF!</v>
      </c>
      <c r="D1055" s="21"/>
      <c r="E1055" s="22"/>
      <c r="F1055" s="23"/>
      <c r="G1055" s="24"/>
      <c r="H1055" s="51"/>
      <c r="I1055" s="25"/>
      <c r="J1055" s="31"/>
      <c r="K1055" s="43" t="str">
        <f t="shared" si="34"/>
        <v/>
      </c>
      <c r="L1055" s="45" t="str">
        <f>IF(F1055="","",VLOOKUP(Journal!F1055,Kontenplan!$E$9:$F$278,2))</f>
        <v/>
      </c>
      <c r="M1055" s="44" t="str">
        <f>IF(G1055="","",VLOOKUP(Journal!G1055,Kontenplan!$E$9:$F$278,2))</f>
        <v/>
      </c>
      <c r="N1055" s="28" t="str">
        <f>IF(AND(G1055="",I1055="",J1055=""),"",IF(AND(I1055&gt;0,OR(F1055="",G1055="")),"Bitte gültige Kontonummer/n eingeben",IF(OR(AND(F1055&gt;0,F1055&lt;1000),F1055&gt;9999),"Sollkontonummer muss vierstellig sein",IF(VLOOKUP(F1055,Kontenplan!$E$9:$E$277,1)&lt;&gt;F1055,"Sollkonto existiert nicht",IF(D1055=0,"Bitte Beleg-Nr. prüfen",IF(OR(AND(G1055&gt;0,G1055&lt;1000),G1055&gt;9999),"Habenkontonummer muss vierstellig sein",IF(VLOOKUP(G1055,Kontenplan!$E$9:$F$277,1)&lt;&gt;G1055,"Habenkonto exisitert nicht","")))))))</f>
        <v/>
      </c>
      <c r="O1055" s="28" t="str">
        <f t="shared" si="33"/>
        <v/>
      </c>
      <c r="P1055" s="28"/>
      <c r="Q1055" s="28"/>
      <c r="R1055" s="28"/>
      <c r="S1055" s="28"/>
      <c r="T1055" s="28"/>
      <c r="U1055" s="28"/>
      <c r="V1055" s="28"/>
      <c r="X1055" s="28"/>
      <c r="Y1055" s="28"/>
    </row>
    <row r="1056" spans="1:25" x14ac:dyDescent="0.2">
      <c r="A1056" t="e">
        <f>IF(OR(F1056=#REF!,G1056=#REF!),ROUND(A1055+1,0),A1055+0.0001)</f>
        <v>#REF!</v>
      </c>
      <c r="B1056" s="20" t="e">
        <f>IF(AND(E1056&gt;=$B$2,E1056&lt;=$B$3,OR(F1056=#REF!,G1056=#REF!)),ROUND(B1055+1,0),B1055+0.0001)</f>
        <v>#REF!</v>
      </c>
      <c r="C1056" s="20" t="e">
        <f>IF(H1056=#REF!,ROUND(C1055+1,0),C1055+0.0001)</f>
        <v>#REF!</v>
      </c>
      <c r="D1056" s="21"/>
      <c r="E1056" s="22"/>
      <c r="F1056" s="23"/>
      <c r="G1056" s="24"/>
      <c r="H1056" s="51"/>
      <c r="I1056" s="25"/>
      <c r="J1056" s="31"/>
      <c r="K1056" s="43" t="str">
        <f t="shared" si="34"/>
        <v/>
      </c>
      <c r="L1056" s="45" t="str">
        <f>IF(F1056="","",VLOOKUP(Journal!F1056,Kontenplan!$E$9:$F$278,2))</f>
        <v/>
      </c>
      <c r="M1056" s="44" t="str">
        <f>IF(G1056="","",VLOOKUP(Journal!G1056,Kontenplan!$E$9:$F$278,2))</f>
        <v/>
      </c>
      <c r="N1056" s="28" t="str">
        <f>IF(AND(G1056="",I1056="",J1056=""),"",IF(AND(I1056&gt;0,OR(F1056="",G1056="")),"Bitte gültige Kontonummer/n eingeben",IF(OR(AND(F1056&gt;0,F1056&lt;1000),F1056&gt;9999),"Sollkontonummer muss vierstellig sein",IF(VLOOKUP(F1056,Kontenplan!$E$9:$E$277,1)&lt;&gt;F1056,"Sollkonto existiert nicht",IF(D1056=0,"Bitte Beleg-Nr. prüfen",IF(OR(AND(G1056&gt;0,G1056&lt;1000),G1056&gt;9999),"Habenkontonummer muss vierstellig sein",IF(VLOOKUP(G1056,Kontenplan!$E$9:$F$277,1)&lt;&gt;G1056,"Habenkonto exisitert nicht","")))))))</f>
        <v/>
      </c>
      <c r="O1056" s="28" t="str">
        <f t="shared" si="33"/>
        <v/>
      </c>
      <c r="P1056" s="28"/>
      <c r="Q1056" s="28"/>
      <c r="R1056" s="28"/>
      <c r="S1056" s="28"/>
      <c r="T1056" s="28"/>
      <c r="U1056" s="28"/>
      <c r="V1056" s="28"/>
      <c r="X1056" s="28"/>
      <c r="Y1056" s="28"/>
    </row>
    <row r="1057" spans="1:25" x14ac:dyDescent="0.2">
      <c r="A1057" t="e">
        <f>IF(OR(F1057=#REF!,G1057=#REF!),ROUND(A1056+1,0),A1056+0.0001)</f>
        <v>#REF!</v>
      </c>
      <c r="B1057" s="20" t="e">
        <f>IF(AND(E1057&gt;=$B$2,E1057&lt;=$B$3,OR(F1057=#REF!,G1057=#REF!)),ROUND(B1056+1,0),B1056+0.0001)</f>
        <v>#REF!</v>
      </c>
      <c r="C1057" s="20" t="e">
        <f>IF(H1057=#REF!,ROUND(C1056+1,0),C1056+0.0001)</f>
        <v>#REF!</v>
      </c>
      <c r="D1057" s="21"/>
      <c r="E1057" s="22"/>
      <c r="F1057" s="23"/>
      <c r="G1057" s="24"/>
      <c r="H1057" s="51"/>
      <c r="I1057" s="25"/>
      <c r="J1057" s="31"/>
      <c r="K1057" s="43" t="str">
        <f t="shared" si="34"/>
        <v/>
      </c>
      <c r="L1057" s="45" t="str">
        <f>IF(F1057="","",VLOOKUP(Journal!F1057,Kontenplan!$E$9:$F$278,2))</f>
        <v/>
      </c>
      <c r="M1057" s="44" t="str">
        <f>IF(G1057="","",VLOOKUP(Journal!G1057,Kontenplan!$E$9:$F$278,2))</f>
        <v/>
      </c>
      <c r="N1057" s="28" t="str">
        <f>IF(AND(G1057="",I1057="",J1057=""),"",IF(AND(I1057&gt;0,OR(F1057="",G1057="")),"Bitte gültige Kontonummer/n eingeben",IF(OR(AND(F1057&gt;0,F1057&lt;1000),F1057&gt;9999),"Sollkontonummer muss vierstellig sein",IF(VLOOKUP(F1057,Kontenplan!$E$9:$E$277,1)&lt;&gt;F1057,"Sollkonto existiert nicht",IF(D1057=0,"Bitte Beleg-Nr. prüfen",IF(OR(AND(G1057&gt;0,G1057&lt;1000),G1057&gt;9999),"Habenkontonummer muss vierstellig sein",IF(VLOOKUP(G1057,Kontenplan!$E$9:$F$277,1)&lt;&gt;G1057,"Habenkonto exisitert nicht","")))))))</f>
        <v/>
      </c>
      <c r="O1057" s="28" t="str">
        <f t="shared" si="33"/>
        <v/>
      </c>
      <c r="P1057" s="28"/>
      <c r="Q1057" s="28"/>
      <c r="R1057" s="28"/>
      <c r="S1057" s="28"/>
      <c r="T1057" s="28"/>
      <c r="U1057" s="28"/>
      <c r="V1057" s="28"/>
      <c r="X1057" s="28"/>
      <c r="Y1057" s="28"/>
    </row>
    <row r="1058" spans="1:25" x14ac:dyDescent="0.2">
      <c r="A1058" t="e">
        <f>IF(OR(F1058=#REF!,G1058=#REF!),ROUND(A1057+1,0),A1057+0.0001)</f>
        <v>#REF!</v>
      </c>
      <c r="B1058" s="20" t="e">
        <f>IF(AND(E1058&gt;=$B$2,E1058&lt;=$B$3,OR(F1058=#REF!,G1058=#REF!)),ROUND(B1057+1,0),B1057+0.0001)</f>
        <v>#REF!</v>
      </c>
      <c r="C1058" s="20" t="e">
        <f>IF(H1058=#REF!,ROUND(C1057+1,0),C1057+0.0001)</f>
        <v>#REF!</v>
      </c>
      <c r="D1058" s="21"/>
      <c r="E1058" s="22"/>
      <c r="F1058" s="23"/>
      <c r="G1058" s="24"/>
      <c r="H1058" s="51"/>
      <c r="I1058" s="25"/>
      <c r="J1058" s="31"/>
      <c r="K1058" s="43" t="str">
        <f t="shared" si="34"/>
        <v/>
      </c>
      <c r="L1058" s="45" t="str">
        <f>IF(F1058="","",VLOOKUP(Journal!F1058,Kontenplan!$E$9:$F$278,2))</f>
        <v/>
      </c>
      <c r="M1058" s="44" t="str">
        <f>IF(G1058="","",VLOOKUP(Journal!G1058,Kontenplan!$E$9:$F$278,2))</f>
        <v/>
      </c>
      <c r="N1058" s="28" t="str">
        <f>IF(AND(G1058="",I1058="",J1058=""),"",IF(AND(I1058&gt;0,OR(F1058="",G1058="")),"Bitte gültige Kontonummer/n eingeben",IF(OR(AND(F1058&gt;0,F1058&lt;1000),F1058&gt;9999),"Sollkontonummer muss vierstellig sein",IF(VLOOKUP(F1058,Kontenplan!$E$9:$E$277,1)&lt;&gt;F1058,"Sollkonto existiert nicht",IF(D1058=0,"Bitte Beleg-Nr. prüfen",IF(OR(AND(G1058&gt;0,G1058&lt;1000),G1058&gt;9999),"Habenkontonummer muss vierstellig sein",IF(VLOOKUP(G1058,Kontenplan!$E$9:$F$277,1)&lt;&gt;G1058,"Habenkonto exisitert nicht","")))))))</f>
        <v/>
      </c>
      <c r="O1058" s="28" t="str">
        <f t="shared" si="33"/>
        <v/>
      </c>
      <c r="P1058" s="28"/>
      <c r="Q1058" s="28"/>
      <c r="R1058" s="28"/>
      <c r="S1058" s="28"/>
      <c r="T1058" s="28"/>
      <c r="U1058" s="28"/>
      <c r="V1058" s="28"/>
      <c r="X1058" s="28"/>
      <c r="Y1058" s="28"/>
    </row>
    <row r="1059" spans="1:25" x14ac:dyDescent="0.2">
      <c r="A1059" t="e">
        <f>IF(OR(F1059=#REF!,G1059=#REF!),ROUND(A1058+1,0),A1058+0.0001)</f>
        <v>#REF!</v>
      </c>
      <c r="B1059" s="20" t="e">
        <f>IF(AND(E1059&gt;=$B$2,E1059&lt;=$B$3,OR(F1059=#REF!,G1059=#REF!)),ROUND(B1058+1,0),B1058+0.0001)</f>
        <v>#REF!</v>
      </c>
      <c r="C1059" s="20" t="e">
        <f>IF(H1059=#REF!,ROUND(C1058+1,0),C1058+0.0001)</f>
        <v>#REF!</v>
      </c>
      <c r="D1059" s="21"/>
      <c r="E1059" s="22"/>
      <c r="F1059" s="23"/>
      <c r="G1059" s="24"/>
      <c r="H1059" s="51"/>
      <c r="I1059" s="25"/>
      <c r="J1059" s="31"/>
      <c r="K1059" s="43" t="str">
        <f t="shared" si="34"/>
        <v/>
      </c>
      <c r="L1059" s="45" t="str">
        <f>IF(F1059="","",VLOOKUP(Journal!F1059,Kontenplan!$E$9:$F$278,2))</f>
        <v/>
      </c>
      <c r="M1059" s="44" t="str">
        <f>IF(G1059="","",VLOOKUP(Journal!G1059,Kontenplan!$E$9:$F$278,2))</f>
        <v/>
      </c>
      <c r="N1059" s="28" t="str">
        <f>IF(AND(G1059="",I1059="",J1059=""),"",IF(AND(I1059&gt;0,OR(F1059="",G1059="")),"Bitte gültige Kontonummer/n eingeben",IF(OR(AND(F1059&gt;0,F1059&lt;1000),F1059&gt;9999),"Sollkontonummer muss vierstellig sein",IF(VLOOKUP(F1059,Kontenplan!$E$9:$E$277,1)&lt;&gt;F1059,"Sollkonto existiert nicht",IF(D1059=0,"Bitte Beleg-Nr. prüfen",IF(OR(AND(G1059&gt;0,G1059&lt;1000),G1059&gt;9999),"Habenkontonummer muss vierstellig sein",IF(VLOOKUP(G1059,Kontenplan!$E$9:$F$277,1)&lt;&gt;G1059,"Habenkonto exisitert nicht","")))))))</f>
        <v/>
      </c>
      <c r="O1059" s="28" t="str">
        <f t="shared" si="33"/>
        <v/>
      </c>
      <c r="P1059" s="28"/>
      <c r="Q1059" s="28"/>
      <c r="R1059" s="28"/>
      <c r="S1059" s="28"/>
      <c r="T1059" s="28"/>
      <c r="U1059" s="28"/>
      <c r="V1059" s="28"/>
      <c r="X1059" s="28"/>
      <c r="Y1059" s="28"/>
    </row>
    <row r="1060" spans="1:25" x14ac:dyDescent="0.2">
      <c r="A1060" t="e">
        <f>IF(OR(F1060=#REF!,G1060=#REF!),ROUND(A1059+1,0),A1059+0.0001)</f>
        <v>#REF!</v>
      </c>
      <c r="B1060" s="20" t="e">
        <f>IF(AND(E1060&gt;=$B$2,E1060&lt;=$B$3,OR(F1060=#REF!,G1060=#REF!)),ROUND(B1059+1,0),B1059+0.0001)</f>
        <v>#REF!</v>
      </c>
      <c r="C1060" s="20" t="e">
        <f>IF(H1060=#REF!,ROUND(C1059+1,0),C1059+0.0001)</f>
        <v>#REF!</v>
      </c>
      <c r="D1060" s="21"/>
      <c r="E1060" s="22"/>
      <c r="F1060" s="23"/>
      <c r="G1060" s="24"/>
      <c r="H1060" s="51"/>
      <c r="I1060" s="25"/>
      <c r="J1060" s="31"/>
      <c r="K1060" s="43" t="str">
        <f t="shared" si="34"/>
        <v/>
      </c>
      <c r="L1060" s="45" t="str">
        <f>IF(F1060="","",VLOOKUP(Journal!F1060,Kontenplan!$E$9:$F$278,2))</f>
        <v/>
      </c>
      <c r="M1060" s="44" t="str">
        <f>IF(G1060="","",VLOOKUP(Journal!G1060,Kontenplan!$E$9:$F$278,2))</f>
        <v/>
      </c>
      <c r="N1060" s="28" t="str">
        <f>IF(AND(G1060="",I1060="",J1060=""),"",IF(AND(I1060&gt;0,OR(F1060="",G1060="")),"Bitte gültige Kontonummer/n eingeben",IF(OR(AND(F1060&gt;0,F1060&lt;1000),F1060&gt;9999),"Sollkontonummer muss vierstellig sein",IF(VLOOKUP(F1060,Kontenplan!$E$9:$E$277,1)&lt;&gt;F1060,"Sollkonto existiert nicht",IF(D1060=0,"Bitte Beleg-Nr. prüfen",IF(OR(AND(G1060&gt;0,G1060&lt;1000),G1060&gt;9999),"Habenkontonummer muss vierstellig sein",IF(VLOOKUP(G1060,Kontenplan!$E$9:$F$277,1)&lt;&gt;G1060,"Habenkonto exisitert nicht","")))))))</f>
        <v/>
      </c>
      <c r="O1060" s="28" t="str">
        <f t="shared" si="33"/>
        <v/>
      </c>
      <c r="P1060" s="28"/>
      <c r="Q1060" s="28"/>
      <c r="R1060" s="28"/>
      <c r="S1060" s="28"/>
      <c r="T1060" s="28"/>
      <c r="U1060" s="28"/>
      <c r="V1060" s="28"/>
      <c r="X1060" s="28"/>
      <c r="Y1060" s="28"/>
    </row>
    <row r="1061" spans="1:25" x14ac:dyDescent="0.2">
      <c r="A1061" t="e">
        <f>IF(OR(F1061=#REF!,G1061=#REF!),ROUND(A1060+1,0),A1060+0.0001)</f>
        <v>#REF!</v>
      </c>
      <c r="B1061" s="20" t="e">
        <f>IF(AND(E1061&gt;=$B$2,E1061&lt;=$B$3,OR(F1061=#REF!,G1061=#REF!)),ROUND(B1060+1,0),B1060+0.0001)</f>
        <v>#REF!</v>
      </c>
      <c r="C1061" s="20" t="e">
        <f>IF(H1061=#REF!,ROUND(C1060+1,0),C1060+0.0001)</f>
        <v>#REF!</v>
      </c>
      <c r="D1061" s="21"/>
      <c r="E1061" s="22"/>
      <c r="F1061" s="23"/>
      <c r="G1061" s="24"/>
      <c r="H1061" s="51"/>
      <c r="I1061" s="25"/>
      <c r="J1061" s="31"/>
      <c r="K1061" s="43" t="str">
        <f t="shared" si="34"/>
        <v/>
      </c>
      <c r="L1061" s="45" t="str">
        <f>IF(F1061="","",VLOOKUP(Journal!F1061,Kontenplan!$E$9:$F$278,2))</f>
        <v/>
      </c>
      <c r="M1061" s="44" t="str">
        <f>IF(G1061="","",VLOOKUP(Journal!G1061,Kontenplan!$E$9:$F$278,2))</f>
        <v/>
      </c>
      <c r="N1061" s="28" t="str">
        <f>IF(AND(G1061="",I1061="",J1061=""),"",IF(AND(I1061&gt;0,OR(F1061="",G1061="")),"Bitte gültige Kontonummer/n eingeben",IF(OR(AND(F1061&gt;0,F1061&lt;1000),F1061&gt;9999),"Sollkontonummer muss vierstellig sein",IF(VLOOKUP(F1061,Kontenplan!$E$9:$E$277,1)&lt;&gt;F1061,"Sollkonto existiert nicht",IF(D1061=0,"Bitte Beleg-Nr. prüfen",IF(OR(AND(G1061&gt;0,G1061&lt;1000),G1061&gt;9999),"Habenkontonummer muss vierstellig sein",IF(VLOOKUP(G1061,Kontenplan!$E$9:$F$277,1)&lt;&gt;G1061,"Habenkonto exisitert nicht","")))))))</f>
        <v/>
      </c>
      <c r="O1061" s="28" t="str">
        <f t="shared" si="33"/>
        <v/>
      </c>
      <c r="P1061" s="28"/>
      <c r="Q1061" s="28"/>
      <c r="R1061" s="28"/>
      <c r="S1061" s="28"/>
      <c r="T1061" s="28"/>
      <c r="U1061" s="28"/>
      <c r="V1061" s="28"/>
      <c r="X1061" s="28"/>
      <c r="Y1061" s="28"/>
    </row>
    <row r="1062" spans="1:25" x14ac:dyDescent="0.2">
      <c r="A1062" t="e">
        <f>IF(OR(F1062=#REF!,G1062=#REF!),ROUND(A1061+1,0),A1061+0.0001)</f>
        <v>#REF!</v>
      </c>
      <c r="B1062" s="20" t="e">
        <f>IF(AND(E1062&gt;=$B$2,E1062&lt;=$B$3,OR(F1062=#REF!,G1062=#REF!)),ROUND(B1061+1,0),B1061+0.0001)</f>
        <v>#REF!</v>
      </c>
      <c r="C1062" s="20" t="e">
        <f>IF(H1062=#REF!,ROUND(C1061+1,0),C1061+0.0001)</f>
        <v>#REF!</v>
      </c>
      <c r="D1062" s="21"/>
      <c r="E1062" s="22"/>
      <c r="F1062" s="23"/>
      <c r="G1062" s="24"/>
      <c r="H1062" s="51"/>
      <c r="I1062" s="25"/>
      <c r="J1062" s="31"/>
      <c r="K1062" s="43" t="str">
        <f t="shared" si="34"/>
        <v/>
      </c>
      <c r="L1062" s="45" t="str">
        <f>IF(F1062="","",VLOOKUP(Journal!F1062,Kontenplan!$E$9:$F$278,2))</f>
        <v/>
      </c>
      <c r="M1062" s="44" t="str">
        <f>IF(G1062="","",VLOOKUP(Journal!G1062,Kontenplan!$E$9:$F$278,2))</f>
        <v/>
      </c>
      <c r="N1062" s="28" t="str">
        <f>IF(AND(G1062="",I1062="",J1062=""),"",IF(AND(I1062&gt;0,OR(F1062="",G1062="")),"Bitte gültige Kontonummer/n eingeben",IF(OR(AND(F1062&gt;0,F1062&lt;1000),F1062&gt;9999),"Sollkontonummer muss vierstellig sein",IF(VLOOKUP(F1062,Kontenplan!$E$9:$E$277,1)&lt;&gt;F1062,"Sollkonto existiert nicht",IF(D1062=0,"Bitte Beleg-Nr. prüfen",IF(OR(AND(G1062&gt;0,G1062&lt;1000),G1062&gt;9999),"Habenkontonummer muss vierstellig sein",IF(VLOOKUP(G1062,Kontenplan!$E$9:$F$277,1)&lt;&gt;G1062,"Habenkonto exisitert nicht","")))))))</f>
        <v/>
      </c>
      <c r="O1062" s="28" t="str">
        <f t="shared" si="33"/>
        <v/>
      </c>
      <c r="P1062" s="28"/>
      <c r="Q1062" s="28"/>
      <c r="R1062" s="28"/>
      <c r="S1062" s="28"/>
      <c r="T1062" s="28"/>
      <c r="U1062" s="28"/>
      <c r="V1062" s="28"/>
      <c r="X1062" s="28"/>
      <c r="Y1062" s="28"/>
    </row>
    <row r="1063" spans="1:25" x14ac:dyDescent="0.2">
      <c r="A1063" t="e">
        <f>IF(OR(F1063=#REF!,G1063=#REF!),ROUND(A1062+1,0),A1062+0.0001)</f>
        <v>#REF!</v>
      </c>
      <c r="B1063" s="20" t="e">
        <f>IF(AND(E1063&gt;=$B$2,E1063&lt;=$B$3,OR(F1063=#REF!,G1063=#REF!)),ROUND(B1062+1,0),B1062+0.0001)</f>
        <v>#REF!</v>
      </c>
      <c r="C1063" s="20" t="e">
        <f>IF(H1063=#REF!,ROUND(C1062+1,0),C1062+0.0001)</f>
        <v>#REF!</v>
      </c>
      <c r="D1063" s="21"/>
      <c r="E1063" s="22"/>
      <c r="F1063" s="23"/>
      <c r="G1063" s="24"/>
      <c r="H1063" s="51"/>
      <c r="I1063" s="25"/>
      <c r="J1063" s="31"/>
      <c r="K1063" s="43" t="str">
        <f t="shared" si="34"/>
        <v/>
      </c>
      <c r="L1063" s="45" t="str">
        <f>IF(F1063="","",VLOOKUP(Journal!F1063,Kontenplan!$E$9:$F$278,2))</f>
        <v/>
      </c>
      <c r="M1063" s="44" t="str">
        <f>IF(G1063="","",VLOOKUP(Journal!G1063,Kontenplan!$E$9:$F$278,2))</f>
        <v/>
      </c>
      <c r="N1063" s="28" t="str">
        <f>IF(AND(G1063="",I1063="",J1063=""),"",IF(AND(I1063&gt;0,OR(F1063="",G1063="")),"Bitte gültige Kontonummer/n eingeben",IF(OR(AND(F1063&gt;0,F1063&lt;1000),F1063&gt;9999),"Sollkontonummer muss vierstellig sein",IF(VLOOKUP(F1063,Kontenplan!$E$9:$E$277,1)&lt;&gt;F1063,"Sollkonto existiert nicht",IF(D1063=0,"Bitte Beleg-Nr. prüfen",IF(OR(AND(G1063&gt;0,G1063&lt;1000),G1063&gt;9999),"Habenkontonummer muss vierstellig sein",IF(VLOOKUP(G1063,Kontenplan!$E$9:$F$277,1)&lt;&gt;G1063,"Habenkonto exisitert nicht","")))))))</f>
        <v/>
      </c>
      <c r="O1063" s="28" t="str">
        <f t="shared" si="33"/>
        <v/>
      </c>
      <c r="P1063" s="28"/>
      <c r="Q1063" s="28"/>
      <c r="R1063" s="28"/>
      <c r="S1063" s="28"/>
      <c r="T1063" s="28"/>
      <c r="U1063" s="28"/>
      <c r="V1063" s="28"/>
      <c r="X1063" s="28"/>
      <c r="Y1063" s="28"/>
    </row>
    <row r="1064" spans="1:25" x14ac:dyDescent="0.2">
      <c r="A1064" t="e">
        <f>IF(OR(F1064=#REF!,G1064=#REF!),ROUND(A1063+1,0),A1063+0.0001)</f>
        <v>#REF!</v>
      </c>
      <c r="B1064" s="20" t="e">
        <f>IF(AND(E1064&gt;=$B$2,E1064&lt;=$B$3,OR(F1064=#REF!,G1064=#REF!)),ROUND(B1063+1,0),B1063+0.0001)</f>
        <v>#REF!</v>
      </c>
      <c r="C1064" s="20" t="e">
        <f>IF(H1064=#REF!,ROUND(C1063+1,0),C1063+0.0001)</f>
        <v>#REF!</v>
      </c>
      <c r="D1064" s="21"/>
      <c r="E1064" s="22"/>
      <c r="F1064" s="23"/>
      <c r="G1064" s="24"/>
      <c r="H1064" s="51"/>
      <c r="I1064" s="25"/>
      <c r="J1064" s="31"/>
      <c r="K1064" s="43" t="str">
        <f t="shared" si="34"/>
        <v/>
      </c>
      <c r="L1064" s="45" t="str">
        <f>IF(F1064="","",VLOOKUP(Journal!F1064,Kontenplan!$E$9:$F$278,2))</f>
        <v/>
      </c>
      <c r="M1064" s="44" t="str">
        <f>IF(G1064="","",VLOOKUP(Journal!G1064,Kontenplan!$E$9:$F$278,2))</f>
        <v/>
      </c>
      <c r="N1064" s="28" t="str">
        <f>IF(AND(G1064="",I1064="",J1064=""),"",IF(AND(I1064&gt;0,OR(F1064="",G1064="")),"Bitte gültige Kontonummer/n eingeben",IF(OR(AND(F1064&gt;0,F1064&lt;1000),F1064&gt;9999),"Sollkontonummer muss vierstellig sein",IF(VLOOKUP(F1064,Kontenplan!$E$9:$E$277,1)&lt;&gt;F1064,"Sollkonto existiert nicht",IF(D1064=0,"Bitte Beleg-Nr. prüfen",IF(OR(AND(G1064&gt;0,G1064&lt;1000),G1064&gt;9999),"Habenkontonummer muss vierstellig sein",IF(VLOOKUP(G1064,Kontenplan!$E$9:$F$277,1)&lt;&gt;G1064,"Habenkonto exisitert nicht","")))))))</f>
        <v/>
      </c>
      <c r="O1064" s="28" t="str">
        <f t="shared" si="33"/>
        <v/>
      </c>
      <c r="P1064" s="28"/>
      <c r="Q1064" s="28"/>
      <c r="R1064" s="28"/>
      <c r="S1064" s="28"/>
      <c r="T1064" s="28"/>
      <c r="U1064" s="28"/>
      <c r="V1064" s="28"/>
      <c r="X1064" s="28"/>
      <c r="Y1064" s="28"/>
    </row>
    <row r="1065" spans="1:25" x14ac:dyDescent="0.2">
      <c r="A1065" t="e">
        <f>IF(OR(F1065=#REF!,G1065=#REF!),ROUND(A1064+1,0),A1064+0.0001)</f>
        <v>#REF!</v>
      </c>
      <c r="B1065" s="20" t="e">
        <f>IF(AND(E1065&gt;=$B$2,E1065&lt;=$B$3,OR(F1065=#REF!,G1065=#REF!)),ROUND(B1064+1,0),B1064+0.0001)</f>
        <v>#REF!</v>
      </c>
      <c r="C1065" s="20" t="e">
        <f>IF(H1065=#REF!,ROUND(C1064+1,0),C1064+0.0001)</f>
        <v>#REF!</v>
      </c>
      <c r="D1065" s="21"/>
      <c r="E1065" s="22"/>
      <c r="F1065" s="23"/>
      <c r="G1065" s="24"/>
      <c r="H1065" s="51"/>
      <c r="I1065" s="25"/>
      <c r="J1065" s="31"/>
      <c r="K1065" s="43" t="str">
        <f t="shared" si="34"/>
        <v/>
      </c>
      <c r="L1065" s="45" t="str">
        <f>IF(F1065="","",VLOOKUP(Journal!F1065,Kontenplan!$E$9:$F$278,2))</f>
        <v/>
      </c>
      <c r="M1065" s="44" t="str">
        <f>IF(G1065="","",VLOOKUP(Journal!G1065,Kontenplan!$E$9:$F$278,2))</f>
        <v/>
      </c>
      <c r="N1065" s="28" t="str">
        <f>IF(AND(G1065="",I1065="",J1065=""),"",IF(AND(I1065&gt;0,OR(F1065="",G1065="")),"Bitte gültige Kontonummer/n eingeben",IF(OR(AND(F1065&gt;0,F1065&lt;1000),F1065&gt;9999),"Sollkontonummer muss vierstellig sein",IF(VLOOKUP(F1065,Kontenplan!$E$9:$E$277,1)&lt;&gt;F1065,"Sollkonto existiert nicht",IF(D1065=0,"Bitte Beleg-Nr. prüfen",IF(OR(AND(G1065&gt;0,G1065&lt;1000),G1065&gt;9999),"Habenkontonummer muss vierstellig sein",IF(VLOOKUP(G1065,Kontenplan!$E$9:$F$277,1)&lt;&gt;G1065,"Habenkonto exisitert nicht","")))))))</f>
        <v/>
      </c>
      <c r="O1065" s="28" t="str">
        <f t="shared" si="33"/>
        <v/>
      </c>
      <c r="P1065" s="28"/>
      <c r="Q1065" s="28"/>
      <c r="R1065" s="28"/>
      <c r="S1065" s="28"/>
      <c r="T1065" s="28"/>
      <c r="U1065" s="28"/>
      <c r="V1065" s="28"/>
      <c r="X1065" s="28"/>
      <c r="Y1065" s="28"/>
    </row>
    <row r="1066" spans="1:25" x14ac:dyDescent="0.2">
      <c r="A1066" t="e">
        <f>IF(OR(F1066=#REF!,G1066=#REF!),ROUND(A1065+1,0),A1065+0.0001)</f>
        <v>#REF!</v>
      </c>
      <c r="B1066" s="20" t="e">
        <f>IF(AND(E1066&gt;=$B$2,E1066&lt;=$B$3,OR(F1066=#REF!,G1066=#REF!)),ROUND(B1065+1,0),B1065+0.0001)</f>
        <v>#REF!</v>
      </c>
      <c r="C1066" s="20" t="e">
        <f>IF(H1066=#REF!,ROUND(C1065+1,0),C1065+0.0001)</f>
        <v>#REF!</v>
      </c>
      <c r="D1066" s="21"/>
      <c r="E1066" s="22"/>
      <c r="F1066" s="23"/>
      <c r="G1066" s="24"/>
      <c r="H1066" s="51"/>
      <c r="I1066" s="25"/>
      <c r="J1066" s="31"/>
      <c r="K1066" s="43" t="str">
        <f t="shared" si="34"/>
        <v/>
      </c>
      <c r="L1066" s="45" t="str">
        <f>IF(F1066="","",VLOOKUP(Journal!F1066,Kontenplan!$E$9:$F$278,2))</f>
        <v/>
      </c>
      <c r="M1066" s="44" t="str">
        <f>IF(G1066="","",VLOOKUP(Journal!G1066,Kontenplan!$E$9:$F$278,2))</f>
        <v/>
      </c>
      <c r="N1066" s="28" t="str">
        <f>IF(AND(G1066="",I1066="",J1066=""),"",IF(AND(I1066&gt;0,OR(F1066="",G1066="")),"Bitte gültige Kontonummer/n eingeben",IF(OR(AND(F1066&gt;0,F1066&lt;1000),F1066&gt;9999),"Sollkontonummer muss vierstellig sein",IF(VLOOKUP(F1066,Kontenplan!$E$9:$E$277,1)&lt;&gt;F1066,"Sollkonto existiert nicht",IF(D1066=0,"Bitte Beleg-Nr. prüfen",IF(OR(AND(G1066&gt;0,G1066&lt;1000),G1066&gt;9999),"Habenkontonummer muss vierstellig sein",IF(VLOOKUP(G1066,Kontenplan!$E$9:$F$277,1)&lt;&gt;G1066,"Habenkonto exisitert nicht","")))))))</f>
        <v/>
      </c>
      <c r="O1066" s="28" t="str">
        <f t="shared" si="33"/>
        <v/>
      </c>
      <c r="P1066" s="28"/>
      <c r="Q1066" s="28"/>
      <c r="R1066" s="28"/>
      <c r="S1066" s="28"/>
      <c r="T1066" s="28"/>
      <c r="U1066" s="28"/>
      <c r="V1066" s="28"/>
      <c r="X1066" s="28"/>
      <c r="Y1066" s="28"/>
    </row>
    <row r="1067" spans="1:25" x14ac:dyDescent="0.2">
      <c r="A1067" t="e">
        <f>IF(OR(F1067=#REF!,G1067=#REF!),ROUND(A1066+1,0),A1066+0.0001)</f>
        <v>#REF!</v>
      </c>
      <c r="B1067" s="20" t="e">
        <f>IF(AND(E1067&gt;=$B$2,E1067&lt;=$B$3,OR(F1067=#REF!,G1067=#REF!)),ROUND(B1066+1,0),B1066+0.0001)</f>
        <v>#REF!</v>
      </c>
      <c r="C1067" s="20" t="e">
        <f>IF(H1067=#REF!,ROUND(C1066+1,0),C1066+0.0001)</f>
        <v>#REF!</v>
      </c>
      <c r="D1067" s="21"/>
      <c r="E1067" s="22"/>
      <c r="F1067" s="23"/>
      <c r="G1067" s="24"/>
      <c r="H1067" s="51"/>
      <c r="I1067" s="25"/>
      <c r="J1067" s="31"/>
      <c r="K1067" s="43" t="str">
        <f t="shared" si="34"/>
        <v/>
      </c>
      <c r="L1067" s="45" t="str">
        <f>IF(F1067="","",VLOOKUP(Journal!F1067,Kontenplan!$E$9:$F$278,2))</f>
        <v/>
      </c>
      <c r="M1067" s="44" t="str">
        <f>IF(G1067="","",VLOOKUP(Journal!G1067,Kontenplan!$E$9:$F$278,2))</f>
        <v/>
      </c>
      <c r="N1067" s="28" t="str">
        <f>IF(AND(G1067="",I1067="",J1067=""),"",IF(AND(I1067&gt;0,OR(F1067="",G1067="")),"Bitte gültige Kontonummer/n eingeben",IF(OR(AND(F1067&gt;0,F1067&lt;1000),F1067&gt;9999),"Sollkontonummer muss vierstellig sein",IF(VLOOKUP(F1067,Kontenplan!$E$9:$E$277,1)&lt;&gt;F1067,"Sollkonto existiert nicht",IF(D1067=0,"Bitte Beleg-Nr. prüfen",IF(OR(AND(G1067&gt;0,G1067&lt;1000),G1067&gt;9999),"Habenkontonummer muss vierstellig sein",IF(VLOOKUP(G1067,Kontenplan!$E$9:$F$277,1)&lt;&gt;G1067,"Habenkonto exisitert nicht","")))))))</f>
        <v/>
      </c>
      <c r="O1067" s="28" t="str">
        <f t="shared" si="33"/>
        <v/>
      </c>
      <c r="P1067" s="28"/>
      <c r="Q1067" s="28"/>
      <c r="R1067" s="28"/>
      <c r="S1067" s="28"/>
      <c r="T1067" s="28"/>
      <c r="U1067" s="28"/>
      <c r="V1067" s="28"/>
      <c r="X1067" s="28"/>
      <c r="Y1067" s="28"/>
    </row>
    <row r="1068" spans="1:25" x14ac:dyDescent="0.2">
      <c r="A1068" t="e">
        <f>IF(OR(F1068=#REF!,G1068=#REF!),ROUND(A1067+1,0),A1067+0.0001)</f>
        <v>#REF!</v>
      </c>
      <c r="B1068" s="20" t="e">
        <f>IF(AND(E1068&gt;=$B$2,E1068&lt;=$B$3,OR(F1068=#REF!,G1068=#REF!)),ROUND(B1067+1,0),B1067+0.0001)</f>
        <v>#REF!</v>
      </c>
      <c r="C1068" s="20" t="e">
        <f>IF(H1068=#REF!,ROUND(C1067+1,0),C1067+0.0001)</f>
        <v>#REF!</v>
      </c>
      <c r="D1068" s="21"/>
      <c r="E1068" s="22"/>
      <c r="F1068" s="23"/>
      <c r="G1068" s="24"/>
      <c r="H1068" s="51"/>
      <c r="I1068" s="25"/>
      <c r="J1068" s="31"/>
      <c r="K1068" s="43" t="str">
        <f t="shared" si="34"/>
        <v/>
      </c>
      <c r="L1068" s="45" t="str">
        <f>IF(F1068="","",VLOOKUP(Journal!F1068,Kontenplan!$E$9:$F$278,2))</f>
        <v/>
      </c>
      <c r="M1068" s="44" t="str">
        <f>IF(G1068="","",VLOOKUP(Journal!G1068,Kontenplan!$E$9:$F$278,2))</f>
        <v/>
      </c>
      <c r="N1068" s="28" t="str">
        <f>IF(AND(G1068="",I1068="",J1068=""),"",IF(AND(I1068&gt;0,OR(F1068="",G1068="")),"Bitte gültige Kontonummer/n eingeben",IF(OR(AND(F1068&gt;0,F1068&lt;1000),F1068&gt;9999),"Sollkontonummer muss vierstellig sein",IF(VLOOKUP(F1068,Kontenplan!$E$9:$E$277,1)&lt;&gt;F1068,"Sollkonto existiert nicht",IF(D1068=0,"Bitte Beleg-Nr. prüfen",IF(OR(AND(G1068&gt;0,G1068&lt;1000),G1068&gt;9999),"Habenkontonummer muss vierstellig sein",IF(VLOOKUP(G1068,Kontenplan!$E$9:$F$277,1)&lt;&gt;G1068,"Habenkonto exisitert nicht","")))))))</f>
        <v/>
      </c>
      <c r="O1068" s="28" t="str">
        <f t="shared" si="33"/>
        <v/>
      </c>
      <c r="P1068" s="28"/>
      <c r="Q1068" s="28"/>
      <c r="R1068" s="28"/>
      <c r="S1068" s="28"/>
      <c r="T1068" s="28"/>
      <c r="U1068" s="28"/>
      <c r="V1068" s="28"/>
      <c r="X1068" s="28"/>
      <c r="Y1068" s="28"/>
    </row>
    <row r="1069" spans="1:25" x14ac:dyDescent="0.2">
      <c r="A1069" t="e">
        <f>IF(OR(F1069=#REF!,G1069=#REF!),ROUND(A1068+1,0),A1068+0.0001)</f>
        <v>#REF!</v>
      </c>
      <c r="B1069" s="20" t="e">
        <f>IF(AND(E1069&gt;=$B$2,E1069&lt;=$B$3,OR(F1069=#REF!,G1069=#REF!)),ROUND(B1068+1,0),B1068+0.0001)</f>
        <v>#REF!</v>
      </c>
      <c r="C1069" s="20" t="e">
        <f>IF(H1069=#REF!,ROUND(C1068+1,0),C1068+0.0001)</f>
        <v>#REF!</v>
      </c>
      <c r="D1069" s="21"/>
      <c r="E1069" s="22"/>
      <c r="F1069" s="23"/>
      <c r="G1069" s="24"/>
      <c r="H1069" s="51"/>
      <c r="I1069" s="25"/>
      <c r="J1069" s="31"/>
      <c r="K1069" s="43" t="str">
        <f t="shared" si="34"/>
        <v/>
      </c>
      <c r="L1069" s="45" t="str">
        <f>IF(F1069="","",VLOOKUP(Journal!F1069,Kontenplan!$E$9:$F$278,2))</f>
        <v/>
      </c>
      <c r="M1069" s="44" t="str">
        <f>IF(G1069="","",VLOOKUP(Journal!G1069,Kontenplan!$E$9:$F$278,2))</f>
        <v/>
      </c>
      <c r="N1069" s="28" t="str">
        <f>IF(AND(G1069="",I1069="",J1069=""),"",IF(AND(I1069&gt;0,OR(F1069="",G1069="")),"Bitte gültige Kontonummer/n eingeben",IF(OR(AND(F1069&gt;0,F1069&lt;1000),F1069&gt;9999),"Sollkontonummer muss vierstellig sein",IF(VLOOKUP(F1069,Kontenplan!$E$9:$E$277,1)&lt;&gt;F1069,"Sollkonto existiert nicht",IF(D1069=0,"Bitte Beleg-Nr. prüfen",IF(OR(AND(G1069&gt;0,G1069&lt;1000),G1069&gt;9999),"Habenkontonummer muss vierstellig sein",IF(VLOOKUP(G1069,Kontenplan!$E$9:$F$277,1)&lt;&gt;G1069,"Habenkonto exisitert nicht","")))))))</f>
        <v/>
      </c>
      <c r="O1069" s="28" t="str">
        <f t="shared" si="33"/>
        <v/>
      </c>
      <c r="P1069" s="28"/>
      <c r="Q1069" s="28"/>
      <c r="R1069" s="28"/>
      <c r="S1069" s="28"/>
      <c r="T1069" s="28"/>
      <c r="U1069" s="28"/>
      <c r="V1069" s="28"/>
      <c r="X1069" s="28"/>
      <c r="Y1069" s="28"/>
    </row>
    <row r="1070" spans="1:25" x14ac:dyDescent="0.2">
      <c r="A1070" t="e">
        <f>IF(OR(F1070=#REF!,G1070=#REF!),ROUND(A1069+1,0),A1069+0.0001)</f>
        <v>#REF!</v>
      </c>
      <c r="B1070" s="20" t="e">
        <f>IF(AND(E1070&gt;=$B$2,E1070&lt;=$B$3,OR(F1070=#REF!,G1070=#REF!)),ROUND(B1069+1,0),B1069+0.0001)</f>
        <v>#REF!</v>
      </c>
      <c r="C1070" s="20" t="e">
        <f>IF(H1070=#REF!,ROUND(C1069+1,0),C1069+0.0001)</f>
        <v>#REF!</v>
      </c>
      <c r="D1070" s="21"/>
      <c r="E1070" s="22"/>
      <c r="F1070" s="23"/>
      <c r="G1070" s="24"/>
      <c r="H1070" s="51"/>
      <c r="I1070" s="25"/>
      <c r="J1070" s="31"/>
      <c r="K1070" s="43" t="str">
        <f t="shared" si="34"/>
        <v/>
      </c>
      <c r="L1070" s="45" t="str">
        <f>IF(F1070="","",VLOOKUP(Journal!F1070,Kontenplan!$E$9:$F$278,2))</f>
        <v/>
      </c>
      <c r="M1070" s="44" t="str">
        <f>IF(G1070="","",VLOOKUP(Journal!G1070,Kontenplan!$E$9:$F$278,2))</f>
        <v/>
      </c>
      <c r="N1070" s="28" t="str">
        <f>IF(AND(G1070="",I1070="",J1070=""),"",IF(AND(I1070&gt;0,OR(F1070="",G1070="")),"Bitte gültige Kontonummer/n eingeben",IF(OR(AND(F1070&gt;0,F1070&lt;1000),F1070&gt;9999),"Sollkontonummer muss vierstellig sein",IF(VLOOKUP(F1070,Kontenplan!$E$9:$E$277,1)&lt;&gt;F1070,"Sollkonto existiert nicht",IF(D1070=0,"Bitte Beleg-Nr. prüfen",IF(OR(AND(G1070&gt;0,G1070&lt;1000),G1070&gt;9999),"Habenkontonummer muss vierstellig sein",IF(VLOOKUP(G1070,Kontenplan!$E$9:$F$277,1)&lt;&gt;G1070,"Habenkonto exisitert nicht","")))))))</f>
        <v/>
      </c>
      <c r="O1070" s="28" t="str">
        <f t="shared" si="33"/>
        <v/>
      </c>
      <c r="P1070" s="28"/>
      <c r="Q1070" s="28"/>
      <c r="R1070" s="28"/>
      <c r="S1070" s="28"/>
      <c r="T1070" s="28"/>
      <c r="U1070" s="28"/>
      <c r="V1070" s="28"/>
      <c r="X1070" s="28"/>
      <c r="Y1070" s="28"/>
    </row>
    <row r="1071" spans="1:25" x14ac:dyDescent="0.2">
      <c r="A1071" t="e">
        <f>IF(OR(F1071=#REF!,G1071=#REF!),ROUND(A1070+1,0),A1070+0.0001)</f>
        <v>#REF!</v>
      </c>
      <c r="B1071" s="20" t="e">
        <f>IF(AND(E1071&gt;=$B$2,E1071&lt;=$B$3,OR(F1071=#REF!,G1071=#REF!)),ROUND(B1070+1,0),B1070+0.0001)</f>
        <v>#REF!</v>
      </c>
      <c r="C1071" s="20" t="e">
        <f>IF(H1071=#REF!,ROUND(C1070+1,0),C1070+0.0001)</f>
        <v>#REF!</v>
      </c>
      <c r="D1071" s="21"/>
      <c r="E1071" s="22"/>
      <c r="F1071" s="23"/>
      <c r="G1071" s="24"/>
      <c r="H1071" s="51"/>
      <c r="I1071" s="25"/>
      <c r="J1071" s="31"/>
      <c r="K1071" s="43" t="str">
        <f t="shared" si="34"/>
        <v/>
      </c>
      <c r="L1071" s="45" t="str">
        <f>IF(F1071="","",VLOOKUP(Journal!F1071,Kontenplan!$E$9:$F$278,2))</f>
        <v/>
      </c>
      <c r="M1071" s="44" t="str">
        <f>IF(G1071="","",VLOOKUP(Journal!G1071,Kontenplan!$E$9:$F$278,2))</f>
        <v/>
      </c>
      <c r="N1071" s="28" t="str">
        <f>IF(AND(G1071="",I1071="",J1071=""),"",IF(AND(I1071&gt;0,OR(F1071="",G1071="")),"Bitte gültige Kontonummer/n eingeben",IF(OR(AND(F1071&gt;0,F1071&lt;1000),F1071&gt;9999),"Sollkontonummer muss vierstellig sein",IF(VLOOKUP(F1071,Kontenplan!$E$9:$E$277,1)&lt;&gt;F1071,"Sollkonto existiert nicht",IF(D1071=0,"Bitte Beleg-Nr. prüfen",IF(OR(AND(G1071&gt;0,G1071&lt;1000),G1071&gt;9999),"Habenkontonummer muss vierstellig sein",IF(VLOOKUP(G1071,Kontenplan!$E$9:$F$277,1)&lt;&gt;G1071,"Habenkonto exisitert nicht","")))))))</f>
        <v/>
      </c>
      <c r="O1071" s="28" t="str">
        <f t="shared" si="33"/>
        <v/>
      </c>
      <c r="P1071" s="28"/>
      <c r="Q1071" s="28"/>
      <c r="R1071" s="28"/>
      <c r="S1071" s="28"/>
      <c r="T1071" s="28"/>
      <c r="U1071" s="28"/>
      <c r="V1071" s="28"/>
      <c r="X1071" s="28"/>
      <c r="Y1071" s="28"/>
    </row>
    <row r="1072" spans="1:25" x14ac:dyDescent="0.2">
      <c r="A1072" t="e">
        <f>IF(OR(F1072=#REF!,G1072=#REF!),ROUND(A1071+1,0),A1071+0.0001)</f>
        <v>#REF!</v>
      </c>
      <c r="B1072" s="20" t="e">
        <f>IF(AND(E1072&gt;=$B$2,E1072&lt;=$B$3,OR(F1072=#REF!,G1072=#REF!)),ROUND(B1071+1,0),B1071+0.0001)</f>
        <v>#REF!</v>
      </c>
      <c r="C1072" s="20" t="e">
        <f>IF(H1072=#REF!,ROUND(C1071+1,0),C1071+0.0001)</f>
        <v>#REF!</v>
      </c>
      <c r="D1072" s="21"/>
      <c r="E1072" s="22"/>
      <c r="F1072" s="23"/>
      <c r="G1072" s="24"/>
      <c r="H1072" s="51"/>
      <c r="I1072" s="25"/>
      <c r="J1072" s="31"/>
      <c r="K1072" s="43" t="str">
        <f t="shared" si="34"/>
        <v/>
      </c>
      <c r="L1072" s="45" t="str">
        <f>IF(F1072="","",VLOOKUP(Journal!F1072,Kontenplan!$E$9:$F$278,2))</f>
        <v/>
      </c>
      <c r="M1072" s="44" t="str">
        <f>IF(G1072="","",VLOOKUP(Journal!G1072,Kontenplan!$E$9:$F$278,2))</f>
        <v/>
      </c>
      <c r="N1072" s="28" t="str">
        <f>IF(AND(G1072="",I1072="",J1072=""),"",IF(AND(I1072&gt;0,OR(F1072="",G1072="")),"Bitte gültige Kontonummer/n eingeben",IF(OR(AND(F1072&gt;0,F1072&lt;1000),F1072&gt;9999),"Sollkontonummer muss vierstellig sein",IF(VLOOKUP(F1072,Kontenplan!$E$9:$E$277,1)&lt;&gt;F1072,"Sollkonto existiert nicht",IF(D1072=0,"Bitte Beleg-Nr. prüfen",IF(OR(AND(G1072&gt;0,G1072&lt;1000),G1072&gt;9999),"Habenkontonummer muss vierstellig sein",IF(VLOOKUP(G1072,Kontenplan!$E$9:$F$277,1)&lt;&gt;G1072,"Habenkonto exisitert nicht","")))))))</f>
        <v/>
      </c>
      <c r="O1072" s="28" t="str">
        <f t="shared" si="33"/>
        <v/>
      </c>
      <c r="P1072" s="28"/>
      <c r="Q1072" s="28"/>
      <c r="R1072" s="28"/>
      <c r="S1072" s="28"/>
      <c r="T1072" s="28"/>
      <c r="U1072" s="28"/>
      <c r="V1072" s="28"/>
      <c r="X1072" s="28"/>
      <c r="Y1072" s="28"/>
    </row>
    <row r="1073" spans="1:25" x14ac:dyDescent="0.2">
      <c r="A1073" t="e">
        <f>IF(OR(F1073=#REF!,G1073=#REF!),ROUND(A1072+1,0),A1072+0.0001)</f>
        <v>#REF!</v>
      </c>
      <c r="B1073" s="20" t="e">
        <f>IF(AND(E1073&gt;=$B$2,E1073&lt;=$B$3,OR(F1073=#REF!,G1073=#REF!)),ROUND(B1072+1,0),B1072+0.0001)</f>
        <v>#REF!</v>
      </c>
      <c r="C1073" s="20" t="e">
        <f>IF(H1073=#REF!,ROUND(C1072+1,0),C1072+0.0001)</f>
        <v>#REF!</v>
      </c>
      <c r="D1073" s="21"/>
      <c r="E1073" s="22"/>
      <c r="F1073" s="23"/>
      <c r="G1073" s="24"/>
      <c r="H1073" s="51"/>
      <c r="I1073" s="25"/>
      <c r="J1073" s="31"/>
      <c r="K1073" s="43" t="str">
        <f t="shared" si="34"/>
        <v/>
      </c>
      <c r="L1073" s="45" t="str">
        <f>IF(F1073="","",VLOOKUP(Journal!F1073,Kontenplan!$E$9:$F$278,2))</f>
        <v/>
      </c>
      <c r="M1073" s="44" t="str">
        <f>IF(G1073="","",VLOOKUP(Journal!G1073,Kontenplan!$E$9:$F$278,2))</f>
        <v/>
      </c>
      <c r="N1073" s="28" t="str">
        <f>IF(AND(G1073="",I1073="",J1073=""),"",IF(AND(I1073&gt;0,OR(F1073="",G1073="")),"Bitte gültige Kontonummer/n eingeben",IF(OR(AND(F1073&gt;0,F1073&lt;1000),F1073&gt;9999),"Sollkontonummer muss vierstellig sein",IF(VLOOKUP(F1073,Kontenplan!$E$9:$E$277,1)&lt;&gt;F1073,"Sollkonto existiert nicht",IF(D1073=0,"Bitte Beleg-Nr. prüfen",IF(OR(AND(G1073&gt;0,G1073&lt;1000),G1073&gt;9999),"Habenkontonummer muss vierstellig sein",IF(VLOOKUP(G1073,Kontenplan!$E$9:$F$277,1)&lt;&gt;G1073,"Habenkonto exisitert nicht","")))))))</f>
        <v/>
      </c>
      <c r="O1073" s="28" t="str">
        <f t="shared" si="33"/>
        <v/>
      </c>
      <c r="P1073" s="28"/>
      <c r="Q1073" s="28"/>
      <c r="R1073" s="28"/>
      <c r="S1073" s="28"/>
      <c r="T1073" s="28"/>
      <c r="U1073" s="28"/>
      <c r="V1073" s="28"/>
      <c r="X1073" s="28"/>
      <c r="Y1073" s="28"/>
    </row>
    <row r="1074" spans="1:25" x14ac:dyDescent="0.2">
      <c r="A1074" t="e">
        <f>IF(OR(F1074=#REF!,G1074=#REF!),ROUND(A1073+1,0),A1073+0.0001)</f>
        <v>#REF!</v>
      </c>
      <c r="B1074" s="20" t="e">
        <f>IF(AND(E1074&gt;=$B$2,E1074&lt;=$B$3,OR(F1074=#REF!,G1074=#REF!)),ROUND(B1073+1,0),B1073+0.0001)</f>
        <v>#REF!</v>
      </c>
      <c r="C1074" s="20" t="e">
        <f>IF(H1074=#REF!,ROUND(C1073+1,0),C1073+0.0001)</f>
        <v>#REF!</v>
      </c>
      <c r="D1074" s="21"/>
      <c r="E1074" s="22"/>
      <c r="F1074" s="23"/>
      <c r="G1074" s="24"/>
      <c r="H1074" s="51"/>
      <c r="I1074" s="25"/>
      <c r="J1074" s="31"/>
      <c r="K1074" s="43" t="str">
        <f t="shared" si="34"/>
        <v/>
      </c>
      <c r="L1074" s="45" t="str">
        <f>IF(F1074="","",VLOOKUP(Journal!F1074,Kontenplan!$E$9:$F$278,2))</f>
        <v/>
      </c>
      <c r="M1074" s="44" t="str">
        <f>IF(G1074="","",VLOOKUP(Journal!G1074,Kontenplan!$E$9:$F$278,2))</f>
        <v/>
      </c>
      <c r="N1074" s="28" t="str">
        <f>IF(AND(G1074="",I1074="",J1074=""),"",IF(AND(I1074&gt;0,OR(F1074="",G1074="")),"Bitte gültige Kontonummer/n eingeben",IF(OR(AND(F1074&gt;0,F1074&lt;1000),F1074&gt;9999),"Sollkontonummer muss vierstellig sein",IF(VLOOKUP(F1074,Kontenplan!$E$9:$E$277,1)&lt;&gt;F1074,"Sollkonto existiert nicht",IF(D1074=0,"Bitte Beleg-Nr. prüfen",IF(OR(AND(G1074&gt;0,G1074&lt;1000),G1074&gt;9999),"Habenkontonummer muss vierstellig sein",IF(VLOOKUP(G1074,Kontenplan!$E$9:$F$277,1)&lt;&gt;G1074,"Habenkonto exisitert nicht","")))))))</f>
        <v/>
      </c>
      <c r="O1074" s="28" t="str">
        <f t="shared" si="33"/>
        <v/>
      </c>
      <c r="P1074" s="28"/>
      <c r="Q1074" s="28"/>
      <c r="R1074" s="28"/>
      <c r="S1074" s="28"/>
      <c r="T1074" s="28"/>
      <c r="U1074" s="28"/>
      <c r="V1074" s="28"/>
      <c r="X1074" s="28"/>
      <c r="Y1074" s="28"/>
    </row>
    <row r="1075" spans="1:25" x14ac:dyDescent="0.2">
      <c r="A1075" t="e">
        <f>IF(OR(F1075=#REF!,G1075=#REF!),ROUND(A1074+1,0),A1074+0.0001)</f>
        <v>#REF!</v>
      </c>
      <c r="B1075" s="20" t="e">
        <f>IF(AND(E1075&gt;=$B$2,E1075&lt;=$B$3,OR(F1075=#REF!,G1075=#REF!)),ROUND(B1074+1,0),B1074+0.0001)</f>
        <v>#REF!</v>
      </c>
      <c r="C1075" s="20" t="e">
        <f>IF(H1075=#REF!,ROUND(C1074+1,0),C1074+0.0001)</f>
        <v>#REF!</v>
      </c>
      <c r="D1075" s="21"/>
      <c r="E1075" s="22"/>
      <c r="F1075" s="23"/>
      <c r="G1075" s="24"/>
      <c r="H1075" s="51"/>
      <c r="I1075" s="25"/>
      <c r="J1075" s="31"/>
      <c r="K1075" s="43" t="str">
        <f t="shared" si="34"/>
        <v/>
      </c>
      <c r="L1075" s="45" t="str">
        <f>IF(F1075="","",VLOOKUP(Journal!F1075,Kontenplan!$E$9:$F$278,2))</f>
        <v/>
      </c>
      <c r="M1075" s="44" t="str">
        <f>IF(G1075="","",VLOOKUP(Journal!G1075,Kontenplan!$E$9:$F$278,2))</f>
        <v/>
      </c>
      <c r="N1075" s="28" t="str">
        <f>IF(AND(G1075="",I1075="",J1075=""),"",IF(AND(I1075&gt;0,OR(F1075="",G1075="")),"Bitte gültige Kontonummer/n eingeben",IF(OR(AND(F1075&gt;0,F1075&lt;1000),F1075&gt;9999),"Sollkontonummer muss vierstellig sein",IF(VLOOKUP(F1075,Kontenplan!$E$9:$E$277,1)&lt;&gt;F1075,"Sollkonto existiert nicht",IF(D1075=0,"Bitte Beleg-Nr. prüfen",IF(OR(AND(G1075&gt;0,G1075&lt;1000),G1075&gt;9999),"Habenkontonummer muss vierstellig sein",IF(VLOOKUP(G1075,Kontenplan!$E$9:$F$277,1)&lt;&gt;G1075,"Habenkonto exisitert nicht","")))))))</f>
        <v/>
      </c>
      <c r="O1075" s="28" t="str">
        <f t="shared" si="33"/>
        <v/>
      </c>
      <c r="P1075" s="28"/>
      <c r="Q1075" s="28"/>
      <c r="R1075" s="28"/>
      <c r="S1075" s="28"/>
      <c r="T1075" s="28"/>
      <c r="U1075" s="28"/>
      <c r="V1075" s="28"/>
      <c r="X1075" s="28"/>
      <c r="Y1075" s="28"/>
    </row>
    <row r="1076" spans="1:25" x14ac:dyDescent="0.2">
      <c r="A1076" t="e">
        <f>IF(OR(F1076=#REF!,G1076=#REF!),ROUND(A1075+1,0),A1075+0.0001)</f>
        <v>#REF!</v>
      </c>
      <c r="B1076" s="20" t="e">
        <f>IF(AND(E1076&gt;=$B$2,E1076&lt;=$B$3,OR(F1076=#REF!,G1076=#REF!)),ROUND(B1075+1,0),B1075+0.0001)</f>
        <v>#REF!</v>
      </c>
      <c r="C1076" s="20" t="e">
        <f>IF(H1076=#REF!,ROUND(C1075+1,0),C1075+0.0001)</f>
        <v>#REF!</v>
      </c>
      <c r="D1076" s="21"/>
      <c r="E1076" s="22"/>
      <c r="F1076" s="23"/>
      <c r="G1076" s="24"/>
      <c r="H1076" s="51"/>
      <c r="I1076" s="25"/>
      <c r="J1076" s="31"/>
      <c r="K1076" s="43" t="str">
        <f t="shared" si="34"/>
        <v/>
      </c>
      <c r="L1076" s="45" t="str">
        <f>IF(F1076="","",VLOOKUP(Journal!F1076,Kontenplan!$E$9:$F$278,2))</f>
        <v/>
      </c>
      <c r="M1076" s="44" t="str">
        <f>IF(G1076="","",VLOOKUP(Journal!G1076,Kontenplan!$E$9:$F$278,2))</f>
        <v/>
      </c>
      <c r="N1076" s="28" t="str">
        <f>IF(AND(G1076="",I1076="",J1076=""),"",IF(AND(I1076&gt;0,OR(F1076="",G1076="")),"Bitte gültige Kontonummer/n eingeben",IF(OR(AND(F1076&gt;0,F1076&lt;1000),F1076&gt;9999),"Sollkontonummer muss vierstellig sein",IF(VLOOKUP(F1076,Kontenplan!$E$9:$E$277,1)&lt;&gt;F1076,"Sollkonto existiert nicht",IF(D1076=0,"Bitte Beleg-Nr. prüfen",IF(OR(AND(G1076&gt;0,G1076&lt;1000),G1076&gt;9999),"Habenkontonummer muss vierstellig sein",IF(VLOOKUP(G1076,Kontenplan!$E$9:$F$277,1)&lt;&gt;G1076,"Habenkonto exisitert nicht","")))))))</f>
        <v/>
      </c>
      <c r="O1076" s="28" t="str">
        <f t="shared" si="33"/>
        <v/>
      </c>
      <c r="P1076" s="28"/>
      <c r="Q1076" s="28"/>
      <c r="R1076" s="28"/>
      <c r="S1076" s="28"/>
      <c r="T1076" s="28"/>
      <c r="U1076" s="28"/>
      <c r="V1076" s="28"/>
      <c r="X1076" s="28"/>
      <c r="Y1076" s="28"/>
    </row>
    <row r="1077" spans="1:25" x14ac:dyDescent="0.2">
      <c r="A1077" t="e">
        <f>IF(OR(F1077=#REF!,G1077=#REF!),ROUND(A1076+1,0),A1076+0.0001)</f>
        <v>#REF!</v>
      </c>
      <c r="B1077" s="20" t="e">
        <f>IF(AND(E1077&gt;=$B$2,E1077&lt;=$B$3,OR(F1077=#REF!,G1077=#REF!)),ROUND(B1076+1,0),B1076+0.0001)</f>
        <v>#REF!</v>
      </c>
      <c r="C1077" s="20" t="e">
        <f>IF(H1077=#REF!,ROUND(C1076+1,0),C1076+0.0001)</f>
        <v>#REF!</v>
      </c>
      <c r="D1077" s="21"/>
      <c r="E1077" s="22"/>
      <c r="F1077" s="23"/>
      <c r="G1077" s="24"/>
      <c r="H1077" s="51"/>
      <c r="I1077" s="25"/>
      <c r="J1077" s="31"/>
      <c r="K1077" s="43" t="str">
        <f t="shared" si="34"/>
        <v/>
      </c>
      <c r="L1077" s="45" t="str">
        <f>IF(F1077="","",VLOOKUP(Journal!F1077,Kontenplan!$E$9:$F$278,2))</f>
        <v/>
      </c>
      <c r="M1077" s="44" t="str">
        <f>IF(G1077="","",VLOOKUP(Journal!G1077,Kontenplan!$E$9:$F$278,2))</f>
        <v/>
      </c>
      <c r="N1077" s="28" t="str">
        <f>IF(AND(G1077="",I1077="",J1077=""),"",IF(AND(I1077&gt;0,OR(F1077="",G1077="")),"Bitte gültige Kontonummer/n eingeben",IF(OR(AND(F1077&gt;0,F1077&lt;1000),F1077&gt;9999),"Sollkontonummer muss vierstellig sein",IF(VLOOKUP(F1077,Kontenplan!$E$9:$E$277,1)&lt;&gt;F1077,"Sollkonto existiert nicht",IF(D1077=0,"Bitte Beleg-Nr. prüfen",IF(OR(AND(G1077&gt;0,G1077&lt;1000),G1077&gt;9999),"Habenkontonummer muss vierstellig sein",IF(VLOOKUP(G1077,Kontenplan!$E$9:$F$277,1)&lt;&gt;G1077,"Habenkonto exisitert nicht","")))))))</f>
        <v/>
      </c>
      <c r="O1077" s="28" t="str">
        <f t="shared" si="33"/>
        <v/>
      </c>
      <c r="P1077" s="28"/>
      <c r="Q1077" s="28"/>
      <c r="R1077" s="28"/>
      <c r="S1077" s="28"/>
      <c r="T1077" s="28"/>
      <c r="U1077" s="28"/>
      <c r="V1077" s="28"/>
      <c r="X1077" s="28"/>
      <c r="Y1077" s="28"/>
    </row>
    <row r="1078" spans="1:25" x14ac:dyDescent="0.2">
      <c r="A1078" t="e">
        <f>IF(OR(F1078=#REF!,G1078=#REF!),ROUND(A1077+1,0),A1077+0.0001)</f>
        <v>#REF!</v>
      </c>
      <c r="B1078" s="20" t="e">
        <f>IF(AND(E1078&gt;=$B$2,E1078&lt;=$B$3,OR(F1078=#REF!,G1078=#REF!)),ROUND(B1077+1,0),B1077+0.0001)</f>
        <v>#REF!</v>
      </c>
      <c r="C1078" s="20" t="e">
        <f>IF(H1078=#REF!,ROUND(C1077+1,0),C1077+0.0001)</f>
        <v>#REF!</v>
      </c>
      <c r="D1078" s="21"/>
      <c r="E1078" s="22"/>
      <c r="F1078" s="23"/>
      <c r="G1078" s="24"/>
      <c r="H1078" s="51"/>
      <c r="I1078" s="25"/>
      <c r="J1078" s="31"/>
      <c r="K1078" s="43" t="str">
        <f t="shared" si="34"/>
        <v/>
      </c>
      <c r="L1078" s="45" t="str">
        <f>IF(F1078="","",VLOOKUP(Journal!F1078,Kontenplan!$E$9:$F$278,2))</f>
        <v/>
      </c>
      <c r="M1078" s="44" t="str">
        <f>IF(G1078="","",VLOOKUP(Journal!G1078,Kontenplan!$E$9:$F$278,2))</f>
        <v/>
      </c>
      <c r="N1078" s="28" t="str">
        <f>IF(AND(G1078="",I1078="",J1078=""),"",IF(AND(I1078&gt;0,OR(F1078="",G1078="")),"Bitte gültige Kontonummer/n eingeben",IF(OR(AND(F1078&gt;0,F1078&lt;1000),F1078&gt;9999),"Sollkontonummer muss vierstellig sein",IF(VLOOKUP(F1078,Kontenplan!$E$9:$E$277,1)&lt;&gt;F1078,"Sollkonto existiert nicht",IF(D1078=0,"Bitte Beleg-Nr. prüfen",IF(OR(AND(G1078&gt;0,G1078&lt;1000),G1078&gt;9999),"Habenkontonummer muss vierstellig sein",IF(VLOOKUP(G1078,Kontenplan!$E$9:$F$277,1)&lt;&gt;G1078,"Habenkonto exisitert nicht","")))))))</f>
        <v/>
      </c>
      <c r="O1078" s="28" t="str">
        <f t="shared" si="33"/>
        <v/>
      </c>
      <c r="P1078" s="28"/>
      <c r="Q1078" s="28"/>
      <c r="R1078" s="28"/>
      <c r="S1078" s="28"/>
      <c r="T1078" s="28"/>
      <c r="U1078" s="28"/>
      <c r="V1078" s="28"/>
      <c r="X1078" s="28"/>
      <c r="Y1078" s="28"/>
    </row>
    <row r="1079" spans="1:25" x14ac:dyDescent="0.2">
      <c r="A1079" t="e">
        <f>IF(OR(F1079=#REF!,G1079=#REF!),ROUND(A1078+1,0),A1078+0.0001)</f>
        <v>#REF!</v>
      </c>
      <c r="B1079" s="20" t="e">
        <f>IF(AND(E1079&gt;=$B$2,E1079&lt;=$B$3,OR(F1079=#REF!,G1079=#REF!)),ROUND(B1078+1,0),B1078+0.0001)</f>
        <v>#REF!</v>
      </c>
      <c r="C1079" s="20" t="e">
        <f>IF(H1079=#REF!,ROUND(C1078+1,0),C1078+0.0001)</f>
        <v>#REF!</v>
      </c>
      <c r="D1079" s="21"/>
      <c r="E1079" s="22"/>
      <c r="F1079" s="23"/>
      <c r="G1079" s="24"/>
      <c r="H1079" s="51"/>
      <c r="I1079" s="25"/>
      <c r="J1079" s="31"/>
      <c r="K1079" s="43" t="str">
        <f t="shared" si="34"/>
        <v/>
      </c>
      <c r="L1079" s="45" t="str">
        <f>IF(F1079="","",VLOOKUP(Journal!F1079,Kontenplan!$E$9:$F$278,2))</f>
        <v/>
      </c>
      <c r="M1079" s="44" t="str">
        <f>IF(G1079="","",VLOOKUP(Journal!G1079,Kontenplan!$E$9:$F$278,2))</f>
        <v/>
      </c>
      <c r="N1079" s="28" t="str">
        <f>IF(AND(G1079="",I1079="",J1079=""),"",IF(AND(I1079&gt;0,OR(F1079="",G1079="")),"Bitte gültige Kontonummer/n eingeben",IF(OR(AND(F1079&gt;0,F1079&lt;1000),F1079&gt;9999),"Sollkontonummer muss vierstellig sein",IF(VLOOKUP(F1079,Kontenplan!$E$9:$E$277,1)&lt;&gt;F1079,"Sollkonto existiert nicht",IF(D1079=0,"Bitte Beleg-Nr. prüfen",IF(OR(AND(G1079&gt;0,G1079&lt;1000),G1079&gt;9999),"Habenkontonummer muss vierstellig sein",IF(VLOOKUP(G1079,Kontenplan!$E$9:$F$277,1)&lt;&gt;G1079,"Habenkonto exisitert nicht","")))))))</f>
        <v/>
      </c>
      <c r="O1079" s="28" t="str">
        <f t="shared" si="33"/>
        <v/>
      </c>
      <c r="P1079" s="28"/>
      <c r="Q1079" s="28"/>
      <c r="R1079" s="28"/>
      <c r="S1079" s="28"/>
      <c r="T1079" s="28"/>
      <c r="U1079" s="28"/>
      <c r="V1079" s="28"/>
      <c r="X1079" s="28"/>
      <c r="Y1079" s="28"/>
    </row>
    <row r="1080" spans="1:25" x14ac:dyDescent="0.2">
      <c r="A1080" t="e">
        <f>IF(OR(F1080=#REF!,G1080=#REF!),ROUND(A1079+1,0),A1079+0.0001)</f>
        <v>#REF!</v>
      </c>
      <c r="B1080" s="20" t="e">
        <f>IF(AND(E1080&gt;=$B$2,E1080&lt;=$B$3,OR(F1080=#REF!,G1080=#REF!)),ROUND(B1079+1,0),B1079+0.0001)</f>
        <v>#REF!</v>
      </c>
      <c r="C1080" s="20" t="e">
        <f>IF(H1080=#REF!,ROUND(C1079+1,0),C1079+0.0001)</f>
        <v>#REF!</v>
      </c>
      <c r="D1080" s="21"/>
      <c r="E1080" s="22"/>
      <c r="F1080" s="23"/>
      <c r="G1080" s="24"/>
      <c r="H1080" s="51"/>
      <c r="I1080" s="25"/>
      <c r="J1080" s="31"/>
      <c r="K1080" s="43" t="str">
        <f t="shared" si="34"/>
        <v/>
      </c>
      <c r="L1080" s="45" t="str">
        <f>IF(F1080="","",VLOOKUP(Journal!F1080,Kontenplan!$E$9:$F$278,2))</f>
        <v/>
      </c>
      <c r="M1080" s="44" t="str">
        <f>IF(G1080="","",VLOOKUP(Journal!G1080,Kontenplan!$E$9:$F$278,2))</f>
        <v/>
      </c>
      <c r="N1080" s="28" t="str">
        <f>IF(AND(G1080="",I1080="",J1080=""),"",IF(AND(I1080&gt;0,OR(F1080="",G1080="")),"Bitte gültige Kontonummer/n eingeben",IF(OR(AND(F1080&gt;0,F1080&lt;1000),F1080&gt;9999),"Sollkontonummer muss vierstellig sein",IF(VLOOKUP(F1080,Kontenplan!$E$9:$E$277,1)&lt;&gt;F1080,"Sollkonto existiert nicht",IF(D1080=0,"Bitte Beleg-Nr. prüfen",IF(OR(AND(G1080&gt;0,G1080&lt;1000),G1080&gt;9999),"Habenkontonummer muss vierstellig sein",IF(VLOOKUP(G1080,Kontenplan!$E$9:$F$277,1)&lt;&gt;G1080,"Habenkonto exisitert nicht","")))))))</f>
        <v/>
      </c>
      <c r="O1080" s="28" t="str">
        <f t="shared" si="33"/>
        <v/>
      </c>
      <c r="P1080" s="28"/>
      <c r="Q1080" s="28"/>
      <c r="R1080" s="28"/>
      <c r="S1080" s="28"/>
      <c r="T1080" s="28"/>
      <c r="U1080" s="28"/>
      <c r="V1080" s="28"/>
      <c r="X1080" s="28"/>
      <c r="Y1080" s="28"/>
    </row>
    <row r="1081" spans="1:25" x14ac:dyDescent="0.2">
      <c r="A1081" t="e">
        <f>IF(OR(F1081=#REF!,G1081=#REF!),ROUND(A1080+1,0),A1080+0.0001)</f>
        <v>#REF!</v>
      </c>
      <c r="B1081" s="20" t="e">
        <f>IF(AND(E1081&gt;=$B$2,E1081&lt;=$B$3,OR(F1081=#REF!,G1081=#REF!)),ROUND(B1080+1,0),B1080+0.0001)</f>
        <v>#REF!</v>
      </c>
      <c r="C1081" s="20" t="e">
        <f>IF(H1081=#REF!,ROUND(C1080+1,0),C1080+0.0001)</f>
        <v>#REF!</v>
      </c>
      <c r="D1081" s="21"/>
      <c r="E1081" s="22"/>
      <c r="F1081" s="23"/>
      <c r="G1081" s="24"/>
      <c r="H1081" s="51"/>
      <c r="I1081" s="25"/>
      <c r="J1081" s="31"/>
      <c r="K1081" s="43" t="str">
        <f t="shared" si="34"/>
        <v/>
      </c>
      <c r="L1081" s="45" t="str">
        <f>IF(F1081="","",VLOOKUP(Journal!F1081,Kontenplan!$E$9:$F$278,2))</f>
        <v/>
      </c>
      <c r="M1081" s="44" t="str">
        <f>IF(G1081="","",VLOOKUP(Journal!G1081,Kontenplan!$E$9:$F$278,2))</f>
        <v/>
      </c>
      <c r="N1081" s="28" t="str">
        <f>IF(AND(G1081="",I1081="",J1081=""),"",IF(AND(I1081&gt;0,OR(F1081="",G1081="")),"Bitte gültige Kontonummer/n eingeben",IF(OR(AND(F1081&gt;0,F1081&lt;1000),F1081&gt;9999),"Sollkontonummer muss vierstellig sein",IF(VLOOKUP(F1081,Kontenplan!$E$9:$E$277,1)&lt;&gt;F1081,"Sollkonto existiert nicht",IF(D1081=0,"Bitte Beleg-Nr. prüfen",IF(OR(AND(G1081&gt;0,G1081&lt;1000),G1081&gt;9999),"Habenkontonummer muss vierstellig sein",IF(VLOOKUP(G1081,Kontenplan!$E$9:$F$277,1)&lt;&gt;G1081,"Habenkonto exisitert nicht","")))))))</f>
        <v/>
      </c>
      <c r="O1081" s="28" t="str">
        <f t="shared" si="33"/>
        <v/>
      </c>
      <c r="P1081" s="28"/>
      <c r="Q1081" s="28"/>
      <c r="R1081" s="28"/>
      <c r="S1081" s="28"/>
      <c r="T1081" s="28"/>
      <c r="U1081" s="28"/>
      <c r="V1081" s="28"/>
      <c r="X1081" s="28"/>
      <c r="Y1081" s="28"/>
    </row>
    <row r="1082" spans="1:25" x14ac:dyDescent="0.2">
      <c r="A1082" t="e">
        <f>IF(OR(F1082=#REF!,G1082=#REF!),ROUND(A1081+1,0),A1081+0.0001)</f>
        <v>#REF!</v>
      </c>
      <c r="B1082" s="20" t="e">
        <f>IF(AND(E1082&gt;=$B$2,E1082&lt;=$B$3,OR(F1082=#REF!,G1082=#REF!)),ROUND(B1081+1,0),B1081+0.0001)</f>
        <v>#REF!</v>
      </c>
      <c r="C1082" s="20" t="e">
        <f>IF(H1082=#REF!,ROUND(C1081+1,0),C1081+0.0001)</f>
        <v>#REF!</v>
      </c>
      <c r="D1082" s="21"/>
      <c r="E1082" s="22"/>
      <c r="F1082" s="23"/>
      <c r="G1082" s="24"/>
      <c r="H1082" s="51"/>
      <c r="I1082" s="25"/>
      <c r="J1082" s="31"/>
      <c r="K1082" s="43" t="str">
        <f t="shared" si="34"/>
        <v/>
      </c>
      <c r="L1082" s="45" t="str">
        <f>IF(F1082="","",VLOOKUP(Journal!F1082,Kontenplan!$E$9:$F$278,2))</f>
        <v/>
      </c>
      <c r="M1082" s="44" t="str">
        <f>IF(G1082="","",VLOOKUP(Journal!G1082,Kontenplan!$E$9:$F$278,2))</f>
        <v/>
      </c>
      <c r="N1082" s="28" t="str">
        <f>IF(AND(G1082="",I1082="",J1082=""),"",IF(AND(I1082&gt;0,OR(F1082="",G1082="")),"Bitte gültige Kontonummer/n eingeben",IF(OR(AND(F1082&gt;0,F1082&lt;1000),F1082&gt;9999),"Sollkontonummer muss vierstellig sein",IF(VLOOKUP(F1082,Kontenplan!$E$9:$E$277,1)&lt;&gt;F1082,"Sollkonto existiert nicht",IF(D1082=0,"Bitte Beleg-Nr. prüfen",IF(OR(AND(G1082&gt;0,G1082&lt;1000),G1082&gt;9999),"Habenkontonummer muss vierstellig sein",IF(VLOOKUP(G1082,Kontenplan!$E$9:$F$277,1)&lt;&gt;G1082,"Habenkonto exisitert nicht","")))))))</f>
        <v/>
      </c>
      <c r="O1082" s="28" t="str">
        <f t="shared" si="33"/>
        <v/>
      </c>
      <c r="P1082" s="28"/>
      <c r="Q1082" s="28"/>
      <c r="R1082" s="28"/>
      <c r="S1082" s="28"/>
      <c r="T1082" s="28"/>
      <c r="U1082" s="28"/>
      <c r="V1082" s="28"/>
      <c r="X1082" s="28"/>
      <c r="Y1082" s="28"/>
    </row>
    <row r="1083" spans="1:25" x14ac:dyDescent="0.2">
      <c r="A1083" t="e">
        <f>IF(OR(F1083=#REF!,G1083=#REF!),ROUND(A1082+1,0),A1082+0.0001)</f>
        <v>#REF!</v>
      </c>
      <c r="B1083" s="20" t="e">
        <f>IF(AND(E1083&gt;=$B$2,E1083&lt;=$B$3,OR(F1083=#REF!,G1083=#REF!)),ROUND(B1082+1,0),B1082+0.0001)</f>
        <v>#REF!</v>
      </c>
      <c r="C1083" s="20" t="e">
        <f>IF(H1083=#REF!,ROUND(C1082+1,0),C1082+0.0001)</f>
        <v>#REF!</v>
      </c>
      <c r="D1083" s="21"/>
      <c r="E1083" s="22"/>
      <c r="F1083" s="23"/>
      <c r="G1083" s="24"/>
      <c r="H1083" s="51"/>
      <c r="I1083" s="25"/>
      <c r="J1083" s="31"/>
      <c r="K1083" s="43" t="str">
        <f t="shared" si="34"/>
        <v/>
      </c>
      <c r="L1083" s="45" t="str">
        <f>IF(F1083="","",VLOOKUP(Journal!F1083,Kontenplan!$E$9:$F$278,2))</f>
        <v/>
      </c>
      <c r="M1083" s="44" t="str">
        <f>IF(G1083="","",VLOOKUP(Journal!G1083,Kontenplan!$E$9:$F$278,2))</f>
        <v/>
      </c>
      <c r="N1083" s="28" t="str">
        <f>IF(AND(G1083="",I1083="",J1083=""),"",IF(AND(I1083&gt;0,OR(F1083="",G1083="")),"Bitte gültige Kontonummer/n eingeben",IF(OR(AND(F1083&gt;0,F1083&lt;1000),F1083&gt;9999),"Sollkontonummer muss vierstellig sein",IF(VLOOKUP(F1083,Kontenplan!$E$9:$E$277,1)&lt;&gt;F1083,"Sollkonto existiert nicht",IF(D1083=0,"Bitte Beleg-Nr. prüfen",IF(OR(AND(G1083&gt;0,G1083&lt;1000),G1083&gt;9999),"Habenkontonummer muss vierstellig sein",IF(VLOOKUP(G1083,Kontenplan!$E$9:$F$277,1)&lt;&gt;G1083,"Habenkonto exisitert nicht","")))))))</f>
        <v/>
      </c>
      <c r="O1083" s="28" t="str">
        <f t="shared" si="33"/>
        <v/>
      </c>
      <c r="P1083" s="28"/>
      <c r="Q1083" s="28"/>
      <c r="R1083" s="28"/>
      <c r="S1083" s="28"/>
      <c r="T1083" s="28"/>
      <c r="U1083" s="28"/>
      <c r="V1083" s="28"/>
      <c r="X1083" s="28"/>
      <c r="Y1083" s="28"/>
    </row>
    <row r="1084" spans="1:25" x14ac:dyDescent="0.2">
      <c r="A1084" t="e">
        <f>IF(OR(F1084=#REF!,G1084=#REF!),ROUND(A1083+1,0),A1083+0.0001)</f>
        <v>#REF!</v>
      </c>
      <c r="B1084" s="20" t="e">
        <f>IF(AND(E1084&gt;=$B$2,E1084&lt;=$B$3,OR(F1084=#REF!,G1084=#REF!)),ROUND(B1083+1,0),B1083+0.0001)</f>
        <v>#REF!</v>
      </c>
      <c r="C1084" s="20" t="e">
        <f>IF(H1084=#REF!,ROUND(C1083+1,0),C1083+0.0001)</f>
        <v>#REF!</v>
      </c>
      <c r="D1084" s="21"/>
      <c r="E1084" s="22"/>
      <c r="F1084" s="23"/>
      <c r="G1084" s="24"/>
      <c r="H1084" s="51"/>
      <c r="I1084" s="25"/>
      <c r="J1084" s="31"/>
      <c r="K1084" s="43" t="str">
        <f t="shared" si="34"/>
        <v/>
      </c>
      <c r="L1084" s="45" t="str">
        <f>IF(F1084="","",VLOOKUP(Journal!F1084,Kontenplan!$E$9:$F$278,2))</f>
        <v/>
      </c>
      <c r="M1084" s="44" t="str">
        <f>IF(G1084="","",VLOOKUP(Journal!G1084,Kontenplan!$E$9:$F$278,2))</f>
        <v/>
      </c>
      <c r="N1084" s="28" t="str">
        <f>IF(AND(G1084="",I1084="",J1084=""),"",IF(AND(I1084&gt;0,OR(F1084="",G1084="")),"Bitte gültige Kontonummer/n eingeben",IF(OR(AND(F1084&gt;0,F1084&lt;1000),F1084&gt;9999),"Sollkontonummer muss vierstellig sein",IF(VLOOKUP(F1084,Kontenplan!$E$9:$E$277,1)&lt;&gt;F1084,"Sollkonto existiert nicht",IF(D1084=0,"Bitte Beleg-Nr. prüfen",IF(OR(AND(G1084&gt;0,G1084&lt;1000),G1084&gt;9999),"Habenkontonummer muss vierstellig sein",IF(VLOOKUP(G1084,Kontenplan!$E$9:$F$277,1)&lt;&gt;G1084,"Habenkonto exisitert nicht","")))))))</f>
        <v/>
      </c>
      <c r="O1084" s="28" t="str">
        <f t="shared" si="33"/>
        <v/>
      </c>
      <c r="P1084" s="28"/>
      <c r="Q1084" s="28"/>
      <c r="R1084" s="28"/>
      <c r="S1084" s="28"/>
      <c r="T1084" s="28"/>
      <c r="U1084" s="28"/>
      <c r="V1084" s="28"/>
      <c r="X1084" s="28"/>
      <c r="Y1084" s="28"/>
    </row>
    <row r="1085" spans="1:25" x14ac:dyDescent="0.2">
      <c r="A1085" t="e">
        <f>IF(OR(F1085=#REF!,G1085=#REF!),ROUND(A1084+1,0),A1084+0.0001)</f>
        <v>#REF!</v>
      </c>
      <c r="B1085" s="20" t="e">
        <f>IF(AND(E1085&gt;=$B$2,E1085&lt;=$B$3,OR(F1085=#REF!,G1085=#REF!)),ROUND(B1084+1,0),B1084+0.0001)</f>
        <v>#REF!</v>
      </c>
      <c r="C1085" s="20" t="e">
        <f>IF(H1085=#REF!,ROUND(C1084+1,0),C1084+0.0001)</f>
        <v>#REF!</v>
      </c>
      <c r="D1085" s="21"/>
      <c r="E1085" s="22"/>
      <c r="F1085" s="23"/>
      <c r="G1085" s="24"/>
      <c r="H1085" s="51"/>
      <c r="I1085" s="25"/>
      <c r="J1085" s="31"/>
      <c r="K1085" s="43" t="str">
        <f t="shared" si="34"/>
        <v/>
      </c>
      <c r="L1085" s="45" t="str">
        <f>IF(F1085="","",VLOOKUP(Journal!F1085,Kontenplan!$E$9:$F$278,2))</f>
        <v/>
      </c>
      <c r="M1085" s="44" t="str">
        <f>IF(G1085="","",VLOOKUP(Journal!G1085,Kontenplan!$E$9:$F$278,2))</f>
        <v/>
      </c>
      <c r="N1085" s="28" t="str">
        <f>IF(AND(G1085="",I1085="",J1085=""),"",IF(AND(I1085&gt;0,OR(F1085="",G1085="")),"Bitte gültige Kontonummer/n eingeben",IF(OR(AND(F1085&gt;0,F1085&lt;1000),F1085&gt;9999),"Sollkontonummer muss vierstellig sein",IF(VLOOKUP(F1085,Kontenplan!$E$9:$E$277,1)&lt;&gt;F1085,"Sollkonto existiert nicht",IF(D1085=0,"Bitte Beleg-Nr. prüfen",IF(OR(AND(G1085&gt;0,G1085&lt;1000),G1085&gt;9999),"Habenkontonummer muss vierstellig sein",IF(VLOOKUP(G1085,Kontenplan!$E$9:$F$277,1)&lt;&gt;G1085,"Habenkonto exisitert nicht","")))))))</f>
        <v/>
      </c>
      <c r="O1085" s="28" t="str">
        <f t="shared" si="33"/>
        <v/>
      </c>
      <c r="P1085" s="28"/>
      <c r="Q1085" s="28"/>
      <c r="R1085" s="28"/>
      <c r="S1085" s="28"/>
      <c r="T1085" s="28"/>
      <c r="U1085" s="28"/>
      <c r="V1085" s="28"/>
      <c r="X1085" s="28"/>
      <c r="Y1085" s="28"/>
    </row>
    <row r="1086" spans="1:25" x14ac:dyDescent="0.2">
      <c r="A1086" t="e">
        <f>IF(OR(F1086=#REF!,G1086=#REF!),ROUND(A1085+1,0),A1085+0.0001)</f>
        <v>#REF!</v>
      </c>
      <c r="B1086" s="20" t="e">
        <f>IF(AND(E1086&gt;=$B$2,E1086&lt;=$B$3,OR(F1086=#REF!,G1086=#REF!)),ROUND(B1085+1,0),B1085+0.0001)</f>
        <v>#REF!</v>
      </c>
      <c r="C1086" s="20" t="e">
        <f>IF(H1086=#REF!,ROUND(C1085+1,0),C1085+0.0001)</f>
        <v>#REF!</v>
      </c>
      <c r="D1086" s="21"/>
      <c r="E1086" s="22"/>
      <c r="F1086" s="23"/>
      <c r="G1086" s="24"/>
      <c r="H1086" s="51"/>
      <c r="I1086" s="25"/>
      <c r="J1086" s="31"/>
      <c r="K1086" s="43" t="str">
        <f t="shared" si="34"/>
        <v/>
      </c>
      <c r="L1086" s="45" t="str">
        <f>IF(F1086="","",VLOOKUP(Journal!F1086,Kontenplan!$E$9:$F$278,2))</f>
        <v/>
      </c>
      <c r="M1086" s="44" t="str">
        <f>IF(G1086="","",VLOOKUP(Journal!G1086,Kontenplan!$E$9:$F$278,2))</f>
        <v/>
      </c>
      <c r="N1086" s="28" t="str">
        <f>IF(AND(G1086="",I1086="",J1086=""),"",IF(AND(I1086&gt;0,OR(F1086="",G1086="")),"Bitte gültige Kontonummer/n eingeben",IF(OR(AND(F1086&gt;0,F1086&lt;1000),F1086&gt;9999),"Sollkontonummer muss vierstellig sein",IF(VLOOKUP(F1086,Kontenplan!$E$9:$E$277,1)&lt;&gt;F1086,"Sollkonto existiert nicht",IF(D1086=0,"Bitte Beleg-Nr. prüfen",IF(OR(AND(G1086&gt;0,G1086&lt;1000),G1086&gt;9999),"Habenkontonummer muss vierstellig sein",IF(VLOOKUP(G1086,Kontenplan!$E$9:$F$277,1)&lt;&gt;G1086,"Habenkonto exisitert nicht","")))))))</f>
        <v/>
      </c>
      <c r="O1086" s="28" t="str">
        <f t="shared" si="33"/>
        <v/>
      </c>
      <c r="P1086" s="28"/>
      <c r="Q1086" s="28"/>
      <c r="R1086" s="28"/>
      <c r="S1086" s="28"/>
      <c r="T1086" s="28"/>
      <c r="U1086" s="28"/>
      <c r="V1086" s="28"/>
      <c r="X1086" s="28"/>
      <c r="Y1086" s="28"/>
    </row>
    <row r="1087" spans="1:25" x14ac:dyDescent="0.2">
      <c r="A1087" t="e">
        <f>IF(OR(F1087=#REF!,G1087=#REF!),ROUND(A1086+1,0),A1086+0.0001)</f>
        <v>#REF!</v>
      </c>
      <c r="B1087" s="20" t="e">
        <f>IF(AND(E1087&gt;=$B$2,E1087&lt;=$B$3,OR(F1087=#REF!,G1087=#REF!)),ROUND(B1086+1,0),B1086+0.0001)</f>
        <v>#REF!</v>
      </c>
      <c r="C1087" s="20" t="e">
        <f>IF(H1087=#REF!,ROUND(C1086+1,0),C1086+0.0001)</f>
        <v>#REF!</v>
      </c>
      <c r="D1087" s="21"/>
      <c r="E1087" s="22"/>
      <c r="F1087" s="23"/>
      <c r="G1087" s="24"/>
      <c r="H1087" s="51"/>
      <c r="I1087" s="25"/>
      <c r="J1087" s="31"/>
      <c r="K1087" s="43" t="str">
        <f t="shared" si="34"/>
        <v/>
      </c>
      <c r="L1087" s="45" t="str">
        <f>IF(F1087="","",VLOOKUP(Journal!F1087,Kontenplan!$E$9:$F$278,2))</f>
        <v/>
      </c>
      <c r="M1087" s="44" t="str">
        <f>IF(G1087="","",VLOOKUP(Journal!G1087,Kontenplan!$E$9:$F$278,2))</f>
        <v/>
      </c>
      <c r="N1087" s="28" t="str">
        <f>IF(AND(G1087="",I1087="",J1087=""),"",IF(AND(I1087&gt;0,OR(F1087="",G1087="")),"Bitte gültige Kontonummer/n eingeben",IF(OR(AND(F1087&gt;0,F1087&lt;1000),F1087&gt;9999),"Sollkontonummer muss vierstellig sein",IF(VLOOKUP(F1087,Kontenplan!$E$9:$E$277,1)&lt;&gt;F1087,"Sollkonto existiert nicht",IF(D1087=0,"Bitte Beleg-Nr. prüfen",IF(OR(AND(G1087&gt;0,G1087&lt;1000),G1087&gt;9999),"Habenkontonummer muss vierstellig sein",IF(VLOOKUP(G1087,Kontenplan!$E$9:$F$277,1)&lt;&gt;G1087,"Habenkonto exisitert nicht","")))))))</f>
        <v/>
      </c>
      <c r="O1087" s="28" t="str">
        <f t="shared" si="33"/>
        <v/>
      </c>
      <c r="P1087" s="28"/>
      <c r="Q1087" s="28"/>
      <c r="R1087" s="28"/>
      <c r="S1087" s="28"/>
      <c r="T1087" s="28"/>
      <c r="U1087" s="28"/>
      <c r="V1087" s="28"/>
      <c r="X1087" s="28"/>
      <c r="Y1087" s="28"/>
    </row>
    <row r="1088" spans="1:25" x14ac:dyDescent="0.2">
      <c r="A1088" t="e">
        <f>IF(OR(F1088=#REF!,G1088=#REF!),ROUND(A1087+1,0),A1087+0.0001)</f>
        <v>#REF!</v>
      </c>
      <c r="B1088" s="20" t="e">
        <f>IF(AND(E1088&gt;=$B$2,E1088&lt;=$B$3,OR(F1088=#REF!,G1088=#REF!)),ROUND(B1087+1,0),B1087+0.0001)</f>
        <v>#REF!</v>
      </c>
      <c r="C1088" s="20" t="e">
        <f>IF(H1088=#REF!,ROUND(C1087+1,0),C1087+0.0001)</f>
        <v>#REF!</v>
      </c>
      <c r="D1088" s="21"/>
      <c r="E1088" s="22"/>
      <c r="F1088" s="23"/>
      <c r="G1088" s="24"/>
      <c r="H1088" s="51"/>
      <c r="I1088" s="25"/>
      <c r="J1088" s="31"/>
      <c r="K1088" s="43" t="str">
        <f t="shared" si="34"/>
        <v/>
      </c>
      <c r="L1088" s="45" t="str">
        <f>IF(F1088="","",VLOOKUP(Journal!F1088,Kontenplan!$E$9:$F$278,2))</f>
        <v/>
      </c>
      <c r="M1088" s="44" t="str">
        <f>IF(G1088="","",VLOOKUP(Journal!G1088,Kontenplan!$E$9:$F$278,2))</f>
        <v/>
      </c>
      <c r="N1088" s="28" t="str">
        <f>IF(AND(G1088="",I1088="",J1088=""),"",IF(AND(I1088&gt;0,OR(F1088="",G1088="")),"Bitte gültige Kontonummer/n eingeben",IF(OR(AND(F1088&gt;0,F1088&lt;1000),F1088&gt;9999),"Sollkontonummer muss vierstellig sein",IF(VLOOKUP(F1088,Kontenplan!$E$9:$E$277,1)&lt;&gt;F1088,"Sollkonto existiert nicht",IF(D1088=0,"Bitte Beleg-Nr. prüfen",IF(OR(AND(G1088&gt;0,G1088&lt;1000),G1088&gt;9999),"Habenkontonummer muss vierstellig sein",IF(VLOOKUP(G1088,Kontenplan!$E$9:$F$277,1)&lt;&gt;G1088,"Habenkonto exisitert nicht","")))))))</f>
        <v/>
      </c>
      <c r="O1088" s="28" t="str">
        <f t="shared" si="33"/>
        <v/>
      </c>
      <c r="P1088" s="28"/>
      <c r="Q1088" s="28"/>
      <c r="R1088" s="28"/>
      <c r="S1088" s="28"/>
      <c r="T1088" s="28"/>
      <c r="U1088" s="28"/>
      <c r="V1088" s="28"/>
      <c r="X1088" s="28"/>
      <c r="Y1088" s="28"/>
    </row>
    <row r="1089" spans="1:25" x14ac:dyDescent="0.2">
      <c r="A1089" t="e">
        <f>IF(OR(F1089=#REF!,G1089=#REF!),ROUND(A1088+1,0),A1088+0.0001)</f>
        <v>#REF!</v>
      </c>
      <c r="B1089" s="20" t="e">
        <f>IF(AND(E1089&gt;=$B$2,E1089&lt;=$B$3,OR(F1089=#REF!,G1089=#REF!)),ROUND(B1088+1,0),B1088+0.0001)</f>
        <v>#REF!</v>
      </c>
      <c r="C1089" s="20" t="e">
        <f>IF(H1089=#REF!,ROUND(C1088+1,0),C1088+0.0001)</f>
        <v>#REF!</v>
      </c>
      <c r="D1089" s="21"/>
      <c r="E1089" s="22"/>
      <c r="F1089" s="23"/>
      <c r="G1089" s="24"/>
      <c r="H1089" s="51"/>
      <c r="I1089" s="25"/>
      <c r="J1089" s="31"/>
      <c r="K1089" s="43" t="str">
        <f t="shared" si="34"/>
        <v/>
      </c>
      <c r="L1089" s="45" t="str">
        <f>IF(F1089="","",VLOOKUP(Journal!F1089,Kontenplan!$E$9:$F$278,2))</f>
        <v/>
      </c>
      <c r="M1089" s="44" t="str">
        <f>IF(G1089="","",VLOOKUP(Journal!G1089,Kontenplan!$E$9:$F$278,2))</f>
        <v/>
      </c>
      <c r="N1089" s="28" t="str">
        <f>IF(AND(G1089="",I1089="",J1089=""),"",IF(AND(I1089&gt;0,OR(F1089="",G1089="")),"Bitte gültige Kontonummer/n eingeben",IF(OR(AND(F1089&gt;0,F1089&lt;1000),F1089&gt;9999),"Sollkontonummer muss vierstellig sein",IF(VLOOKUP(F1089,Kontenplan!$E$9:$E$277,1)&lt;&gt;F1089,"Sollkonto existiert nicht",IF(D1089=0,"Bitte Beleg-Nr. prüfen",IF(OR(AND(G1089&gt;0,G1089&lt;1000),G1089&gt;9999),"Habenkontonummer muss vierstellig sein",IF(VLOOKUP(G1089,Kontenplan!$E$9:$F$277,1)&lt;&gt;G1089,"Habenkonto exisitert nicht","")))))))</f>
        <v/>
      </c>
      <c r="O1089" s="28" t="str">
        <f t="shared" si="33"/>
        <v/>
      </c>
      <c r="P1089" s="28"/>
      <c r="Q1089" s="28"/>
      <c r="R1089" s="28"/>
      <c r="S1089" s="28"/>
      <c r="T1089" s="28"/>
      <c r="U1089" s="28"/>
      <c r="V1089" s="28"/>
      <c r="X1089" s="28"/>
      <c r="Y1089" s="28"/>
    </row>
    <row r="1090" spans="1:25" x14ac:dyDescent="0.2">
      <c r="A1090" t="e">
        <f>IF(OR(F1090=#REF!,G1090=#REF!),ROUND(A1089+1,0),A1089+0.0001)</f>
        <v>#REF!</v>
      </c>
      <c r="B1090" s="20" t="e">
        <f>IF(AND(E1090&gt;=$B$2,E1090&lt;=$B$3,OR(F1090=#REF!,G1090=#REF!)),ROUND(B1089+1,0),B1089+0.0001)</f>
        <v>#REF!</v>
      </c>
      <c r="C1090" s="20" t="e">
        <f>IF(H1090=#REF!,ROUND(C1089+1,0),C1089+0.0001)</f>
        <v>#REF!</v>
      </c>
      <c r="D1090" s="21"/>
      <c r="E1090" s="22"/>
      <c r="F1090" s="23"/>
      <c r="G1090" s="24"/>
      <c r="H1090" s="51"/>
      <c r="I1090" s="25"/>
      <c r="J1090" s="31"/>
      <c r="K1090" s="43" t="str">
        <f t="shared" si="34"/>
        <v/>
      </c>
      <c r="L1090" s="45" t="str">
        <f>IF(F1090="","",VLOOKUP(Journal!F1090,Kontenplan!$E$9:$F$278,2))</f>
        <v/>
      </c>
      <c r="M1090" s="44" t="str">
        <f>IF(G1090="","",VLOOKUP(Journal!G1090,Kontenplan!$E$9:$F$278,2))</f>
        <v/>
      </c>
      <c r="N1090" s="28" t="str">
        <f>IF(AND(G1090="",I1090="",J1090=""),"",IF(AND(I1090&gt;0,OR(F1090="",G1090="")),"Bitte gültige Kontonummer/n eingeben",IF(OR(AND(F1090&gt;0,F1090&lt;1000),F1090&gt;9999),"Sollkontonummer muss vierstellig sein",IF(VLOOKUP(F1090,Kontenplan!$E$9:$E$277,1)&lt;&gt;F1090,"Sollkonto existiert nicht",IF(D1090=0,"Bitte Beleg-Nr. prüfen",IF(OR(AND(G1090&gt;0,G1090&lt;1000),G1090&gt;9999),"Habenkontonummer muss vierstellig sein",IF(VLOOKUP(G1090,Kontenplan!$E$9:$F$277,1)&lt;&gt;G1090,"Habenkonto exisitert nicht","")))))))</f>
        <v/>
      </c>
      <c r="O1090" s="28" t="str">
        <f t="shared" si="33"/>
        <v/>
      </c>
      <c r="P1090" s="28"/>
      <c r="Q1090" s="28"/>
      <c r="R1090" s="28"/>
      <c r="S1090" s="28"/>
      <c r="T1090" s="28"/>
      <c r="U1090" s="28"/>
      <c r="V1090" s="28"/>
      <c r="X1090" s="28"/>
      <c r="Y1090" s="28"/>
    </row>
    <row r="1091" spans="1:25" x14ac:dyDescent="0.2">
      <c r="A1091" t="e">
        <f>IF(OR(F1091=#REF!,G1091=#REF!),ROUND(A1090+1,0),A1090+0.0001)</f>
        <v>#REF!</v>
      </c>
      <c r="B1091" s="20" t="e">
        <f>IF(AND(E1091&gt;=$B$2,E1091&lt;=$B$3,OR(F1091=#REF!,G1091=#REF!)),ROUND(B1090+1,0),B1090+0.0001)</f>
        <v>#REF!</v>
      </c>
      <c r="C1091" s="20" t="e">
        <f>IF(H1091=#REF!,ROUND(C1090+1,0),C1090+0.0001)</f>
        <v>#REF!</v>
      </c>
      <c r="D1091" s="21"/>
      <c r="E1091" s="22"/>
      <c r="F1091" s="23"/>
      <c r="G1091" s="24"/>
      <c r="H1091" s="51"/>
      <c r="I1091" s="25"/>
      <c r="J1091" s="31"/>
      <c r="K1091" s="43" t="str">
        <f t="shared" si="34"/>
        <v/>
      </c>
      <c r="L1091" s="45" t="str">
        <f>IF(F1091="","",VLOOKUP(Journal!F1091,Kontenplan!$E$9:$F$278,2))</f>
        <v/>
      </c>
      <c r="M1091" s="44" t="str">
        <f>IF(G1091="","",VLOOKUP(Journal!G1091,Kontenplan!$E$9:$F$278,2))</f>
        <v/>
      </c>
      <c r="N1091" s="28" t="str">
        <f>IF(AND(G1091="",I1091="",J1091=""),"",IF(AND(I1091&gt;0,OR(F1091="",G1091="")),"Bitte gültige Kontonummer/n eingeben",IF(OR(AND(F1091&gt;0,F1091&lt;1000),F1091&gt;9999),"Sollkontonummer muss vierstellig sein",IF(VLOOKUP(F1091,Kontenplan!$E$9:$E$277,1)&lt;&gt;F1091,"Sollkonto existiert nicht",IF(D1091=0,"Bitte Beleg-Nr. prüfen",IF(OR(AND(G1091&gt;0,G1091&lt;1000),G1091&gt;9999),"Habenkontonummer muss vierstellig sein",IF(VLOOKUP(G1091,Kontenplan!$E$9:$F$277,1)&lt;&gt;G1091,"Habenkonto exisitert nicht","")))))))</f>
        <v/>
      </c>
      <c r="O1091" s="28" t="str">
        <f t="shared" si="33"/>
        <v/>
      </c>
      <c r="P1091" s="28"/>
      <c r="Q1091" s="28"/>
      <c r="R1091" s="28"/>
      <c r="S1091" s="28"/>
      <c r="T1091" s="28"/>
      <c r="U1091" s="28"/>
      <c r="V1091" s="28"/>
      <c r="X1091" s="28"/>
      <c r="Y1091" s="28"/>
    </row>
    <row r="1092" spans="1:25" x14ac:dyDescent="0.2">
      <c r="A1092" t="e">
        <f>IF(OR(F1092=#REF!,G1092=#REF!),ROUND(A1091+1,0),A1091+0.0001)</f>
        <v>#REF!</v>
      </c>
      <c r="B1092" s="20" t="e">
        <f>IF(AND(E1092&gt;=$B$2,E1092&lt;=$B$3,OR(F1092=#REF!,G1092=#REF!)),ROUND(B1091+1,0),B1091+0.0001)</f>
        <v>#REF!</v>
      </c>
      <c r="C1092" s="20" t="e">
        <f>IF(H1092=#REF!,ROUND(C1091+1,0),C1091+0.0001)</f>
        <v>#REF!</v>
      </c>
      <c r="D1092" s="21"/>
      <c r="E1092" s="22"/>
      <c r="F1092" s="23"/>
      <c r="G1092" s="24"/>
      <c r="H1092" s="51"/>
      <c r="I1092" s="25"/>
      <c r="J1092" s="31"/>
      <c r="K1092" s="43" t="str">
        <f t="shared" si="34"/>
        <v/>
      </c>
      <c r="L1092" s="45" t="str">
        <f>IF(F1092="","",VLOOKUP(Journal!F1092,Kontenplan!$E$9:$F$278,2))</f>
        <v/>
      </c>
      <c r="M1092" s="44" t="str">
        <f>IF(G1092="","",VLOOKUP(Journal!G1092,Kontenplan!$E$9:$F$278,2))</f>
        <v/>
      </c>
      <c r="N1092" s="28" t="str">
        <f>IF(AND(G1092="",I1092="",J1092=""),"",IF(AND(I1092&gt;0,OR(F1092="",G1092="")),"Bitte gültige Kontonummer/n eingeben",IF(OR(AND(F1092&gt;0,F1092&lt;1000),F1092&gt;9999),"Sollkontonummer muss vierstellig sein",IF(VLOOKUP(F1092,Kontenplan!$E$9:$E$277,1)&lt;&gt;F1092,"Sollkonto existiert nicht",IF(D1092=0,"Bitte Beleg-Nr. prüfen",IF(OR(AND(G1092&gt;0,G1092&lt;1000),G1092&gt;9999),"Habenkontonummer muss vierstellig sein",IF(VLOOKUP(G1092,Kontenplan!$E$9:$F$277,1)&lt;&gt;G1092,"Habenkonto exisitert nicht","")))))))</f>
        <v/>
      </c>
      <c r="O1092" s="28" t="str">
        <f t="shared" si="33"/>
        <v/>
      </c>
      <c r="P1092" s="28"/>
      <c r="Q1092" s="28"/>
      <c r="R1092" s="28"/>
      <c r="S1092" s="28"/>
      <c r="T1092" s="28"/>
      <c r="U1092" s="28"/>
      <c r="V1092" s="28"/>
      <c r="X1092" s="28"/>
      <c r="Y1092" s="28"/>
    </row>
    <row r="1093" spans="1:25" x14ac:dyDescent="0.2">
      <c r="A1093" t="e">
        <f>IF(OR(F1093=#REF!,G1093=#REF!),ROUND(A1092+1,0),A1092+0.0001)</f>
        <v>#REF!</v>
      </c>
      <c r="B1093" s="20" t="e">
        <f>IF(AND(E1093&gt;=$B$2,E1093&lt;=$B$3,OR(F1093=#REF!,G1093=#REF!)),ROUND(B1092+1,0),B1092+0.0001)</f>
        <v>#REF!</v>
      </c>
      <c r="C1093" s="20" t="e">
        <f>IF(H1093=#REF!,ROUND(C1092+1,0),C1092+0.0001)</f>
        <v>#REF!</v>
      </c>
      <c r="D1093" s="21"/>
      <c r="E1093" s="22"/>
      <c r="F1093" s="23"/>
      <c r="G1093" s="24"/>
      <c r="H1093" s="51"/>
      <c r="I1093" s="25"/>
      <c r="J1093" s="31"/>
      <c r="K1093" s="43" t="str">
        <f t="shared" si="34"/>
        <v/>
      </c>
      <c r="L1093" s="45" t="str">
        <f>IF(F1093="","",VLOOKUP(Journal!F1093,Kontenplan!$E$9:$F$278,2))</f>
        <v/>
      </c>
      <c r="M1093" s="44" t="str">
        <f>IF(G1093="","",VLOOKUP(Journal!G1093,Kontenplan!$E$9:$F$278,2))</f>
        <v/>
      </c>
      <c r="N1093" s="28" t="str">
        <f>IF(AND(G1093="",I1093="",J1093=""),"",IF(AND(I1093&gt;0,OR(F1093="",G1093="")),"Bitte gültige Kontonummer/n eingeben",IF(OR(AND(F1093&gt;0,F1093&lt;1000),F1093&gt;9999),"Sollkontonummer muss vierstellig sein",IF(VLOOKUP(F1093,Kontenplan!$E$9:$E$277,1)&lt;&gt;F1093,"Sollkonto existiert nicht",IF(D1093=0,"Bitte Beleg-Nr. prüfen",IF(OR(AND(G1093&gt;0,G1093&lt;1000),G1093&gt;9999),"Habenkontonummer muss vierstellig sein",IF(VLOOKUP(G1093,Kontenplan!$E$9:$F$277,1)&lt;&gt;G1093,"Habenkonto exisitert nicht","")))))))</f>
        <v/>
      </c>
      <c r="O1093" s="28" t="str">
        <f t="shared" si="33"/>
        <v/>
      </c>
      <c r="P1093" s="28"/>
      <c r="Q1093" s="28"/>
      <c r="R1093" s="28"/>
      <c r="S1093" s="28"/>
      <c r="T1093" s="28"/>
      <c r="U1093" s="28"/>
      <c r="V1093" s="28"/>
      <c r="X1093" s="28"/>
      <c r="Y1093" s="28"/>
    </row>
    <row r="1094" spans="1:25" x14ac:dyDescent="0.2">
      <c r="A1094" t="e">
        <f>IF(OR(F1094=#REF!,G1094=#REF!),ROUND(A1093+1,0),A1093+0.0001)</f>
        <v>#REF!</v>
      </c>
      <c r="B1094" s="20" t="e">
        <f>IF(AND(E1094&gt;=$B$2,E1094&lt;=$B$3,OR(F1094=#REF!,G1094=#REF!)),ROUND(B1093+1,0),B1093+0.0001)</f>
        <v>#REF!</v>
      </c>
      <c r="C1094" s="20" t="e">
        <f>IF(H1094=#REF!,ROUND(C1093+1,0),C1093+0.0001)</f>
        <v>#REF!</v>
      </c>
      <c r="D1094" s="21"/>
      <c r="E1094" s="22"/>
      <c r="F1094" s="23"/>
      <c r="G1094" s="24"/>
      <c r="H1094" s="51"/>
      <c r="I1094" s="25"/>
      <c r="J1094" s="31"/>
      <c r="K1094" s="43" t="str">
        <f t="shared" si="34"/>
        <v/>
      </c>
      <c r="L1094" s="45" t="str">
        <f>IF(F1094="","",VLOOKUP(Journal!F1094,Kontenplan!$E$9:$F$278,2))</f>
        <v/>
      </c>
      <c r="M1094" s="44" t="str">
        <f>IF(G1094="","",VLOOKUP(Journal!G1094,Kontenplan!$E$9:$F$278,2))</f>
        <v/>
      </c>
      <c r="N1094" s="28" t="str">
        <f>IF(AND(G1094="",I1094="",J1094=""),"",IF(AND(I1094&gt;0,OR(F1094="",G1094="")),"Bitte gültige Kontonummer/n eingeben",IF(OR(AND(F1094&gt;0,F1094&lt;1000),F1094&gt;9999),"Sollkontonummer muss vierstellig sein",IF(VLOOKUP(F1094,Kontenplan!$E$9:$E$277,1)&lt;&gt;F1094,"Sollkonto existiert nicht",IF(D1094=0,"Bitte Beleg-Nr. prüfen",IF(OR(AND(G1094&gt;0,G1094&lt;1000),G1094&gt;9999),"Habenkontonummer muss vierstellig sein",IF(VLOOKUP(G1094,Kontenplan!$E$9:$F$277,1)&lt;&gt;G1094,"Habenkonto exisitert nicht","")))))))</f>
        <v/>
      </c>
      <c r="O1094" s="28" t="str">
        <f t="shared" si="33"/>
        <v/>
      </c>
      <c r="P1094" s="28"/>
      <c r="Q1094" s="28"/>
      <c r="R1094" s="28"/>
      <c r="S1094" s="28"/>
      <c r="T1094" s="28"/>
      <c r="U1094" s="28"/>
      <c r="V1094" s="28"/>
      <c r="X1094" s="28"/>
      <c r="Y1094" s="28"/>
    </row>
    <row r="1095" spans="1:25" x14ac:dyDescent="0.2">
      <c r="A1095" t="e">
        <f>IF(OR(F1095=#REF!,G1095=#REF!),ROUND(A1094+1,0),A1094+0.0001)</f>
        <v>#REF!</v>
      </c>
      <c r="B1095" s="20" t="e">
        <f>IF(AND(E1095&gt;=$B$2,E1095&lt;=$B$3,OR(F1095=#REF!,G1095=#REF!)),ROUND(B1094+1,0),B1094+0.0001)</f>
        <v>#REF!</v>
      </c>
      <c r="C1095" s="20" t="e">
        <f>IF(H1095=#REF!,ROUND(C1094+1,0),C1094+0.0001)</f>
        <v>#REF!</v>
      </c>
      <c r="D1095" s="21"/>
      <c r="E1095" s="22"/>
      <c r="F1095" s="23"/>
      <c r="G1095" s="24"/>
      <c r="H1095" s="51"/>
      <c r="I1095" s="25"/>
      <c r="J1095" s="31"/>
      <c r="K1095" s="43" t="str">
        <f t="shared" si="34"/>
        <v/>
      </c>
      <c r="L1095" s="45" t="str">
        <f>IF(F1095="","",VLOOKUP(Journal!F1095,Kontenplan!$E$9:$F$278,2))</f>
        <v/>
      </c>
      <c r="M1095" s="44" t="str">
        <f>IF(G1095="","",VLOOKUP(Journal!G1095,Kontenplan!$E$9:$F$278,2))</f>
        <v/>
      </c>
      <c r="N1095" s="28" t="str">
        <f>IF(AND(G1095="",I1095="",J1095=""),"",IF(AND(I1095&gt;0,OR(F1095="",G1095="")),"Bitte gültige Kontonummer/n eingeben",IF(OR(AND(F1095&gt;0,F1095&lt;1000),F1095&gt;9999),"Sollkontonummer muss vierstellig sein",IF(VLOOKUP(F1095,Kontenplan!$E$9:$E$277,1)&lt;&gt;F1095,"Sollkonto existiert nicht",IF(D1095=0,"Bitte Beleg-Nr. prüfen",IF(OR(AND(G1095&gt;0,G1095&lt;1000),G1095&gt;9999),"Habenkontonummer muss vierstellig sein",IF(VLOOKUP(G1095,Kontenplan!$E$9:$F$277,1)&lt;&gt;G1095,"Habenkonto exisitert nicht","")))))))</f>
        <v/>
      </c>
      <c r="O1095" s="28" t="str">
        <f t="shared" si="33"/>
        <v/>
      </c>
      <c r="P1095" s="28"/>
      <c r="Q1095" s="28"/>
      <c r="R1095" s="28"/>
      <c r="S1095" s="28"/>
      <c r="T1095" s="28"/>
      <c r="U1095" s="28"/>
      <c r="V1095" s="28"/>
      <c r="X1095" s="28"/>
      <c r="Y1095" s="28"/>
    </row>
    <row r="1096" spans="1:25" x14ac:dyDescent="0.2">
      <c r="A1096" t="e">
        <f>IF(OR(F1096=#REF!,G1096=#REF!),ROUND(A1095+1,0),A1095+0.0001)</f>
        <v>#REF!</v>
      </c>
      <c r="B1096" s="20" t="e">
        <f>IF(AND(E1096&gt;=$B$2,E1096&lt;=$B$3,OR(F1096=#REF!,G1096=#REF!)),ROUND(B1095+1,0),B1095+0.0001)</f>
        <v>#REF!</v>
      </c>
      <c r="C1096" s="20" t="e">
        <f>IF(H1096=#REF!,ROUND(C1095+1,0),C1095+0.0001)</f>
        <v>#REF!</v>
      </c>
      <c r="D1096" s="21"/>
      <c r="E1096" s="22"/>
      <c r="F1096" s="23"/>
      <c r="G1096" s="24"/>
      <c r="H1096" s="51"/>
      <c r="I1096" s="25"/>
      <c r="J1096" s="31"/>
      <c r="K1096" s="43" t="str">
        <f t="shared" si="34"/>
        <v/>
      </c>
      <c r="L1096" s="45" t="str">
        <f>IF(F1096="","",VLOOKUP(Journal!F1096,Kontenplan!$E$9:$F$278,2))</f>
        <v/>
      </c>
      <c r="M1096" s="44" t="str">
        <f>IF(G1096="","",VLOOKUP(Journal!G1096,Kontenplan!$E$9:$F$278,2))</f>
        <v/>
      </c>
      <c r="N1096" s="28" t="str">
        <f>IF(AND(G1096="",I1096="",J1096=""),"",IF(AND(I1096&gt;0,OR(F1096="",G1096="")),"Bitte gültige Kontonummer/n eingeben",IF(OR(AND(F1096&gt;0,F1096&lt;1000),F1096&gt;9999),"Sollkontonummer muss vierstellig sein",IF(VLOOKUP(F1096,Kontenplan!$E$9:$E$277,1)&lt;&gt;F1096,"Sollkonto existiert nicht",IF(D1096=0,"Bitte Beleg-Nr. prüfen",IF(OR(AND(G1096&gt;0,G1096&lt;1000),G1096&gt;9999),"Habenkontonummer muss vierstellig sein",IF(VLOOKUP(G1096,Kontenplan!$E$9:$F$277,1)&lt;&gt;G1096,"Habenkonto exisitert nicht","")))))))</f>
        <v/>
      </c>
      <c r="O1096" s="28" t="str">
        <f t="shared" ref="O1096:O1159" si="35">IF(AND(F1096&lt;&gt;"",F1096=G1096),"Soll- und Habenkontonummern sind identisch",IF(AND(D1097&lt;&gt;"",G1096&gt;0,F1096&gt;0,OR(I1096="",I1096&lt;=0)),"Bitte Betrag prüfen",IF(AND(J1096="",D1097&gt;0),"Kein Text ist ok, aber nicht empfehlenswert",IF(OR(AND(E1096="",G1096&gt;0),AND(E1096&lt;MAX(E1089:E1095)-20,G1096&gt;0)),"Datum möglicherweise falsch",""))))</f>
        <v/>
      </c>
      <c r="P1096" s="28"/>
      <c r="Q1096" s="28"/>
      <c r="R1096" s="28"/>
      <c r="S1096" s="28"/>
      <c r="T1096" s="28"/>
      <c r="U1096" s="28"/>
      <c r="V1096" s="28"/>
      <c r="X1096" s="28"/>
      <c r="Y1096" s="28"/>
    </row>
    <row r="1097" spans="1:25" x14ac:dyDescent="0.2">
      <c r="A1097" t="e">
        <f>IF(OR(F1097=#REF!,G1097=#REF!),ROUND(A1096+1,0),A1096+0.0001)</f>
        <v>#REF!</v>
      </c>
      <c r="B1097" s="20" t="e">
        <f>IF(AND(E1097&gt;=$B$2,E1097&lt;=$B$3,OR(F1097=#REF!,G1097=#REF!)),ROUND(B1096+1,0),B1096+0.0001)</f>
        <v>#REF!</v>
      </c>
      <c r="C1097" s="20" t="e">
        <f>IF(H1097=#REF!,ROUND(C1096+1,0),C1096+0.0001)</f>
        <v>#REF!</v>
      </c>
      <c r="D1097" s="21"/>
      <c r="E1097" s="22"/>
      <c r="F1097" s="23"/>
      <c r="G1097" s="24"/>
      <c r="H1097" s="51"/>
      <c r="I1097" s="25"/>
      <c r="J1097" s="31"/>
      <c r="K1097" s="43" t="str">
        <f t="shared" si="34"/>
        <v/>
      </c>
      <c r="L1097" s="45" t="str">
        <f>IF(F1097="","",VLOOKUP(Journal!F1097,Kontenplan!$E$9:$F$278,2))</f>
        <v/>
      </c>
      <c r="M1097" s="44" t="str">
        <f>IF(G1097="","",VLOOKUP(Journal!G1097,Kontenplan!$E$9:$F$278,2))</f>
        <v/>
      </c>
      <c r="N1097" s="28" t="str">
        <f>IF(AND(G1097="",I1097="",J1097=""),"",IF(AND(I1097&gt;0,OR(F1097="",G1097="")),"Bitte gültige Kontonummer/n eingeben",IF(OR(AND(F1097&gt;0,F1097&lt;1000),F1097&gt;9999),"Sollkontonummer muss vierstellig sein",IF(VLOOKUP(F1097,Kontenplan!$E$9:$E$277,1)&lt;&gt;F1097,"Sollkonto existiert nicht",IF(D1097=0,"Bitte Beleg-Nr. prüfen",IF(OR(AND(G1097&gt;0,G1097&lt;1000),G1097&gt;9999),"Habenkontonummer muss vierstellig sein",IF(VLOOKUP(G1097,Kontenplan!$E$9:$F$277,1)&lt;&gt;G1097,"Habenkonto exisitert nicht","")))))))</f>
        <v/>
      </c>
      <c r="O1097" s="28" t="str">
        <f t="shared" si="35"/>
        <v/>
      </c>
      <c r="P1097" s="28"/>
      <c r="Q1097" s="28"/>
      <c r="R1097" s="28"/>
      <c r="S1097" s="28"/>
      <c r="T1097" s="28"/>
      <c r="U1097" s="28"/>
      <c r="V1097" s="28"/>
      <c r="X1097" s="28"/>
      <c r="Y1097" s="28"/>
    </row>
    <row r="1098" spans="1:25" x14ac:dyDescent="0.2">
      <c r="A1098" t="e">
        <f>IF(OR(F1098=#REF!,G1098=#REF!),ROUND(A1097+1,0),A1097+0.0001)</f>
        <v>#REF!</v>
      </c>
      <c r="B1098" s="20" t="e">
        <f>IF(AND(E1098&gt;=$B$2,E1098&lt;=$B$3,OR(F1098=#REF!,G1098=#REF!)),ROUND(B1097+1,0),B1097+0.0001)</f>
        <v>#REF!</v>
      </c>
      <c r="C1098" s="20" t="e">
        <f>IF(H1098=#REF!,ROUND(C1097+1,0),C1097+0.0001)</f>
        <v>#REF!</v>
      </c>
      <c r="D1098" s="21"/>
      <c r="E1098" s="22"/>
      <c r="F1098" s="23"/>
      <c r="G1098" s="24"/>
      <c r="H1098" s="51"/>
      <c r="I1098" s="25"/>
      <c r="J1098" s="31"/>
      <c r="K1098" s="43" t="str">
        <f t="shared" si="34"/>
        <v/>
      </c>
      <c r="L1098" s="45" t="str">
        <f>IF(F1098="","",VLOOKUP(Journal!F1098,Kontenplan!$E$9:$F$278,2))</f>
        <v/>
      </c>
      <c r="M1098" s="44" t="str">
        <f>IF(G1098="","",VLOOKUP(Journal!G1098,Kontenplan!$E$9:$F$278,2))</f>
        <v/>
      </c>
      <c r="N1098" s="28" t="str">
        <f>IF(AND(G1098="",I1098="",J1098=""),"",IF(AND(I1098&gt;0,OR(F1098="",G1098="")),"Bitte gültige Kontonummer/n eingeben",IF(OR(AND(F1098&gt;0,F1098&lt;1000),F1098&gt;9999),"Sollkontonummer muss vierstellig sein",IF(VLOOKUP(F1098,Kontenplan!$E$9:$E$277,1)&lt;&gt;F1098,"Sollkonto existiert nicht",IF(D1098=0,"Bitte Beleg-Nr. prüfen",IF(OR(AND(G1098&gt;0,G1098&lt;1000),G1098&gt;9999),"Habenkontonummer muss vierstellig sein",IF(VLOOKUP(G1098,Kontenplan!$E$9:$F$277,1)&lt;&gt;G1098,"Habenkonto exisitert nicht","")))))))</f>
        <v/>
      </c>
      <c r="O1098" s="28" t="str">
        <f t="shared" si="35"/>
        <v/>
      </c>
      <c r="P1098" s="28"/>
      <c r="Q1098" s="28"/>
      <c r="R1098" s="28"/>
      <c r="S1098" s="28"/>
      <c r="T1098" s="28"/>
      <c r="U1098" s="28"/>
      <c r="V1098" s="28"/>
      <c r="X1098" s="28"/>
      <c r="Y1098" s="28"/>
    </row>
    <row r="1099" spans="1:25" x14ac:dyDescent="0.2">
      <c r="A1099" t="e">
        <f>IF(OR(F1099=#REF!,G1099=#REF!),ROUND(A1098+1,0),A1098+0.0001)</f>
        <v>#REF!</v>
      </c>
      <c r="B1099" s="20" t="e">
        <f>IF(AND(E1099&gt;=$B$2,E1099&lt;=$B$3,OR(F1099=#REF!,G1099=#REF!)),ROUND(B1098+1,0),B1098+0.0001)</f>
        <v>#REF!</v>
      </c>
      <c r="C1099" s="20" t="e">
        <f>IF(H1099=#REF!,ROUND(C1098+1,0),C1098+0.0001)</f>
        <v>#REF!</v>
      </c>
      <c r="D1099" s="21"/>
      <c r="E1099" s="22"/>
      <c r="F1099" s="23"/>
      <c r="G1099" s="24"/>
      <c r="H1099" s="51"/>
      <c r="I1099" s="25"/>
      <c r="J1099" s="31"/>
      <c r="K1099" s="43" t="str">
        <f t="shared" si="34"/>
        <v/>
      </c>
      <c r="L1099" s="45" t="str">
        <f>IF(F1099="","",VLOOKUP(Journal!F1099,Kontenplan!$E$9:$F$278,2))</f>
        <v/>
      </c>
      <c r="M1099" s="44" t="str">
        <f>IF(G1099="","",VLOOKUP(Journal!G1099,Kontenplan!$E$9:$F$278,2))</f>
        <v/>
      </c>
      <c r="N1099" s="28" t="str">
        <f>IF(AND(G1099="",I1099="",J1099=""),"",IF(AND(I1099&gt;0,OR(F1099="",G1099="")),"Bitte gültige Kontonummer/n eingeben",IF(OR(AND(F1099&gt;0,F1099&lt;1000),F1099&gt;9999),"Sollkontonummer muss vierstellig sein",IF(VLOOKUP(F1099,Kontenplan!$E$9:$E$277,1)&lt;&gt;F1099,"Sollkonto existiert nicht",IF(D1099=0,"Bitte Beleg-Nr. prüfen",IF(OR(AND(G1099&gt;0,G1099&lt;1000),G1099&gt;9999),"Habenkontonummer muss vierstellig sein",IF(VLOOKUP(G1099,Kontenplan!$E$9:$F$277,1)&lt;&gt;G1099,"Habenkonto exisitert nicht","")))))))</f>
        <v/>
      </c>
      <c r="O1099" s="28" t="str">
        <f t="shared" si="35"/>
        <v/>
      </c>
      <c r="P1099" s="28"/>
      <c r="Q1099" s="28"/>
      <c r="R1099" s="28"/>
      <c r="S1099" s="28"/>
      <c r="T1099" s="28"/>
      <c r="U1099" s="28"/>
      <c r="V1099" s="28"/>
      <c r="X1099" s="28"/>
      <c r="Y1099" s="28"/>
    </row>
    <row r="1100" spans="1:25" x14ac:dyDescent="0.2">
      <c r="A1100" t="e">
        <f>IF(OR(F1100=#REF!,G1100=#REF!),ROUND(A1099+1,0),A1099+0.0001)</f>
        <v>#REF!</v>
      </c>
      <c r="B1100" s="20" t="e">
        <f>IF(AND(E1100&gt;=$B$2,E1100&lt;=$B$3,OR(F1100=#REF!,G1100=#REF!)),ROUND(B1099+1,0),B1099+0.0001)</f>
        <v>#REF!</v>
      </c>
      <c r="C1100" s="20" t="e">
        <f>IF(H1100=#REF!,ROUND(C1099+1,0),C1099+0.0001)</f>
        <v>#REF!</v>
      </c>
      <c r="D1100" s="21"/>
      <c r="E1100" s="22"/>
      <c r="F1100" s="23"/>
      <c r="G1100" s="24"/>
      <c r="H1100" s="51"/>
      <c r="I1100" s="25"/>
      <c r="J1100" s="31"/>
      <c r="K1100" s="43" t="str">
        <f t="shared" si="34"/>
        <v/>
      </c>
      <c r="L1100" s="45" t="str">
        <f>IF(F1100="","",VLOOKUP(Journal!F1100,Kontenplan!$E$9:$F$278,2))</f>
        <v/>
      </c>
      <c r="M1100" s="44" t="str">
        <f>IF(G1100="","",VLOOKUP(Journal!G1100,Kontenplan!$E$9:$F$278,2))</f>
        <v/>
      </c>
      <c r="N1100" s="28" t="str">
        <f>IF(AND(G1100="",I1100="",J1100=""),"",IF(AND(I1100&gt;0,OR(F1100="",G1100="")),"Bitte gültige Kontonummer/n eingeben",IF(OR(AND(F1100&gt;0,F1100&lt;1000),F1100&gt;9999),"Sollkontonummer muss vierstellig sein",IF(VLOOKUP(F1100,Kontenplan!$E$9:$E$277,1)&lt;&gt;F1100,"Sollkonto existiert nicht",IF(D1100=0,"Bitte Beleg-Nr. prüfen",IF(OR(AND(G1100&gt;0,G1100&lt;1000),G1100&gt;9999),"Habenkontonummer muss vierstellig sein",IF(VLOOKUP(G1100,Kontenplan!$E$9:$F$277,1)&lt;&gt;G1100,"Habenkonto exisitert nicht","")))))))</f>
        <v/>
      </c>
      <c r="O1100" s="28" t="str">
        <f t="shared" si="35"/>
        <v/>
      </c>
      <c r="P1100" s="28"/>
      <c r="Q1100" s="28"/>
      <c r="R1100" s="28"/>
      <c r="S1100" s="28"/>
      <c r="T1100" s="28"/>
      <c r="U1100" s="28"/>
      <c r="V1100" s="28"/>
      <c r="X1100" s="28"/>
      <c r="Y1100" s="28"/>
    </row>
    <row r="1101" spans="1:25" x14ac:dyDescent="0.2">
      <c r="A1101" t="e">
        <f>IF(OR(F1101=#REF!,G1101=#REF!),ROUND(A1100+1,0),A1100+0.0001)</f>
        <v>#REF!</v>
      </c>
      <c r="B1101" s="20" t="e">
        <f>IF(AND(E1101&gt;=$B$2,E1101&lt;=$B$3,OR(F1101=#REF!,G1101=#REF!)),ROUND(B1100+1,0),B1100+0.0001)</f>
        <v>#REF!</v>
      </c>
      <c r="C1101" s="20" t="e">
        <f>IF(H1101=#REF!,ROUND(C1100+1,0),C1100+0.0001)</f>
        <v>#REF!</v>
      </c>
      <c r="D1101" s="21"/>
      <c r="E1101" s="22"/>
      <c r="F1101" s="23"/>
      <c r="G1101" s="24"/>
      <c r="H1101" s="51"/>
      <c r="I1101" s="25"/>
      <c r="J1101" s="31"/>
      <c r="K1101" s="43" t="str">
        <f t="shared" si="34"/>
        <v/>
      </c>
      <c r="L1101" s="45" t="str">
        <f>IF(F1101="","",VLOOKUP(Journal!F1101,Kontenplan!$E$9:$F$278,2))</f>
        <v/>
      </c>
      <c r="M1101" s="44" t="str">
        <f>IF(G1101="","",VLOOKUP(Journal!G1101,Kontenplan!$E$9:$F$278,2))</f>
        <v/>
      </c>
      <c r="N1101" s="28" t="str">
        <f>IF(AND(G1101="",I1101="",J1101=""),"",IF(AND(I1101&gt;0,OR(F1101="",G1101="")),"Bitte gültige Kontonummer/n eingeben",IF(OR(AND(F1101&gt;0,F1101&lt;1000),F1101&gt;9999),"Sollkontonummer muss vierstellig sein",IF(VLOOKUP(F1101,Kontenplan!$E$9:$E$277,1)&lt;&gt;F1101,"Sollkonto existiert nicht",IF(D1101=0,"Bitte Beleg-Nr. prüfen",IF(OR(AND(G1101&gt;0,G1101&lt;1000),G1101&gt;9999),"Habenkontonummer muss vierstellig sein",IF(VLOOKUP(G1101,Kontenplan!$E$9:$F$277,1)&lt;&gt;G1101,"Habenkonto exisitert nicht","")))))))</f>
        <v/>
      </c>
      <c r="O1101" s="28" t="str">
        <f t="shared" si="35"/>
        <v/>
      </c>
      <c r="P1101" s="28"/>
      <c r="Q1101" s="28"/>
      <c r="R1101" s="28"/>
      <c r="S1101" s="28"/>
      <c r="T1101" s="28"/>
      <c r="U1101" s="28"/>
      <c r="V1101" s="28"/>
      <c r="X1101" s="28"/>
      <c r="Y1101" s="28"/>
    </row>
    <row r="1102" spans="1:25" x14ac:dyDescent="0.2">
      <c r="A1102" t="e">
        <f>IF(OR(F1102=#REF!,G1102=#REF!),ROUND(A1101+1,0),A1101+0.0001)</f>
        <v>#REF!</v>
      </c>
      <c r="B1102" s="20" t="e">
        <f>IF(AND(E1102&gt;=$B$2,E1102&lt;=$B$3,OR(F1102=#REF!,G1102=#REF!)),ROUND(B1101+1,0),B1101+0.0001)</f>
        <v>#REF!</v>
      </c>
      <c r="C1102" s="20" t="e">
        <f>IF(H1102=#REF!,ROUND(C1101+1,0),C1101+0.0001)</f>
        <v>#REF!</v>
      </c>
      <c r="D1102" s="21"/>
      <c r="E1102" s="22"/>
      <c r="F1102" s="23"/>
      <c r="G1102" s="24"/>
      <c r="H1102" s="51"/>
      <c r="I1102" s="25"/>
      <c r="J1102" s="31"/>
      <c r="K1102" s="43" t="str">
        <f t="shared" si="34"/>
        <v/>
      </c>
      <c r="L1102" s="45" t="str">
        <f>IF(F1102="","",VLOOKUP(Journal!F1102,Kontenplan!$E$9:$F$278,2))</f>
        <v/>
      </c>
      <c r="M1102" s="44" t="str">
        <f>IF(G1102="","",VLOOKUP(Journal!G1102,Kontenplan!$E$9:$F$278,2))</f>
        <v/>
      </c>
      <c r="N1102" s="28" t="str">
        <f>IF(AND(G1102="",I1102="",J1102=""),"",IF(AND(I1102&gt;0,OR(F1102="",G1102="")),"Bitte gültige Kontonummer/n eingeben",IF(OR(AND(F1102&gt;0,F1102&lt;1000),F1102&gt;9999),"Sollkontonummer muss vierstellig sein",IF(VLOOKUP(F1102,Kontenplan!$E$9:$E$277,1)&lt;&gt;F1102,"Sollkonto existiert nicht",IF(D1102=0,"Bitte Beleg-Nr. prüfen",IF(OR(AND(G1102&gt;0,G1102&lt;1000),G1102&gt;9999),"Habenkontonummer muss vierstellig sein",IF(VLOOKUP(G1102,Kontenplan!$E$9:$F$277,1)&lt;&gt;G1102,"Habenkonto exisitert nicht","")))))))</f>
        <v/>
      </c>
      <c r="O1102" s="28" t="str">
        <f t="shared" si="35"/>
        <v/>
      </c>
      <c r="P1102" s="28"/>
      <c r="Q1102" s="28"/>
      <c r="R1102" s="28"/>
      <c r="S1102" s="28"/>
      <c r="T1102" s="28"/>
      <c r="U1102" s="28"/>
      <c r="V1102" s="28"/>
      <c r="X1102" s="28"/>
      <c r="Y1102" s="28"/>
    </row>
    <row r="1103" spans="1:25" x14ac:dyDescent="0.2">
      <c r="A1103" t="e">
        <f>IF(OR(F1103=#REF!,G1103=#REF!),ROUND(A1102+1,0),A1102+0.0001)</f>
        <v>#REF!</v>
      </c>
      <c r="B1103" s="20" t="e">
        <f>IF(AND(E1103&gt;=$B$2,E1103&lt;=$B$3,OR(F1103=#REF!,G1103=#REF!)),ROUND(B1102+1,0),B1102+0.0001)</f>
        <v>#REF!</v>
      </c>
      <c r="C1103" s="20" t="e">
        <f>IF(H1103=#REF!,ROUND(C1102+1,0),C1102+0.0001)</f>
        <v>#REF!</v>
      </c>
      <c r="D1103" s="21"/>
      <c r="E1103" s="22"/>
      <c r="F1103" s="23"/>
      <c r="G1103" s="24"/>
      <c r="H1103" s="51"/>
      <c r="I1103" s="25"/>
      <c r="J1103" s="31"/>
      <c r="K1103" s="43" t="str">
        <f t="shared" si="34"/>
        <v/>
      </c>
      <c r="L1103" s="45" t="str">
        <f>IF(F1103="","",VLOOKUP(Journal!F1103,Kontenplan!$E$9:$F$278,2))</f>
        <v/>
      </c>
      <c r="M1103" s="44" t="str">
        <f>IF(G1103="","",VLOOKUP(Journal!G1103,Kontenplan!$E$9:$F$278,2))</f>
        <v/>
      </c>
      <c r="N1103" s="28" t="str">
        <f>IF(AND(G1103="",I1103="",J1103=""),"",IF(AND(I1103&gt;0,OR(F1103="",G1103="")),"Bitte gültige Kontonummer/n eingeben",IF(OR(AND(F1103&gt;0,F1103&lt;1000),F1103&gt;9999),"Sollkontonummer muss vierstellig sein",IF(VLOOKUP(F1103,Kontenplan!$E$9:$E$277,1)&lt;&gt;F1103,"Sollkonto existiert nicht",IF(D1103=0,"Bitte Beleg-Nr. prüfen",IF(OR(AND(G1103&gt;0,G1103&lt;1000),G1103&gt;9999),"Habenkontonummer muss vierstellig sein",IF(VLOOKUP(G1103,Kontenplan!$E$9:$F$277,1)&lt;&gt;G1103,"Habenkonto exisitert nicht","")))))))</f>
        <v/>
      </c>
      <c r="O1103" s="28" t="str">
        <f t="shared" si="35"/>
        <v/>
      </c>
      <c r="P1103" s="28"/>
      <c r="Q1103" s="28"/>
      <c r="R1103" s="28"/>
      <c r="S1103" s="28"/>
      <c r="T1103" s="28"/>
      <c r="U1103" s="28"/>
      <c r="V1103" s="28"/>
      <c r="X1103" s="28"/>
      <c r="Y1103" s="28"/>
    </row>
    <row r="1104" spans="1:25" x14ac:dyDescent="0.2">
      <c r="A1104" t="e">
        <f>IF(OR(F1104=#REF!,G1104=#REF!),ROUND(A1103+1,0),A1103+0.0001)</f>
        <v>#REF!</v>
      </c>
      <c r="B1104" s="20" t="e">
        <f>IF(AND(E1104&gt;=$B$2,E1104&lt;=$B$3,OR(F1104=#REF!,G1104=#REF!)),ROUND(B1103+1,0),B1103+0.0001)</f>
        <v>#REF!</v>
      </c>
      <c r="C1104" s="20" t="e">
        <f>IF(H1104=#REF!,ROUND(C1103+1,0),C1103+0.0001)</f>
        <v>#REF!</v>
      </c>
      <c r="D1104" s="21"/>
      <c r="E1104" s="22"/>
      <c r="F1104" s="23"/>
      <c r="G1104" s="24"/>
      <c r="H1104" s="51"/>
      <c r="I1104" s="25"/>
      <c r="J1104" s="31"/>
      <c r="K1104" s="43" t="str">
        <f t="shared" si="34"/>
        <v/>
      </c>
      <c r="L1104" s="45" t="str">
        <f>IF(F1104="","",VLOOKUP(Journal!F1104,Kontenplan!$E$9:$F$278,2))</f>
        <v/>
      </c>
      <c r="M1104" s="44" t="str">
        <f>IF(G1104="","",VLOOKUP(Journal!G1104,Kontenplan!$E$9:$F$278,2))</f>
        <v/>
      </c>
      <c r="N1104" s="28" t="str">
        <f>IF(AND(G1104="",I1104="",J1104=""),"",IF(AND(I1104&gt;0,OR(F1104="",G1104="")),"Bitte gültige Kontonummer/n eingeben",IF(OR(AND(F1104&gt;0,F1104&lt;1000),F1104&gt;9999),"Sollkontonummer muss vierstellig sein",IF(VLOOKUP(F1104,Kontenplan!$E$9:$E$277,1)&lt;&gt;F1104,"Sollkonto existiert nicht",IF(D1104=0,"Bitte Beleg-Nr. prüfen",IF(OR(AND(G1104&gt;0,G1104&lt;1000),G1104&gt;9999),"Habenkontonummer muss vierstellig sein",IF(VLOOKUP(G1104,Kontenplan!$E$9:$F$277,1)&lt;&gt;G1104,"Habenkonto exisitert nicht","")))))))</f>
        <v/>
      </c>
      <c r="O1104" s="28" t="str">
        <f t="shared" si="35"/>
        <v/>
      </c>
      <c r="P1104" s="28"/>
      <c r="Q1104" s="28"/>
      <c r="R1104" s="28"/>
      <c r="S1104" s="28"/>
      <c r="T1104" s="28"/>
      <c r="U1104" s="28"/>
      <c r="V1104" s="28"/>
      <c r="X1104" s="28"/>
      <c r="Y1104" s="28"/>
    </row>
    <row r="1105" spans="1:25" x14ac:dyDescent="0.2">
      <c r="A1105" t="e">
        <f>IF(OR(F1105=#REF!,G1105=#REF!),ROUND(A1104+1,0),A1104+0.0001)</f>
        <v>#REF!</v>
      </c>
      <c r="B1105" s="20" t="e">
        <f>IF(AND(E1105&gt;=$B$2,E1105&lt;=$B$3,OR(F1105=#REF!,G1105=#REF!)),ROUND(B1104+1,0),B1104+0.0001)</f>
        <v>#REF!</v>
      </c>
      <c r="C1105" s="20" t="e">
        <f>IF(H1105=#REF!,ROUND(C1104+1,0),C1104+0.0001)</f>
        <v>#REF!</v>
      </c>
      <c r="D1105" s="21"/>
      <c r="E1105" s="22"/>
      <c r="F1105" s="23"/>
      <c r="G1105" s="24"/>
      <c r="H1105" s="51"/>
      <c r="I1105" s="25"/>
      <c r="J1105" s="31"/>
      <c r="K1105" s="43" t="str">
        <f t="shared" si="34"/>
        <v/>
      </c>
      <c r="L1105" s="45" t="str">
        <f>IF(F1105="","",VLOOKUP(Journal!F1105,Kontenplan!$E$9:$F$278,2))</f>
        <v/>
      </c>
      <c r="M1105" s="44" t="str">
        <f>IF(G1105="","",VLOOKUP(Journal!G1105,Kontenplan!$E$9:$F$278,2))</f>
        <v/>
      </c>
      <c r="N1105" s="28" t="str">
        <f>IF(AND(G1105="",I1105="",J1105=""),"",IF(AND(I1105&gt;0,OR(F1105="",G1105="")),"Bitte gültige Kontonummer/n eingeben",IF(OR(AND(F1105&gt;0,F1105&lt;1000),F1105&gt;9999),"Sollkontonummer muss vierstellig sein",IF(VLOOKUP(F1105,Kontenplan!$E$9:$E$277,1)&lt;&gt;F1105,"Sollkonto existiert nicht",IF(D1105=0,"Bitte Beleg-Nr. prüfen",IF(OR(AND(G1105&gt;0,G1105&lt;1000),G1105&gt;9999),"Habenkontonummer muss vierstellig sein",IF(VLOOKUP(G1105,Kontenplan!$E$9:$F$277,1)&lt;&gt;G1105,"Habenkonto exisitert nicht","")))))))</f>
        <v/>
      </c>
      <c r="O1105" s="28" t="str">
        <f t="shared" si="35"/>
        <v/>
      </c>
      <c r="P1105" s="28"/>
      <c r="Q1105" s="28"/>
      <c r="R1105" s="28"/>
      <c r="S1105" s="28"/>
      <c r="T1105" s="28"/>
      <c r="U1105" s="28"/>
      <c r="V1105" s="28"/>
      <c r="X1105" s="28"/>
      <c r="Y1105" s="28"/>
    </row>
    <row r="1106" spans="1:25" x14ac:dyDescent="0.2">
      <c r="A1106" t="e">
        <f>IF(OR(F1106=#REF!,G1106=#REF!),ROUND(A1105+1,0),A1105+0.0001)</f>
        <v>#REF!</v>
      </c>
      <c r="B1106" s="20" t="e">
        <f>IF(AND(E1106&gt;=$B$2,E1106&lt;=$B$3,OR(F1106=#REF!,G1106=#REF!)),ROUND(B1105+1,0),B1105+0.0001)</f>
        <v>#REF!</v>
      </c>
      <c r="C1106" s="20" t="e">
        <f>IF(H1106=#REF!,ROUND(C1105+1,0),C1105+0.0001)</f>
        <v>#REF!</v>
      </c>
      <c r="D1106" s="21"/>
      <c r="E1106" s="22"/>
      <c r="F1106" s="23"/>
      <c r="G1106" s="24"/>
      <c r="H1106" s="51"/>
      <c r="I1106" s="25"/>
      <c r="J1106" s="31"/>
      <c r="K1106" s="43" t="str">
        <f t="shared" si="34"/>
        <v/>
      </c>
      <c r="L1106" s="45" t="str">
        <f>IF(F1106="","",VLOOKUP(Journal!F1106,Kontenplan!$E$9:$F$278,2))</f>
        <v/>
      </c>
      <c r="M1106" s="44" t="str">
        <f>IF(G1106="","",VLOOKUP(Journal!G1106,Kontenplan!$E$9:$F$278,2))</f>
        <v/>
      </c>
      <c r="N1106" s="28" t="str">
        <f>IF(AND(G1106="",I1106="",J1106=""),"",IF(AND(I1106&gt;0,OR(F1106="",G1106="")),"Bitte gültige Kontonummer/n eingeben",IF(OR(AND(F1106&gt;0,F1106&lt;1000),F1106&gt;9999),"Sollkontonummer muss vierstellig sein",IF(VLOOKUP(F1106,Kontenplan!$E$9:$E$277,1)&lt;&gt;F1106,"Sollkonto existiert nicht",IF(D1106=0,"Bitte Beleg-Nr. prüfen",IF(OR(AND(G1106&gt;0,G1106&lt;1000),G1106&gt;9999),"Habenkontonummer muss vierstellig sein",IF(VLOOKUP(G1106,Kontenplan!$E$9:$F$277,1)&lt;&gt;G1106,"Habenkonto exisitert nicht","")))))))</f>
        <v/>
      </c>
      <c r="O1106" s="28" t="str">
        <f t="shared" si="35"/>
        <v/>
      </c>
      <c r="P1106" s="28"/>
      <c r="Q1106" s="28"/>
      <c r="R1106" s="28"/>
      <c r="S1106" s="28"/>
      <c r="T1106" s="28"/>
      <c r="U1106" s="28"/>
      <c r="V1106" s="28"/>
      <c r="X1106" s="28"/>
      <c r="Y1106" s="28"/>
    </row>
    <row r="1107" spans="1:25" x14ac:dyDescent="0.2">
      <c r="A1107" t="e">
        <f>IF(OR(F1107=#REF!,G1107=#REF!),ROUND(A1106+1,0),A1106+0.0001)</f>
        <v>#REF!</v>
      </c>
      <c r="B1107" s="20" t="e">
        <f>IF(AND(E1107&gt;=$B$2,E1107&lt;=$B$3,OR(F1107=#REF!,G1107=#REF!)),ROUND(B1106+1,0),B1106+0.0001)</f>
        <v>#REF!</v>
      </c>
      <c r="C1107" s="20" t="e">
        <f>IF(H1107=#REF!,ROUND(C1106+1,0),C1106+0.0001)</f>
        <v>#REF!</v>
      </c>
      <c r="D1107" s="21"/>
      <c r="E1107" s="22"/>
      <c r="F1107" s="23"/>
      <c r="G1107" s="24"/>
      <c r="H1107" s="51"/>
      <c r="I1107" s="25"/>
      <c r="J1107" s="31"/>
      <c r="K1107" s="43" t="str">
        <f t="shared" si="34"/>
        <v/>
      </c>
      <c r="L1107" s="45" t="str">
        <f>IF(F1107="","",VLOOKUP(Journal!F1107,Kontenplan!$E$9:$F$278,2))</f>
        <v/>
      </c>
      <c r="M1107" s="44" t="str">
        <f>IF(G1107="","",VLOOKUP(Journal!G1107,Kontenplan!$E$9:$F$278,2))</f>
        <v/>
      </c>
      <c r="N1107" s="28" t="str">
        <f>IF(AND(G1107="",I1107="",J1107=""),"",IF(AND(I1107&gt;0,OR(F1107="",G1107="")),"Bitte gültige Kontonummer/n eingeben",IF(OR(AND(F1107&gt;0,F1107&lt;1000),F1107&gt;9999),"Sollkontonummer muss vierstellig sein",IF(VLOOKUP(F1107,Kontenplan!$E$9:$E$277,1)&lt;&gt;F1107,"Sollkonto existiert nicht",IF(D1107=0,"Bitte Beleg-Nr. prüfen",IF(OR(AND(G1107&gt;0,G1107&lt;1000),G1107&gt;9999),"Habenkontonummer muss vierstellig sein",IF(VLOOKUP(G1107,Kontenplan!$E$9:$F$277,1)&lt;&gt;G1107,"Habenkonto exisitert nicht","")))))))</f>
        <v/>
      </c>
      <c r="O1107" s="28" t="str">
        <f t="shared" si="35"/>
        <v/>
      </c>
      <c r="P1107" s="28"/>
      <c r="Q1107" s="28"/>
      <c r="R1107" s="28"/>
      <c r="S1107" s="28"/>
      <c r="T1107" s="28"/>
      <c r="U1107" s="28"/>
      <c r="V1107" s="28"/>
      <c r="X1107" s="28"/>
      <c r="Y1107" s="28"/>
    </row>
    <row r="1108" spans="1:25" x14ac:dyDescent="0.2">
      <c r="A1108" t="e">
        <f>IF(OR(F1108=#REF!,G1108=#REF!),ROUND(A1107+1,0),A1107+0.0001)</f>
        <v>#REF!</v>
      </c>
      <c r="B1108" s="20" t="e">
        <f>IF(AND(E1108&gt;=$B$2,E1108&lt;=$B$3,OR(F1108=#REF!,G1108=#REF!)),ROUND(B1107+1,0),B1107+0.0001)</f>
        <v>#REF!</v>
      </c>
      <c r="C1108" s="20" t="e">
        <f>IF(H1108=#REF!,ROUND(C1107+1,0),C1107+0.0001)</f>
        <v>#REF!</v>
      </c>
      <c r="D1108" s="21"/>
      <c r="E1108" s="22"/>
      <c r="F1108" s="23"/>
      <c r="G1108" s="24"/>
      <c r="H1108" s="51"/>
      <c r="I1108" s="25"/>
      <c r="J1108" s="31"/>
      <c r="K1108" s="43" t="str">
        <f t="shared" si="34"/>
        <v/>
      </c>
      <c r="L1108" s="45" t="str">
        <f>IF(F1108="","",VLOOKUP(Journal!F1108,Kontenplan!$E$9:$F$278,2))</f>
        <v/>
      </c>
      <c r="M1108" s="44" t="str">
        <f>IF(G1108="","",VLOOKUP(Journal!G1108,Kontenplan!$E$9:$F$278,2))</f>
        <v/>
      </c>
      <c r="N1108" s="28" t="str">
        <f>IF(AND(G1108="",I1108="",J1108=""),"",IF(AND(I1108&gt;0,OR(F1108="",G1108="")),"Bitte gültige Kontonummer/n eingeben",IF(OR(AND(F1108&gt;0,F1108&lt;1000),F1108&gt;9999),"Sollkontonummer muss vierstellig sein",IF(VLOOKUP(F1108,Kontenplan!$E$9:$E$277,1)&lt;&gt;F1108,"Sollkonto existiert nicht",IF(D1108=0,"Bitte Beleg-Nr. prüfen",IF(OR(AND(G1108&gt;0,G1108&lt;1000),G1108&gt;9999),"Habenkontonummer muss vierstellig sein",IF(VLOOKUP(G1108,Kontenplan!$E$9:$F$277,1)&lt;&gt;G1108,"Habenkonto exisitert nicht","")))))))</f>
        <v/>
      </c>
      <c r="O1108" s="28" t="str">
        <f t="shared" si="35"/>
        <v/>
      </c>
      <c r="P1108" s="28"/>
      <c r="Q1108" s="28"/>
      <c r="R1108" s="28"/>
      <c r="S1108" s="28"/>
      <c r="T1108" s="28"/>
      <c r="U1108" s="28"/>
      <c r="V1108" s="28"/>
      <c r="X1108" s="28"/>
      <c r="Y1108" s="28"/>
    </row>
    <row r="1109" spans="1:25" x14ac:dyDescent="0.2">
      <c r="A1109" t="e">
        <f>IF(OR(F1109=#REF!,G1109=#REF!),ROUND(A1108+1,0),A1108+0.0001)</f>
        <v>#REF!</v>
      </c>
      <c r="B1109" s="20" t="e">
        <f>IF(AND(E1109&gt;=$B$2,E1109&lt;=$B$3,OR(F1109=#REF!,G1109=#REF!)),ROUND(B1108+1,0),B1108+0.0001)</f>
        <v>#REF!</v>
      </c>
      <c r="C1109" s="20" t="e">
        <f>IF(H1109=#REF!,ROUND(C1108+1,0),C1108+0.0001)</f>
        <v>#REF!</v>
      </c>
      <c r="D1109" s="21"/>
      <c r="E1109" s="22"/>
      <c r="F1109" s="23"/>
      <c r="G1109" s="24"/>
      <c r="H1109" s="51"/>
      <c r="I1109" s="25"/>
      <c r="J1109" s="31"/>
      <c r="K1109" s="43" t="str">
        <f t="shared" si="34"/>
        <v/>
      </c>
      <c r="L1109" s="45" t="str">
        <f>IF(F1109="","",VLOOKUP(Journal!F1109,Kontenplan!$E$9:$F$278,2))</f>
        <v/>
      </c>
      <c r="M1109" s="44" t="str">
        <f>IF(G1109="","",VLOOKUP(Journal!G1109,Kontenplan!$E$9:$F$278,2))</f>
        <v/>
      </c>
      <c r="N1109" s="28" t="str">
        <f>IF(AND(G1109="",I1109="",J1109=""),"",IF(AND(I1109&gt;0,OR(F1109="",G1109="")),"Bitte gültige Kontonummer/n eingeben",IF(OR(AND(F1109&gt;0,F1109&lt;1000),F1109&gt;9999),"Sollkontonummer muss vierstellig sein",IF(VLOOKUP(F1109,Kontenplan!$E$9:$E$277,1)&lt;&gt;F1109,"Sollkonto existiert nicht",IF(D1109=0,"Bitte Beleg-Nr. prüfen",IF(OR(AND(G1109&gt;0,G1109&lt;1000),G1109&gt;9999),"Habenkontonummer muss vierstellig sein",IF(VLOOKUP(G1109,Kontenplan!$E$9:$F$277,1)&lt;&gt;G1109,"Habenkonto exisitert nicht","")))))))</f>
        <v/>
      </c>
      <c r="O1109" s="28" t="str">
        <f t="shared" si="35"/>
        <v/>
      </c>
      <c r="P1109" s="28"/>
      <c r="Q1109" s="28"/>
      <c r="R1109" s="28"/>
      <c r="S1109" s="28"/>
      <c r="T1109" s="28"/>
      <c r="U1109" s="28"/>
      <c r="V1109" s="28"/>
      <c r="X1109" s="28"/>
      <c r="Y1109" s="28"/>
    </row>
    <row r="1110" spans="1:25" x14ac:dyDescent="0.2">
      <c r="A1110" t="e">
        <f>IF(OR(F1110=#REF!,G1110=#REF!),ROUND(A1109+1,0),A1109+0.0001)</f>
        <v>#REF!</v>
      </c>
      <c r="B1110" s="20" t="e">
        <f>IF(AND(E1110&gt;=$B$2,E1110&lt;=$B$3,OR(F1110=#REF!,G1110=#REF!)),ROUND(B1109+1,0),B1109+0.0001)</f>
        <v>#REF!</v>
      </c>
      <c r="C1110" s="20" t="e">
        <f>IF(H1110=#REF!,ROUND(C1109+1,0),C1109+0.0001)</f>
        <v>#REF!</v>
      </c>
      <c r="D1110" s="21"/>
      <c r="E1110" s="22"/>
      <c r="F1110" s="23"/>
      <c r="G1110" s="24"/>
      <c r="H1110" s="51"/>
      <c r="I1110" s="25"/>
      <c r="J1110" s="31"/>
      <c r="K1110" s="43" t="str">
        <f t="shared" si="34"/>
        <v/>
      </c>
      <c r="L1110" s="45" t="str">
        <f>IF(F1110="","",VLOOKUP(Journal!F1110,Kontenplan!$E$9:$F$278,2))</f>
        <v/>
      </c>
      <c r="M1110" s="44" t="str">
        <f>IF(G1110="","",VLOOKUP(Journal!G1110,Kontenplan!$E$9:$F$278,2))</f>
        <v/>
      </c>
      <c r="N1110" s="28" t="str">
        <f>IF(AND(G1110="",I1110="",J1110=""),"",IF(AND(I1110&gt;0,OR(F1110="",G1110="")),"Bitte gültige Kontonummer/n eingeben",IF(OR(AND(F1110&gt;0,F1110&lt;1000),F1110&gt;9999),"Sollkontonummer muss vierstellig sein",IF(VLOOKUP(F1110,Kontenplan!$E$9:$E$277,1)&lt;&gt;F1110,"Sollkonto existiert nicht",IF(D1110=0,"Bitte Beleg-Nr. prüfen",IF(OR(AND(G1110&gt;0,G1110&lt;1000),G1110&gt;9999),"Habenkontonummer muss vierstellig sein",IF(VLOOKUP(G1110,Kontenplan!$E$9:$F$277,1)&lt;&gt;G1110,"Habenkonto exisitert nicht","")))))))</f>
        <v/>
      </c>
      <c r="O1110" s="28" t="str">
        <f t="shared" si="35"/>
        <v/>
      </c>
      <c r="P1110" s="28"/>
      <c r="Q1110" s="28"/>
      <c r="R1110" s="28"/>
      <c r="S1110" s="28"/>
      <c r="T1110" s="28"/>
      <c r="U1110" s="28"/>
      <c r="V1110" s="28"/>
      <c r="X1110" s="28"/>
      <c r="Y1110" s="28"/>
    </row>
    <row r="1111" spans="1:25" x14ac:dyDescent="0.2">
      <c r="A1111" t="e">
        <f>IF(OR(F1111=#REF!,G1111=#REF!),ROUND(A1110+1,0),A1110+0.0001)</f>
        <v>#REF!</v>
      </c>
      <c r="B1111" s="20" t="e">
        <f>IF(AND(E1111&gt;=$B$2,E1111&lt;=$B$3,OR(F1111=#REF!,G1111=#REF!)),ROUND(B1110+1,0),B1110+0.0001)</f>
        <v>#REF!</v>
      </c>
      <c r="C1111" s="20" t="e">
        <f>IF(H1111=#REF!,ROUND(C1110+1,0),C1110+0.0001)</f>
        <v>#REF!</v>
      </c>
      <c r="D1111" s="21"/>
      <c r="E1111" s="22"/>
      <c r="F1111" s="23"/>
      <c r="G1111" s="24"/>
      <c r="H1111" s="51"/>
      <c r="I1111" s="25"/>
      <c r="J1111" s="31"/>
      <c r="K1111" s="43" t="str">
        <f t="shared" si="34"/>
        <v/>
      </c>
      <c r="L1111" s="45" t="str">
        <f>IF(F1111="","",VLOOKUP(Journal!F1111,Kontenplan!$E$9:$F$278,2))</f>
        <v/>
      </c>
      <c r="M1111" s="44" t="str">
        <f>IF(G1111="","",VLOOKUP(Journal!G1111,Kontenplan!$E$9:$F$278,2))</f>
        <v/>
      </c>
      <c r="N1111" s="28" t="str">
        <f>IF(AND(G1111="",I1111="",J1111=""),"",IF(AND(I1111&gt;0,OR(F1111="",G1111="")),"Bitte gültige Kontonummer/n eingeben",IF(OR(AND(F1111&gt;0,F1111&lt;1000),F1111&gt;9999),"Sollkontonummer muss vierstellig sein",IF(VLOOKUP(F1111,Kontenplan!$E$9:$E$277,1)&lt;&gt;F1111,"Sollkonto existiert nicht",IF(D1111=0,"Bitte Beleg-Nr. prüfen",IF(OR(AND(G1111&gt;0,G1111&lt;1000),G1111&gt;9999),"Habenkontonummer muss vierstellig sein",IF(VLOOKUP(G1111,Kontenplan!$E$9:$F$277,1)&lt;&gt;G1111,"Habenkonto exisitert nicht","")))))))</f>
        <v/>
      </c>
      <c r="O1111" s="28" t="str">
        <f t="shared" si="35"/>
        <v/>
      </c>
      <c r="P1111" s="28"/>
      <c r="Q1111" s="28"/>
      <c r="R1111" s="28"/>
      <c r="S1111" s="28"/>
      <c r="T1111" s="28"/>
      <c r="U1111" s="28"/>
      <c r="V1111" s="28"/>
      <c r="X1111" s="28"/>
      <c r="Y1111" s="28"/>
    </row>
    <row r="1112" spans="1:25" x14ac:dyDescent="0.2">
      <c r="A1112" t="e">
        <f>IF(OR(F1112=#REF!,G1112=#REF!),ROUND(A1111+1,0),A1111+0.0001)</f>
        <v>#REF!</v>
      </c>
      <c r="B1112" s="20" t="e">
        <f>IF(AND(E1112&gt;=$B$2,E1112&lt;=$B$3,OR(F1112=#REF!,G1112=#REF!)),ROUND(B1111+1,0),B1111+0.0001)</f>
        <v>#REF!</v>
      </c>
      <c r="C1112" s="20" t="e">
        <f>IF(H1112=#REF!,ROUND(C1111+1,0),C1111+0.0001)</f>
        <v>#REF!</v>
      </c>
      <c r="D1112" s="21"/>
      <c r="E1112" s="22"/>
      <c r="F1112" s="23"/>
      <c r="G1112" s="24"/>
      <c r="H1112" s="51"/>
      <c r="I1112" s="25"/>
      <c r="J1112" s="31"/>
      <c r="K1112" s="43" t="str">
        <f t="shared" si="34"/>
        <v/>
      </c>
      <c r="L1112" s="45" t="str">
        <f>IF(F1112="","",VLOOKUP(Journal!F1112,Kontenplan!$E$9:$F$278,2))</f>
        <v/>
      </c>
      <c r="M1112" s="44" t="str">
        <f>IF(G1112="","",VLOOKUP(Journal!G1112,Kontenplan!$E$9:$F$278,2))</f>
        <v/>
      </c>
      <c r="N1112" s="28" t="str">
        <f>IF(AND(G1112="",I1112="",J1112=""),"",IF(AND(I1112&gt;0,OR(F1112="",G1112="")),"Bitte gültige Kontonummer/n eingeben",IF(OR(AND(F1112&gt;0,F1112&lt;1000),F1112&gt;9999),"Sollkontonummer muss vierstellig sein",IF(VLOOKUP(F1112,Kontenplan!$E$9:$E$277,1)&lt;&gt;F1112,"Sollkonto existiert nicht",IF(D1112=0,"Bitte Beleg-Nr. prüfen",IF(OR(AND(G1112&gt;0,G1112&lt;1000),G1112&gt;9999),"Habenkontonummer muss vierstellig sein",IF(VLOOKUP(G1112,Kontenplan!$E$9:$F$277,1)&lt;&gt;G1112,"Habenkonto exisitert nicht","")))))))</f>
        <v/>
      </c>
      <c r="O1112" s="28" t="str">
        <f t="shared" si="35"/>
        <v/>
      </c>
      <c r="P1112" s="28"/>
      <c r="Q1112" s="28"/>
      <c r="R1112" s="28"/>
      <c r="S1112" s="28"/>
      <c r="T1112" s="28"/>
      <c r="U1112" s="28"/>
      <c r="V1112" s="28"/>
      <c r="X1112" s="28"/>
      <c r="Y1112" s="28"/>
    </row>
    <row r="1113" spans="1:25" x14ac:dyDescent="0.2">
      <c r="A1113" t="e">
        <f>IF(OR(F1113=#REF!,G1113=#REF!),ROUND(A1112+1,0),A1112+0.0001)</f>
        <v>#REF!</v>
      </c>
      <c r="B1113" s="20" t="e">
        <f>IF(AND(E1113&gt;=$B$2,E1113&lt;=$B$3,OR(F1113=#REF!,G1113=#REF!)),ROUND(B1112+1,0),B1112+0.0001)</f>
        <v>#REF!</v>
      </c>
      <c r="C1113" s="20" t="e">
        <f>IF(H1113=#REF!,ROUND(C1112+1,0),C1112+0.0001)</f>
        <v>#REF!</v>
      </c>
      <c r="D1113" s="21"/>
      <c r="E1113" s="22"/>
      <c r="F1113" s="23"/>
      <c r="G1113" s="24"/>
      <c r="H1113" s="51"/>
      <c r="I1113" s="25"/>
      <c r="J1113" s="31"/>
      <c r="K1113" s="43" t="str">
        <f t="shared" si="34"/>
        <v/>
      </c>
      <c r="L1113" s="45" t="str">
        <f>IF(F1113="","",VLOOKUP(Journal!F1113,Kontenplan!$E$9:$F$278,2))</f>
        <v/>
      </c>
      <c r="M1113" s="44" t="str">
        <f>IF(G1113="","",VLOOKUP(Journal!G1113,Kontenplan!$E$9:$F$278,2))</f>
        <v/>
      </c>
      <c r="N1113" s="28" t="str">
        <f>IF(AND(G1113="",I1113="",J1113=""),"",IF(AND(I1113&gt;0,OR(F1113="",G1113="")),"Bitte gültige Kontonummer/n eingeben",IF(OR(AND(F1113&gt;0,F1113&lt;1000),F1113&gt;9999),"Sollkontonummer muss vierstellig sein",IF(VLOOKUP(F1113,Kontenplan!$E$9:$E$277,1)&lt;&gt;F1113,"Sollkonto existiert nicht",IF(D1113=0,"Bitte Beleg-Nr. prüfen",IF(OR(AND(G1113&gt;0,G1113&lt;1000),G1113&gt;9999),"Habenkontonummer muss vierstellig sein",IF(VLOOKUP(G1113,Kontenplan!$E$9:$F$277,1)&lt;&gt;G1113,"Habenkonto exisitert nicht","")))))))</f>
        <v/>
      </c>
      <c r="O1113" s="28" t="str">
        <f t="shared" si="35"/>
        <v/>
      </c>
      <c r="P1113" s="28"/>
      <c r="Q1113" s="28"/>
      <c r="R1113" s="28"/>
      <c r="S1113" s="28"/>
      <c r="T1113" s="28"/>
      <c r="U1113" s="28"/>
      <c r="V1113" s="28"/>
      <c r="X1113" s="28"/>
      <c r="Y1113" s="28"/>
    </row>
    <row r="1114" spans="1:25" x14ac:dyDescent="0.2">
      <c r="A1114" t="e">
        <f>IF(OR(F1114=#REF!,G1114=#REF!),ROUND(A1113+1,0),A1113+0.0001)</f>
        <v>#REF!</v>
      </c>
      <c r="B1114" s="20" t="e">
        <f>IF(AND(E1114&gt;=$B$2,E1114&lt;=$B$3,OR(F1114=#REF!,G1114=#REF!)),ROUND(B1113+1,0),B1113+0.0001)</f>
        <v>#REF!</v>
      </c>
      <c r="C1114" s="20" t="e">
        <f>IF(H1114=#REF!,ROUND(C1113+1,0),C1113+0.0001)</f>
        <v>#REF!</v>
      </c>
      <c r="D1114" s="21"/>
      <c r="E1114" s="22"/>
      <c r="F1114" s="23"/>
      <c r="G1114" s="24"/>
      <c r="H1114" s="51"/>
      <c r="I1114" s="25"/>
      <c r="J1114" s="31"/>
      <c r="K1114" s="43" t="str">
        <f t="shared" si="34"/>
        <v/>
      </c>
      <c r="L1114" s="45" t="str">
        <f>IF(F1114="","",VLOOKUP(Journal!F1114,Kontenplan!$E$9:$F$278,2))</f>
        <v/>
      </c>
      <c r="M1114" s="44" t="str">
        <f>IF(G1114="","",VLOOKUP(Journal!G1114,Kontenplan!$E$9:$F$278,2))</f>
        <v/>
      </c>
      <c r="N1114" s="28" t="str">
        <f>IF(AND(G1114="",I1114="",J1114=""),"",IF(AND(I1114&gt;0,OR(F1114="",G1114="")),"Bitte gültige Kontonummer/n eingeben",IF(OR(AND(F1114&gt;0,F1114&lt;1000),F1114&gt;9999),"Sollkontonummer muss vierstellig sein",IF(VLOOKUP(F1114,Kontenplan!$E$9:$E$277,1)&lt;&gt;F1114,"Sollkonto existiert nicht",IF(D1114=0,"Bitte Beleg-Nr. prüfen",IF(OR(AND(G1114&gt;0,G1114&lt;1000),G1114&gt;9999),"Habenkontonummer muss vierstellig sein",IF(VLOOKUP(G1114,Kontenplan!$E$9:$F$277,1)&lt;&gt;G1114,"Habenkonto exisitert nicht","")))))))</f>
        <v/>
      </c>
      <c r="O1114" s="28" t="str">
        <f t="shared" si="35"/>
        <v/>
      </c>
      <c r="P1114" s="28"/>
      <c r="Q1114" s="28"/>
      <c r="R1114" s="28"/>
      <c r="S1114" s="28"/>
      <c r="T1114" s="28"/>
      <c r="U1114" s="28"/>
      <c r="V1114" s="28"/>
      <c r="X1114" s="28"/>
      <c r="Y1114" s="28"/>
    </row>
    <row r="1115" spans="1:25" x14ac:dyDescent="0.2">
      <c r="A1115" t="e">
        <f>IF(OR(F1115=#REF!,G1115=#REF!),ROUND(A1114+1,0),A1114+0.0001)</f>
        <v>#REF!</v>
      </c>
      <c r="B1115" s="20" t="e">
        <f>IF(AND(E1115&gt;=$B$2,E1115&lt;=$B$3,OR(F1115=#REF!,G1115=#REF!)),ROUND(B1114+1,0),B1114+0.0001)</f>
        <v>#REF!</v>
      </c>
      <c r="C1115" s="20" t="e">
        <f>IF(H1115=#REF!,ROUND(C1114+1,0),C1114+0.0001)</f>
        <v>#REF!</v>
      </c>
      <c r="D1115" s="21"/>
      <c r="E1115" s="22"/>
      <c r="F1115" s="23"/>
      <c r="G1115" s="24"/>
      <c r="H1115" s="51"/>
      <c r="I1115" s="25"/>
      <c r="J1115" s="31"/>
      <c r="K1115" s="43" t="str">
        <f t="shared" si="34"/>
        <v/>
      </c>
      <c r="L1115" s="45" t="str">
        <f>IF(F1115="","",VLOOKUP(Journal!F1115,Kontenplan!$E$9:$F$278,2))</f>
        <v/>
      </c>
      <c r="M1115" s="44" t="str">
        <f>IF(G1115="","",VLOOKUP(Journal!G1115,Kontenplan!$E$9:$F$278,2))</f>
        <v/>
      </c>
      <c r="N1115" s="28" t="str">
        <f>IF(AND(G1115="",I1115="",J1115=""),"",IF(AND(I1115&gt;0,OR(F1115="",G1115="")),"Bitte gültige Kontonummer/n eingeben",IF(OR(AND(F1115&gt;0,F1115&lt;1000),F1115&gt;9999),"Sollkontonummer muss vierstellig sein",IF(VLOOKUP(F1115,Kontenplan!$E$9:$E$277,1)&lt;&gt;F1115,"Sollkonto existiert nicht",IF(D1115=0,"Bitte Beleg-Nr. prüfen",IF(OR(AND(G1115&gt;0,G1115&lt;1000),G1115&gt;9999),"Habenkontonummer muss vierstellig sein",IF(VLOOKUP(G1115,Kontenplan!$E$9:$F$277,1)&lt;&gt;G1115,"Habenkonto exisitert nicht","")))))))</f>
        <v/>
      </c>
      <c r="O1115" s="28" t="str">
        <f t="shared" si="35"/>
        <v/>
      </c>
      <c r="P1115" s="28"/>
      <c r="Q1115" s="28"/>
      <c r="R1115" s="28"/>
      <c r="S1115" s="28"/>
      <c r="T1115" s="28"/>
      <c r="U1115" s="28"/>
      <c r="V1115" s="28"/>
      <c r="X1115" s="28"/>
      <c r="Y1115" s="28"/>
    </row>
    <row r="1116" spans="1:25" x14ac:dyDescent="0.2">
      <c r="A1116" t="e">
        <f>IF(OR(F1116=#REF!,G1116=#REF!),ROUND(A1115+1,0),A1115+0.0001)</f>
        <v>#REF!</v>
      </c>
      <c r="B1116" s="20" t="e">
        <f>IF(AND(E1116&gt;=$B$2,E1116&lt;=$B$3,OR(F1116=#REF!,G1116=#REF!)),ROUND(B1115+1,0),B1115+0.0001)</f>
        <v>#REF!</v>
      </c>
      <c r="C1116" s="20" t="e">
        <f>IF(H1116=#REF!,ROUND(C1115+1,0),C1115+0.0001)</f>
        <v>#REF!</v>
      </c>
      <c r="D1116" s="21"/>
      <c r="E1116" s="22"/>
      <c r="F1116" s="23"/>
      <c r="G1116" s="24"/>
      <c r="H1116" s="51"/>
      <c r="I1116" s="25"/>
      <c r="J1116" s="31"/>
      <c r="K1116" s="43" t="str">
        <f t="shared" si="34"/>
        <v/>
      </c>
      <c r="L1116" s="45" t="str">
        <f>IF(F1116="","",VLOOKUP(Journal!F1116,Kontenplan!$E$9:$F$278,2))</f>
        <v/>
      </c>
      <c r="M1116" s="44" t="str">
        <f>IF(G1116="","",VLOOKUP(Journal!G1116,Kontenplan!$E$9:$F$278,2))</f>
        <v/>
      </c>
      <c r="N1116" s="28" t="str">
        <f>IF(AND(G1116="",I1116="",J1116=""),"",IF(AND(I1116&gt;0,OR(F1116="",G1116="")),"Bitte gültige Kontonummer/n eingeben",IF(OR(AND(F1116&gt;0,F1116&lt;1000),F1116&gt;9999),"Sollkontonummer muss vierstellig sein",IF(VLOOKUP(F1116,Kontenplan!$E$9:$E$277,1)&lt;&gt;F1116,"Sollkonto existiert nicht",IF(D1116=0,"Bitte Beleg-Nr. prüfen",IF(OR(AND(G1116&gt;0,G1116&lt;1000),G1116&gt;9999),"Habenkontonummer muss vierstellig sein",IF(VLOOKUP(G1116,Kontenplan!$E$9:$F$277,1)&lt;&gt;G1116,"Habenkonto exisitert nicht","")))))))</f>
        <v/>
      </c>
      <c r="O1116" s="28" t="str">
        <f t="shared" si="35"/>
        <v/>
      </c>
      <c r="P1116" s="28"/>
      <c r="Q1116" s="28"/>
      <c r="R1116" s="28"/>
      <c r="S1116" s="28"/>
      <c r="T1116" s="28"/>
      <c r="U1116" s="28"/>
      <c r="V1116" s="28"/>
      <c r="X1116" s="28"/>
      <c r="Y1116" s="28"/>
    </row>
    <row r="1117" spans="1:25" x14ac:dyDescent="0.2">
      <c r="A1117" t="e">
        <f>IF(OR(F1117=#REF!,G1117=#REF!),ROUND(A1116+1,0),A1116+0.0001)</f>
        <v>#REF!</v>
      </c>
      <c r="B1117" s="20" t="e">
        <f>IF(AND(E1117&gt;=$B$2,E1117&lt;=$B$3,OR(F1117=#REF!,G1117=#REF!)),ROUND(B1116+1,0),B1116+0.0001)</f>
        <v>#REF!</v>
      </c>
      <c r="C1117" s="20" t="e">
        <f>IF(H1117=#REF!,ROUND(C1116+1,0),C1116+0.0001)</f>
        <v>#REF!</v>
      </c>
      <c r="D1117" s="21"/>
      <c r="E1117" s="22"/>
      <c r="F1117" s="23"/>
      <c r="G1117" s="24"/>
      <c r="H1117" s="51"/>
      <c r="I1117" s="25"/>
      <c r="J1117" s="31"/>
      <c r="K1117" s="43" t="str">
        <f t="shared" ref="K1117:K1180" si="36">IF(N1117&lt;&gt;"",N1117,IF(O1117&lt;&gt;"",O1117,""))</f>
        <v/>
      </c>
      <c r="L1117" s="45" t="str">
        <f>IF(F1117="","",VLOOKUP(Journal!F1117,Kontenplan!$E$9:$F$278,2))</f>
        <v/>
      </c>
      <c r="M1117" s="44" t="str">
        <f>IF(G1117="","",VLOOKUP(Journal!G1117,Kontenplan!$E$9:$F$278,2))</f>
        <v/>
      </c>
      <c r="N1117" s="28" t="str">
        <f>IF(AND(G1117="",I1117="",J1117=""),"",IF(AND(I1117&gt;0,OR(F1117="",G1117="")),"Bitte gültige Kontonummer/n eingeben",IF(OR(AND(F1117&gt;0,F1117&lt;1000),F1117&gt;9999),"Sollkontonummer muss vierstellig sein",IF(VLOOKUP(F1117,Kontenplan!$E$9:$E$277,1)&lt;&gt;F1117,"Sollkonto existiert nicht",IF(D1117=0,"Bitte Beleg-Nr. prüfen",IF(OR(AND(G1117&gt;0,G1117&lt;1000),G1117&gt;9999),"Habenkontonummer muss vierstellig sein",IF(VLOOKUP(G1117,Kontenplan!$E$9:$F$277,1)&lt;&gt;G1117,"Habenkonto exisitert nicht","")))))))</f>
        <v/>
      </c>
      <c r="O1117" s="28" t="str">
        <f t="shared" si="35"/>
        <v/>
      </c>
      <c r="P1117" s="28"/>
      <c r="Q1117" s="28"/>
      <c r="R1117" s="28"/>
      <c r="S1117" s="28"/>
      <c r="T1117" s="28"/>
      <c r="U1117" s="28"/>
      <c r="V1117" s="28"/>
      <c r="X1117" s="28"/>
      <c r="Y1117" s="28"/>
    </row>
    <row r="1118" spans="1:25" x14ac:dyDescent="0.2">
      <c r="A1118" t="e">
        <f>IF(OR(F1118=#REF!,G1118=#REF!),ROUND(A1117+1,0),A1117+0.0001)</f>
        <v>#REF!</v>
      </c>
      <c r="B1118" s="20" t="e">
        <f>IF(AND(E1118&gt;=$B$2,E1118&lt;=$B$3,OR(F1118=#REF!,G1118=#REF!)),ROUND(B1117+1,0),B1117+0.0001)</f>
        <v>#REF!</v>
      </c>
      <c r="C1118" s="20" t="e">
        <f>IF(H1118=#REF!,ROUND(C1117+1,0),C1117+0.0001)</f>
        <v>#REF!</v>
      </c>
      <c r="D1118" s="21"/>
      <c r="E1118" s="22"/>
      <c r="F1118" s="23"/>
      <c r="G1118" s="24"/>
      <c r="H1118" s="51"/>
      <c r="I1118" s="25"/>
      <c r="J1118" s="31"/>
      <c r="K1118" s="43" t="str">
        <f t="shared" si="36"/>
        <v/>
      </c>
      <c r="L1118" s="45" t="str">
        <f>IF(F1118="","",VLOOKUP(Journal!F1118,Kontenplan!$E$9:$F$278,2))</f>
        <v/>
      </c>
      <c r="M1118" s="44" t="str">
        <f>IF(G1118="","",VLOOKUP(Journal!G1118,Kontenplan!$E$9:$F$278,2))</f>
        <v/>
      </c>
      <c r="N1118" s="28" t="str">
        <f>IF(AND(G1118="",I1118="",J1118=""),"",IF(AND(I1118&gt;0,OR(F1118="",G1118="")),"Bitte gültige Kontonummer/n eingeben",IF(OR(AND(F1118&gt;0,F1118&lt;1000),F1118&gt;9999),"Sollkontonummer muss vierstellig sein",IF(VLOOKUP(F1118,Kontenplan!$E$9:$E$277,1)&lt;&gt;F1118,"Sollkonto existiert nicht",IF(D1118=0,"Bitte Beleg-Nr. prüfen",IF(OR(AND(G1118&gt;0,G1118&lt;1000),G1118&gt;9999),"Habenkontonummer muss vierstellig sein",IF(VLOOKUP(G1118,Kontenplan!$E$9:$F$277,1)&lt;&gt;G1118,"Habenkonto exisitert nicht","")))))))</f>
        <v/>
      </c>
      <c r="O1118" s="28" t="str">
        <f t="shared" si="35"/>
        <v/>
      </c>
      <c r="P1118" s="28"/>
      <c r="Q1118" s="28"/>
      <c r="R1118" s="28"/>
      <c r="S1118" s="28"/>
      <c r="T1118" s="28"/>
      <c r="U1118" s="28"/>
      <c r="V1118" s="28"/>
      <c r="X1118" s="28"/>
      <c r="Y1118" s="28"/>
    </row>
    <row r="1119" spans="1:25" x14ac:dyDescent="0.2">
      <c r="A1119" t="e">
        <f>IF(OR(F1119=#REF!,G1119=#REF!),ROUND(A1118+1,0),A1118+0.0001)</f>
        <v>#REF!</v>
      </c>
      <c r="B1119" s="20" t="e">
        <f>IF(AND(E1119&gt;=$B$2,E1119&lt;=$B$3,OR(F1119=#REF!,G1119=#REF!)),ROUND(B1118+1,0),B1118+0.0001)</f>
        <v>#REF!</v>
      </c>
      <c r="C1119" s="20" t="e">
        <f>IF(H1119=#REF!,ROUND(C1118+1,0),C1118+0.0001)</f>
        <v>#REF!</v>
      </c>
      <c r="D1119" s="21"/>
      <c r="E1119" s="22"/>
      <c r="F1119" s="23"/>
      <c r="G1119" s="24"/>
      <c r="H1119" s="51"/>
      <c r="I1119" s="25"/>
      <c r="J1119" s="31"/>
      <c r="K1119" s="43" t="str">
        <f t="shared" si="36"/>
        <v/>
      </c>
      <c r="L1119" s="45" t="str">
        <f>IF(F1119="","",VLOOKUP(Journal!F1119,Kontenplan!$E$9:$F$278,2))</f>
        <v/>
      </c>
      <c r="M1119" s="44" t="str">
        <f>IF(G1119="","",VLOOKUP(Journal!G1119,Kontenplan!$E$9:$F$278,2))</f>
        <v/>
      </c>
      <c r="N1119" s="28" t="str">
        <f>IF(AND(G1119="",I1119="",J1119=""),"",IF(AND(I1119&gt;0,OR(F1119="",G1119="")),"Bitte gültige Kontonummer/n eingeben",IF(OR(AND(F1119&gt;0,F1119&lt;1000),F1119&gt;9999),"Sollkontonummer muss vierstellig sein",IF(VLOOKUP(F1119,Kontenplan!$E$9:$E$277,1)&lt;&gt;F1119,"Sollkonto existiert nicht",IF(D1119=0,"Bitte Beleg-Nr. prüfen",IF(OR(AND(G1119&gt;0,G1119&lt;1000),G1119&gt;9999),"Habenkontonummer muss vierstellig sein",IF(VLOOKUP(G1119,Kontenplan!$E$9:$F$277,1)&lt;&gt;G1119,"Habenkonto exisitert nicht","")))))))</f>
        <v/>
      </c>
      <c r="O1119" s="28" t="str">
        <f t="shared" si="35"/>
        <v/>
      </c>
      <c r="P1119" s="28"/>
      <c r="Q1119" s="28"/>
      <c r="R1119" s="28"/>
      <c r="S1119" s="28"/>
      <c r="T1119" s="28"/>
      <c r="U1119" s="28"/>
      <c r="V1119" s="28"/>
      <c r="X1119" s="28"/>
      <c r="Y1119" s="28"/>
    </row>
    <row r="1120" spans="1:25" x14ac:dyDescent="0.2">
      <c r="A1120" t="e">
        <f>IF(OR(F1120=#REF!,G1120=#REF!),ROUND(A1119+1,0),A1119+0.0001)</f>
        <v>#REF!</v>
      </c>
      <c r="B1120" s="20" t="e">
        <f>IF(AND(E1120&gt;=$B$2,E1120&lt;=$B$3,OR(F1120=#REF!,G1120=#REF!)),ROUND(B1119+1,0),B1119+0.0001)</f>
        <v>#REF!</v>
      </c>
      <c r="C1120" s="20" t="e">
        <f>IF(H1120=#REF!,ROUND(C1119+1,0),C1119+0.0001)</f>
        <v>#REF!</v>
      </c>
      <c r="D1120" s="21"/>
      <c r="E1120" s="22"/>
      <c r="F1120" s="23"/>
      <c r="G1120" s="24"/>
      <c r="H1120" s="51"/>
      <c r="I1120" s="25"/>
      <c r="J1120" s="31"/>
      <c r="K1120" s="43" t="str">
        <f t="shared" si="36"/>
        <v/>
      </c>
      <c r="L1120" s="45" t="str">
        <f>IF(F1120="","",VLOOKUP(Journal!F1120,Kontenplan!$E$9:$F$278,2))</f>
        <v/>
      </c>
      <c r="M1120" s="44" t="str">
        <f>IF(G1120="","",VLOOKUP(Journal!G1120,Kontenplan!$E$9:$F$278,2))</f>
        <v/>
      </c>
      <c r="N1120" s="28" t="str">
        <f>IF(AND(G1120="",I1120="",J1120=""),"",IF(AND(I1120&gt;0,OR(F1120="",G1120="")),"Bitte gültige Kontonummer/n eingeben",IF(OR(AND(F1120&gt;0,F1120&lt;1000),F1120&gt;9999),"Sollkontonummer muss vierstellig sein",IF(VLOOKUP(F1120,Kontenplan!$E$9:$E$277,1)&lt;&gt;F1120,"Sollkonto existiert nicht",IF(D1120=0,"Bitte Beleg-Nr. prüfen",IF(OR(AND(G1120&gt;0,G1120&lt;1000),G1120&gt;9999),"Habenkontonummer muss vierstellig sein",IF(VLOOKUP(G1120,Kontenplan!$E$9:$F$277,1)&lt;&gt;G1120,"Habenkonto exisitert nicht","")))))))</f>
        <v/>
      </c>
      <c r="O1120" s="28" t="str">
        <f t="shared" si="35"/>
        <v/>
      </c>
      <c r="P1120" s="28"/>
      <c r="Q1120" s="28"/>
      <c r="R1120" s="28"/>
      <c r="S1120" s="28"/>
      <c r="T1120" s="28"/>
      <c r="U1120" s="28"/>
      <c r="V1120" s="28"/>
      <c r="X1120" s="28"/>
      <c r="Y1120" s="28"/>
    </row>
    <row r="1121" spans="1:25" x14ac:dyDescent="0.2">
      <c r="A1121" t="e">
        <f>IF(OR(F1121=#REF!,G1121=#REF!),ROUND(A1120+1,0),A1120+0.0001)</f>
        <v>#REF!</v>
      </c>
      <c r="B1121" s="20" t="e">
        <f>IF(AND(E1121&gt;=$B$2,E1121&lt;=$B$3,OR(F1121=#REF!,G1121=#REF!)),ROUND(B1120+1,0),B1120+0.0001)</f>
        <v>#REF!</v>
      </c>
      <c r="C1121" s="20" t="e">
        <f>IF(H1121=#REF!,ROUND(C1120+1,0),C1120+0.0001)</f>
        <v>#REF!</v>
      </c>
      <c r="D1121" s="21"/>
      <c r="E1121" s="22"/>
      <c r="F1121" s="23"/>
      <c r="G1121" s="24"/>
      <c r="H1121" s="51"/>
      <c r="I1121" s="25"/>
      <c r="J1121" s="31"/>
      <c r="K1121" s="43" t="str">
        <f t="shared" si="36"/>
        <v/>
      </c>
      <c r="L1121" s="45" t="str">
        <f>IF(F1121="","",VLOOKUP(Journal!F1121,Kontenplan!$E$9:$F$278,2))</f>
        <v/>
      </c>
      <c r="M1121" s="44" t="str">
        <f>IF(G1121="","",VLOOKUP(Journal!G1121,Kontenplan!$E$9:$F$278,2))</f>
        <v/>
      </c>
      <c r="N1121" s="28" t="str">
        <f>IF(AND(G1121="",I1121="",J1121=""),"",IF(AND(I1121&gt;0,OR(F1121="",G1121="")),"Bitte gültige Kontonummer/n eingeben",IF(OR(AND(F1121&gt;0,F1121&lt;1000),F1121&gt;9999),"Sollkontonummer muss vierstellig sein",IF(VLOOKUP(F1121,Kontenplan!$E$9:$E$277,1)&lt;&gt;F1121,"Sollkonto existiert nicht",IF(D1121=0,"Bitte Beleg-Nr. prüfen",IF(OR(AND(G1121&gt;0,G1121&lt;1000),G1121&gt;9999),"Habenkontonummer muss vierstellig sein",IF(VLOOKUP(G1121,Kontenplan!$E$9:$F$277,1)&lt;&gt;G1121,"Habenkonto exisitert nicht","")))))))</f>
        <v/>
      </c>
      <c r="O1121" s="28" t="str">
        <f t="shared" si="35"/>
        <v/>
      </c>
      <c r="P1121" s="28"/>
      <c r="Q1121" s="28"/>
      <c r="R1121" s="28"/>
      <c r="S1121" s="28"/>
      <c r="T1121" s="28"/>
      <c r="U1121" s="28"/>
      <c r="V1121" s="28"/>
      <c r="X1121" s="28"/>
      <c r="Y1121" s="28"/>
    </row>
    <row r="1122" spans="1:25" x14ac:dyDescent="0.2">
      <c r="A1122" t="e">
        <f>IF(OR(F1122=#REF!,G1122=#REF!),ROUND(A1121+1,0),A1121+0.0001)</f>
        <v>#REF!</v>
      </c>
      <c r="B1122" s="20" t="e">
        <f>IF(AND(E1122&gt;=$B$2,E1122&lt;=$B$3,OR(F1122=#REF!,G1122=#REF!)),ROUND(B1121+1,0),B1121+0.0001)</f>
        <v>#REF!</v>
      </c>
      <c r="C1122" s="20" t="e">
        <f>IF(H1122=#REF!,ROUND(C1121+1,0),C1121+0.0001)</f>
        <v>#REF!</v>
      </c>
      <c r="D1122" s="21"/>
      <c r="E1122" s="22"/>
      <c r="F1122" s="23"/>
      <c r="G1122" s="24"/>
      <c r="H1122" s="51"/>
      <c r="I1122" s="25"/>
      <c r="J1122" s="31"/>
      <c r="K1122" s="43" t="str">
        <f t="shared" si="36"/>
        <v/>
      </c>
      <c r="L1122" s="45" t="str">
        <f>IF(F1122="","",VLOOKUP(Journal!F1122,Kontenplan!$E$9:$F$278,2))</f>
        <v/>
      </c>
      <c r="M1122" s="44" t="str">
        <f>IF(G1122="","",VLOOKUP(Journal!G1122,Kontenplan!$E$9:$F$278,2))</f>
        <v/>
      </c>
      <c r="N1122" s="28" t="str">
        <f>IF(AND(G1122="",I1122="",J1122=""),"",IF(AND(I1122&gt;0,OR(F1122="",G1122="")),"Bitte gültige Kontonummer/n eingeben",IF(OR(AND(F1122&gt;0,F1122&lt;1000),F1122&gt;9999),"Sollkontonummer muss vierstellig sein",IF(VLOOKUP(F1122,Kontenplan!$E$9:$E$277,1)&lt;&gt;F1122,"Sollkonto existiert nicht",IF(D1122=0,"Bitte Beleg-Nr. prüfen",IF(OR(AND(G1122&gt;0,G1122&lt;1000),G1122&gt;9999),"Habenkontonummer muss vierstellig sein",IF(VLOOKUP(G1122,Kontenplan!$E$9:$F$277,1)&lt;&gt;G1122,"Habenkonto exisitert nicht","")))))))</f>
        <v/>
      </c>
      <c r="O1122" s="28" t="str">
        <f t="shared" si="35"/>
        <v/>
      </c>
      <c r="P1122" s="28"/>
      <c r="Q1122" s="28"/>
      <c r="R1122" s="28"/>
      <c r="S1122" s="28"/>
      <c r="T1122" s="28"/>
      <c r="U1122" s="28"/>
      <c r="V1122" s="28"/>
      <c r="X1122" s="28"/>
      <c r="Y1122" s="28"/>
    </row>
    <row r="1123" spans="1:25" x14ac:dyDescent="0.2">
      <c r="A1123" t="e">
        <f>IF(OR(F1123=#REF!,G1123=#REF!),ROUND(A1122+1,0),A1122+0.0001)</f>
        <v>#REF!</v>
      </c>
      <c r="B1123" s="20" t="e">
        <f>IF(AND(E1123&gt;=$B$2,E1123&lt;=$B$3,OR(F1123=#REF!,G1123=#REF!)),ROUND(B1122+1,0),B1122+0.0001)</f>
        <v>#REF!</v>
      </c>
      <c r="C1123" s="20" t="e">
        <f>IF(H1123=#REF!,ROUND(C1122+1,0),C1122+0.0001)</f>
        <v>#REF!</v>
      </c>
      <c r="D1123" s="21"/>
      <c r="E1123" s="22"/>
      <c r="F1123" s="23"/>
      <c r="G1123" s="24"/>
      <c r="H1123" s="51"/>
      <c r="I1123" s="25"/>
      <c r="J1123" s="31"/>
      <c r="K1123" s="43" t="str">
        <f t="shared" si="36"/>
        <v/>
      </c>
      <c r="L1123" s="45" t="str">
        <f>IF(F1123="","",VLOOKUP(Journal!F1123,Kontenplan!$E$9:$F$278,2))</f>
        <v/>
      </c>
      <c r="M1123" s="44" t="str">
        <f>IF(G1123="","",VLOOKUP(Journal!G1123,Kontenplan!$E$9:$F$278,2))</f>
        <v/>
      </c>
      <c r="N1123" s="28" t="str">
        <f>IF(AND(G1123="",I1123="",J1123=""),"",IF(AND(I1123&gt;0,OR(F1123="",G1123="")),"Bitte gültige Kontonummer/n eingeben",IF(OR(AND(F1123&gt;0,F1123&lt;1000),F1123&gt;9999),"Sollkontonummer muss vierstellig sein",IF(VLOOKUP(F1123,Kontenplan!$E$9:$E$277,1)&lt;&gt;F1123,"Sollkonto existiert nicht",IF(D1123=0,"Bitte Beleg-Nr. prüfen",IF(OR(AND(G1123&gt;0,G1123&lt;1000),G1123&gt;9999),"Habenkontonummer muss vierstellig sein",IF(VLOOKUP(G1123,Kontenplan!$E$9:$F$277,1)&lt;&gt;G1123,"Habenkonto exisitert nicht","")))))))</f>
        <v/>
      </c>
      <c r="O1123" s="28" t="str">
        <f t="shared" si="35"/>
        <v/>
      </c>
      <c r="P1123" s="28"/>
      <c r="Q1123" s="28"/>
      <c r="R1123" s="28"/>
      <c r="S1123" s="28"/>
      <c r="T1123" s="28"/>
      <c r="U1123" s="28"/>
      <c r="V1123" s="28"/>
      <c r="X1123" s="28"/>
      <c r="Y1123" s="28"/>
    </row>
    <row r="1124" spans="1:25" x14ac:dyDescent="0.2">
      <c r="A1124" t="e">
        <f>IF(OR(F1124=#REF!,G1124=#REF!),ROUND(A1123+1,0),A1123+0.0001)</f>
        <v>#REF!</v>
      </c>
      <c r="B1124" s="20" t="e">
        <f>IF(AND(E1124&gt;=$B$2,E1124&lt;=$B$3,OR(F1124=#REF!,G1124=#REF!)),ROUND(B1123+1,0),B1123+0.0001)</f>
        <v>#REF!</v>
      </c>
      <c r="C1124" s="20" t="e">
        <f>IF(H1124=#REF!,ROUND(C1123+1,0),C1123+0.0001)</f>
        <v>#REF!</v>
      </c>
      <c r="D1124" s="21"/>
      <c r="E1124" s="22"/>
      <c r="F1124" s="23"/>
      <c r="G1124" s="24"/>
      <c r="H1124" s="51"/>
      <c r="I1124" s="25"/>
      <c r="J1124" s="31"/>
      <c r="K1124" s="43" t="str">
        <f t="shared" si="36"/>
        <v/>
      </c>
      <c r="L1124" s="45" t="str">
        <f>IF(F1124="","",VLOOKUP(Journal!F1124,Kontenplan!$E$9:$F$278,2))</f>
        <v/>
      </c>
      <c r="M1124" s="44" t="str">
        <f>IF(G1124="","",VLOOKUP(Journal!G1124,Kontenplan!$E$9:$F$278,2))</f>
        <v/>
      </c>
      <c r="N1124" s="28" t="str">
        <f>IF(AND(G1124="",I1124="",J1124=""),"",IF(AND(I1124&gt;0,OR(F1124="",G1124="")),"Bitte gültige Kontonummer/n eingeben",IF(OR(AND(F1124&gt;0,F1124&lt;1000),F1124&gt;9999),"Sollkontonummer muss vierstellig sein",IF(VLOOKUP(F1124,Kontenplan!$E$9:$E$277,1)&lt;&gt;F1124,"Sollkonto existiert nicht",IF(D1124=0,"Bitte Beleg-Nr. prüfen",IF(OR(AND(G1124&gt;0,G1124&lt;1000),G1124&gt;9999),"Habenkontonummer muss vierstellig sein",IF(VLOOKUP(G1124,Kontenplan!$E$9:$F$277,1)&lt;&gt;G1124,"Habenkonto exisitert nicht","")))))))</f>
        <v/>
      </c>
      <c r="O1124" s="28" t="str">
        <f t="shared" si="35"/>
        <v/>
      </c>
      <c r="P1124" s="28"/>
      <c r="Q1124" s="28"/>
      <c r="R1124" s="28"/>
      <c r="S1124" s="28"/>
      <c r="T1124" s="28"/>
      <c r="U1124" s="28"/>
      <c r="V1124" s="28"/>
      <c r="X1124" s="28"/>
      <c r="Y1124" s="28"/>
    </row>
    <row r="1125" spans="1:25" x14ac:dyDescent="0.2">
      <c r="A1125" t="e">
        <f>IF(OR(F1125=#REF!,G1125=#REF!),ROUND(A1124+1,0),A1124+0.0001)</f>
        <v>#REF!</v>
      </c>
      <c r="B1125" s="20" t="e">
        <f>IF(AND(E1125&gt;=$B$2,E1125&lt;=$B$3,OR(F1125=#REF!,G1125=#REF!)),ROUND(B1124+1,0),B1124+0.0001)</f>
        <v>#REF!</v>
      </c>
      <c r="C1125" s="20" t="e">
        <f>IF(H1125=#REF!,ROUND(C1124+1,0),C1124+0.0001)</f>
        <v>#REF!</v>
      </c>
      <c r="D1125" s="21"/>
      <c r="E1125" s="22"/>
      <c r="F1125" s="23"/>
      <c r="G1125" s="24"/>
      <c r="H1125" s="51"/>
      <c r="I1125" s="25"/>
      <c r="J1125" s="31"/>
      <c r="K1125" s="43" t="str">
        <f t="shared" si="36"/>
        <v/>
      </c>
      <c r="L1125" s="45" t="str">
        <f>IF(F1125="","",VLOOKUP(Journal!F1125,Kontenplan!$E$9:$F$278,2))</f>
        <v/>
      </c>
      <c r="M1125" s="44" t="str">
        <f>IF(G1125="","",VLOOKUP(Journal!G1125,Kontenplan!$E$9:$F$278,2))</f>
        <v/>
      </c>
      <c r="N1125" s="28" t="str">
        <f>IF(AND(G1125="",I1125="",J1125=""),"",IF(AND(I1125&gt;0,OR(F1125="",G1125="")),"Bitte gültige Kontonummer/n eingeben",IF(OR(AND(F1125&gt;0,F1125&lt;1000),F1125&gt;9999),"Sollkontonummer muss vierstellig sein",IF(VLOOKUP(F1125,Kontenplan!$E$9:$E$277,1)&lt;&gt;F1125,"Sollkonto existiert nicht",IF(D1125=0,"Bitte Beleg-Nr. prüfen",IF(OR(AND(G1125&gt;0,G1125&lt;1000),G1125&gt;9999),"Habenkontonummer muss vierstellig sein",IF(VLOOKUP(G1125,Kontenplan!$E$9:$F$277,1)&lt;&gt;G1125,"Habenkonto exisitert nicht","")))))))</f>
        <v/>
      </c>
      <c r="O1125" s="28" t="str">
        <f t="shared" si="35"/>
        <v/>
      </c>
      <c r="P1125" s="28"/>
      <c r="Q1125" s="28"/>
      <c r="R1125" s="28"/>
      <c r="S1125" s="28"/>
      <c r="T1125" s="28"/>
      <c r="U1125" s="28"/>
      <c r="V1125" s="28"/>
      <c r="X1125" s="28"/>
      <c r="Y1125" s="28"/>
    </row>
    <row r="1126" spans="1:25" x14ac:dyDescent="0.2">
      <c r="A1126" t="e">
        <f>IF(OR(F1126=#REF!,G1126=#REF!),ROUND(A1125+1,0),A1125+0.0001)</f>
        <v>#REF!</v>
      </c>
      <c r="B1126" s="20" t="e">
        <f>IF(AND(E1126&gt;=$B$2,E1126&lt;=$B$3,OR(F1126=#REF!,G1126=#REF!)),ROUND(B1125+1,0),B1125+0.0001)</f>
        <v>#REF!</v>
      </c>
      <c r="C1126" s="20" t="e">
        <f>IF(H1126=#REF!,ROUND(C1125+1,0),C1125+0.0001)</f>
        <v>#REF!</v>
      </c>
      <c r="D1126" s="21"/>
      <c r="E1126" s="22"/>
      <c r="F1126" s="23"/>
      <c r="G1126" s="24"/>
      <c r="H1126" s="51"/>
      <c r="I1126" s="25"/>
      <c r="J1126" s="31"/>
      <c r="K1126" s="43" t="str">
        <f t="shared" si="36"/>
        <v/>
      </c>
      <c r="L1126" s="45" t="str">
        <f>IF(F1126="","",VLOOKUP(Journal!F1126,Kontenplan!$E$9:$F$278,2))</f>
        <v/>
      </c>
      <c r="M1126" s="44" t="str">
        <f>IF(G1126="","",VLOOKUP(Journal!G1126,Kontenplan!$E$9:$F$278,2))</f>
        <v/>
      </c>
      <c r="N1126" s="28" t="str">
        <f>IF(AND(G1126="",I1126="",J1126=""),"",IF(AND(I1126&gt;0,OR(F1126="",G1126="")),"Bitte gültige Kontonummer/n eingeben",IF(OR(AND(F1126&gt;0,F1126&lt;1000),F1126&gt;9999),"Sollkontonummer muss vierstellig sein",IF(VLOOKUP(F1126,Kontenplan!$E$9:$E$277,1)&lt;&gt;F1126,"Sollkonto existiert nicht",IF(D1126=0,"Bitte Beleg-Nr. prüfen",IF(OR(AND(G1126&gt;0,G1126&lt;1000),G1126&gt;9999),"Habenkontonummer muss vierstellig sein",IF(VLOOKUP(G1126,Kontenplan!$E$9:$F$277,1)&lt;&gt;G1126,"Habenkonto exisitert nicht","")))))))</f>
        <v/>
      </c>
      <c r="O1126" s="28" t="str">
        <f t="shared" si="35"/>
        <v/>
      </c>
      <c r="P1126" s="28"/>
      <c r="Q1126" s="28"/>
      <c r="R1126" s="28"/>
      <c r="S1126" s="28"/>
      <c r="T1126" s="28"/>
      <c r="U1126" s="28"/>
      <c r="V1126" s="28"/>
      <c r="X1126" s="28"/>
      <c r="Y1126" s="28"/>
    </row>
    <row r="1127" spans="1:25" x14ac:dyDescent="0.2">
      <c r="A1127" t="e">
        <f>IF(OR(F1127=#REF!,G1127=#REF!),ROUND(A1126+1,0),A1126+0.0001)</f>
        <v>#REF!</v>
      </c>
      <c r="B1127" s="20" t="e">
        <f>IF(AND(E1127&gt;=$B$2,E1127&lt;=$B$3,OR(F1127=#REF!,G1127=#REF!)),ROUND(B1126+1,0),B1126+0.0001)</f>
        <v>#REF!</v>
      </c>
      <c r="C1127" s="20" t="e">
        <f>IF(H1127=#REF!,ROUND(C1126+1,0),C1126+0.0001)</f>
        <v>#REF!</v>
      </c>
      <c r="D1127" s="21"/>
      <c r="E1127" s="22"/>
      <c r="F1127" s="23"/>
      <c r="G1127" s="24"/>
      <c r="H1127" s="51"/>
      <c r="I1127" s="25"/>
      <c r="J1127" s="31"/>
      <c r="K1127" s="43" t="str">
        <f t="shared" si="36"/>
        <v/>
      </c>
      <c r="L1127" s="45" t="str">
        <f>IF(F1127="","",VLOOKUP(Journal!F1127,Kontenplan!$E$9:$F$278,2))</f>
        <v/>
      </c>
      <c r="M1127" s="44" t="str">
        <f>IF(G1127="","",VLOOKUP(Journal!G1127,Kontenplan!$E$9:$F$278,2))</f>
        <v/>
      </c>
      <c r="N1127" s="28" t="str">
        <f>IF(AND(G1127="",I1127="",J1127=""),"",IF(AND(I1127&gt;0,OR(F1127="",G1127="")),"Bitte gültige Kontonummer/n eingeben",IF(OR(AND(F1127&gt;0,F1127&lt;1000),F1127&gt;9999),"Sollkontonummer muss vierstellig sein",IF(VLOOKUP(F1127,Kontenplan!$E$9:$E$277,1)&lt;&gt;F1127,"Sollkonto existiert nicht",IF(D1127=0,"Bitte Beleg-Nr. prüfen",IF(OR(AND(G1127&gt;0,G1127&lt;1000),G1127&gt;9999),"Habenkontonummer muss vierstellig sein",IF(VLOOKUP(G1127,Kontenplan!$E$9:$F$277,1)&lt;&gt;G1127,"Habenkonto exisitert nicht","")))))))</f>
        <v/>
      </c>
      <c r="O1127" s="28" t="str">
        <f t="shared" si="35"/>
        <v/>
      </c>
      <c r="P1127" s="28"/>
      <c r="Q1127" s="28"/>
      <c r="R1127" s="28"/>
      <c r="S1127" s="28"/>
      <c r="T1127" s="28"/>
      <c r="U1127" s="28"/>
      <c r="V1127" s="28"/>
      <c r="X1127" s="28"/>
      <c r="Y1127" s="28"/>
    </row>
    <row r="1128" spans="1:25" x14ac:dyDescent="0.2">
      <c r="A1128" t="e">
        <f>IF(OR(F1128=#REF!,G1128=#REF!),ROUND(A1127+1,0),A1127+0.0001)</f>
        <v>#REF!</v>
      </c>
      <c r="B1128" s="20" t="e">
        <f>IF(AND(E1128&gt;=$B$2,E1128&lt;=$B$3,OR(F1128=#REF!,G1128=#REF!)),ROUND(B1127+1,0),B1127+0.0001)</f>
        <v>#REF!</v>
      </c>
      <c r="C1128" s="20" t="e">
        <f>IF(H1128=#REF!,ROUND(C1127+1,0),C1127+0.0001)</f>
        <v>#REF!</v>
      </c>
      <c r="D1128" s="21"/>
      <c r="E1128" s="22"/>
      <c r="F1128" s="23"/>
      <c r="G1128" s="24"/>
      <c r="H1128" s="51"/>
      <c r="I1128" s="25"/>
      <c r="J1128" s="31"/>
      <c r="K1128" s="43" t="str">
        <f t="shared" si="36"/>
        <v/>
      </c>
      <c r="L1128" s="45" t="str">
        <f>IF(F1128="","",VLOOKUP(Journal!F1128,Kontenplan!$E$9:$F$278,2))</f>
        <v/>
      </c>
      <c r="M1128" s="44" t="str">
        <f>IF(G1128="","",VLOOKUP(Journal!G1128,Kontenplan!$E$9:$F$278,2))</f>
        <v/>
      </c>
      <c r="N1128" s="28" t="str">
        <f>IF(AND(G1128="",I1128="",J1128=""),"",IF(AND(I1128&gt;0,OR(F1128="",G1128="")),"Bitte gültige Kontonummer/n eingeben",IF(OR(AND(F1128&gt;0,F1128&lt;1000),F1128&gt;9999),"Sollkontonummer muss vierstellig sein",IF(VLOOKUP(F1128,Kontenplan!$E$9:$E$277,1)&lt;&gt;F1128,"Sollkonto existiert nicht",IF(D1128=0,"Bitte Beleg-Nr. prüfen",IF(OR(AND(G1128&gt;0,G1128&lt;1000),G1128&gt;9999),"Habenkontonummer muss vierstellig sein",IF(VLOOKUP(G1128,Kontenplan!$E$9:$F$277,1)&lt;&gt;G1128,"Habenkonto exisitert nicht","")))))))</f>
        <v/>
      </c>
      <c r="O1128" s="28" t="str">
        <f t="shared" si="35"/>
        <v/>
      </c>
      <c r="P1128" s="28"/>
      <c r="Q1128" s="28"/>
      <c r="R1128" s="28"/>
      <c r="S1128" s="28"/>
      <c r="T1128" s="28"/>
      <c r="U1128" s="28"/>
      <c r="V1128" s="28"/>
      <c r="X1128" s="28"/>
      <c r="Y1128" s="28"/>
    </row>
    <row r="1129" spans="1:25" x14ac:dyDescent="0.2">
      <c r="A1129" t="e">
        <f>IF(OR(F1129=#REF!,G1129=#REF!),ROUND(A1128+1,0),A1128+0.0001)</f>
        <v>#REF!</v>
      </c>
      <c r="B1129" s="20" t="e">
        <f>IF(AND(E1129&gt;=$B$2,E1129&lt;=$B$3,OR(F1129=#REF!,G1129=#REF!)),ROUND(B1128+1,0),B1128+0.0001)</f>
        <v>#REF!</v>
      </c>
      <c r="C1129" s="20" t="e">
        <f>IF(H1129=#REF!,ROUND(C1128+1,0),C1128+0.0001)</f>
        <v>#REF!</v>
      </c>
      <c r="D1129" s="21"/>
      <c r="E1129" s="22"/>
      <c r="F1129" s="23"/>
      <c r="G1129" s="24"/>
      <c r="H1129" s="51"/>
      <c r="I1129" s="25"/>
      <c r="J1129" s="31"/>
      <c r="K1129" s="43" t="str">
        <f t="shared" si="36"/>
        <v/>
      </c>
      <c r="L1129" s="45" t="str">
        <f>IF(F1129="","",VLOOKUP(Journal!F1129,Kontenplan!$E$9:$F$278,2))</f>
        <v/>
      </c>
      <c r="M1129" s="44" t="str">
        <f>IF(G1129="","",VLOOKUP(Journal!G1129,Kontenplan!$E$9:$F$278,2))</f>
        <v/>
      </c>
      <c r="N1129" s="28" t="str">
        <f>IF(AND(G1129="",I1129="",J1129=""),"",IF(AND(I1129&gt;0,OR(F1129="",G1129="")),"Bitte gültige Kontonummer/n eingeben",IF(OR(AND(F1129&gt;0,F1129&lt;1000),F1129&gt;9999),"Sollkontonummer muss vierstellig sein",IF(VLOOKUP(F1129,Kontenplan!$E$9:$E$277,1)&lt;&gt;F1129,"Sollkonto existiert nicht",IF(D1129=0,"Bitte Beleg-Nr. prüfen",IF(OR(AND(G1129&gt;0,G1129&lt;1000),G1129&gt;9999),"Habenkontonummer muss vierstellig sein",IF(VLOOKUP(G1129,Kontenplan!$E$9:$F$277,1)&lt;&gt;G1129,"Habenkonto exisitert nicht","")))))))</f>
        <v/>
      </c>
      <c r="O1129" s="28" t="str">
        <f t="shared" si="35"/>
        <v/>
      </c>
      <c r="P1129" s="28"/>
      <c r="Q1129" s="28"/>
      <c r="R1129" s="28"/>
      <c r="S1129" s="28"/>
      <c r="T1129" s="28"/>
      <c r="U1129" s="28"/>
      <c r="V1129" s="28"/>
      <c r="X1129" s="28"/>
      <c r="Y1129" s="28"/>
    </row>
    <row r="1130" spans="1:25" x14ac:dyDescent="0.2">
      <c r="A1130" t="e">
        <f>IF(OR(F1130=#REF!,G1130=#REF!),ROUND(A1129+1,0),A1129+0.0001)</f>
        <v>#REF!</v>
      </c>
      <c r="B1130" s="20" t="e">
        <f>IF(AND(E1130&gt;=$B$2,E1130&lt;=$B$3,OR(F1130=#REF!,G1130=#REF!)),ROUND(B1129+1,0),B1129+0.0001)</f>
        <v>#REF!</v>
      </c>
      <c r="C1130" s="20" t="e">
        <f>IF(H1130=#REF!,ROUND(C1129+1,0),C1129+0.0001)</f>
        <v>#REF!</v>
      </c>
      <c r="D1130" s="21"/>
      <c r="E1130" s="22"/>
      <c r="F1130" s="23"/>
      <c r="G1130" s="24"/>
      <c r="H1130" s="51"/>
      <c r="I1130" s="25"/>
      <c r="J1130" s="31"/>
      <c r="K1130" s="43" t="str">
        <f t="shared" si="36"/>
        <v/>
      </c>
      <c r="L1130" s="45" t="str">
        <f>IF(F1130="","",VLOOKUP(Journal!F1130,Kontenplan!$E$9:$F$278,2))</f>
        <v/>
      </c>
      <c r="M1130" s="44" t="str">
        <f>IF(G1130="","",VLOOKUP(Journal!G1130,Kontenplan!$E$9:$F$278,2))</f>
        <v/>
      </c>
      <c r="N1130" s="28" t="str">
        <f>IF(AND(G1130="",I1130="",J1130=""),"",IF(AND(I1130&gt;0,OR(F1130="",G1130="")),"Bitte gültige Kontonummer/n eingeben",IF(OR(AND(F1130&gt;0,F1130&lt;1000),F1130&gt;9999),"Sollkontonummer muss vierstellig sein",IF(VLOOKUP(F1130,Kontenplan!$E$9:$E$277,1)&lt;&gt;F1130,"Sollkonto existiert nicht",IF(D1130=0,"Bitte Beleg-Nr. prüfen",IF(OR(AND(G1130&gt;0,G1130&lt;1000),G1130&gt;9999),"Habenkontonummer muss vierstellig sein",IF(VLOOKUP(G1130,Kontenplan!$E$9:$F$277,1)&lt;&gt;G1130,"Habenkonto exisitert nicht","")))))))</f>
        <v/>
      </c>
      <c r="O1130" s="28" t="str">
        <f t="shared" si="35"/>
        <v/>
      </c>
      <c r="P1130" s="28"/>
      <c r="Q1130" s="28"/>
      <c r="R1130" s="28"/>
      <c r="S1130" s="28"/>
      <c r="T1130" s="28"/>
      <c r="U1130" s="28"/>
      <c r="V1130" s="28"/>
      <c r="X1130" s="28"/>
      <c r="Y1130" s="28"/>
    </row>
    <row r="1131" spans="1:25" x14ac:dyDescent="0.2">
      <c r="A1131" t="e">
        <f>IF(OR(F1131=#REF!,G1131=#REF!),ROUND(A1130+1,0),A1130+0.0001)</f>
        <v>#REF!</v>
      </c>
      <c r="B1131" s="20" t="e">
        <f>IF(AND(E1131&gt;=$B$2,E1131&lt;=$B$3,OR(F1131=#REF!,G1131=#REF!)),ROUND(B1130+1,0),B1130+0.0001)</f>
        <v>#REF!</v>
      </c>
      <c r="C1131" s="20" t="e">
        <f>IF(H1131=#REF!,ROUND(C1130+1,0),C1130+0.0001)</f>
        <v>#REF!</v>
      </c>
      <c r="D1131" s="21"/>
      <c r="E1131" s="22"/>
      <c r="F1131" s="23"/>
      <c r="G1131" s="24"/>
      <c r="H1131" s="51"/>
      <c r="I1131" s="25"/>
      <c r="J1131" s="31"/>
      <c r="K1131" s="43" t="str">
        <f t="shared" si="36"/>
        <v/>
      </c>
      <c r="L1131" s="45" t="str">
        <f>IF(F1131="","",VLOOKUP(Journal!F1131,Kontenplan!$E$9:$F$278,2))</f>
        <v/>
      </c>
      <c r="M1131" s="44" t="str">
        <f>IF(G1131="","",VLOOKUP(Journal!G1131,Kontenplan!$E$9:$F$278,2))</f>
        <v/>
      </c>
      <c r="N1131" s="28" t="str">
        <f>IF(AND(G1131="",I1131="",J1131=""),"",IF(AND(I1131&gt;0,OR(F1131="",G1131="")),"Bitte gültige Kontonummer/n eingeben",IF(OR(AND(F1131&gt;0,F1131&lt;1000),F1131&gt;9999),"Sollkontonummer muss vierstellig sein",IF(VLOOKUP(F1131,Kontenplan!$E$9:$E$277,1)&lt;&gt;F1131,"Sollkonto existiert nicht",IF(D1131=0,"Bitte Beleg-Nr. prüfen",IF(OR(AND(G1131&gt;0,G1131&lt;1000),G1131&gt;9999),"Habenkontonummer muss vierstellig sein",IF(VLOOKUP(G1131,Kontenplan!$E$9:$F$277,1)&lt;&gt;G1131,"Habenkonto exisitert nicht","")))))))</f>
        <v/>
      </c>
      <c r="O1131" s="28" t="str">
        <f t="shared" si="35"/>
        <v/>
      </c>
      <c r="P1131" s="28"/>
      <c r="Q1131" s="28"/>
      <c r="R1131" s="28"/>
      <c r="S1131" s="28"/>
      <c r="T1131" s="28"/>
      <c r="U1131" s="28"/>
      <c r="V1131" s="28"/>
      <c r="X1131" s="28"/>
      <c r="Y1131" s="28"/>
    </row>
    <row r="1132" spans="1:25" x14ac:dyDescent="0.2">
      <c r="A1132" t="e">
        <f>IF(OR(F1132=#REF!,G1132=#REF!),ROUND(A1131+1,0),A1131+0.0001)</f>
        <v>#REF!</v>
      </c>
      <c r="B1132" s="20" t="e">
        <f>IF(AND(E1132&gt;=$B$2,E1132&lt;=$B$3,OR(F1132=#REF!,G1132=#REF!)),ROUND(B1131+1,0),B1131+0.0001)</f>
        <v>#REF!</v>
      </c>
      <c r="C1132" s="20" t="e">
        <f>IF(H1132=#REF!,ROUND(C1131+1,0),C1131+0.0001)</f>
        <v>#REF!</v>
      </c>
      <c r="D1132" s="21"/>
      <c r="E1132" s="22"/>
      <c r="F1132" s="23"/>
      <c r="G1132" s="24"/>
      <c r="H1132" s="51"/>
      <c r="I1132" s="25"/>
      <c r="J1132" s="31"/>
      <c r="K1132" s="43" t="str">
        <f t="shared" si="36"/>
        <v/>
      </c>
      <c r="L1132" s="45" t="str">
        <f>IF(F1132="","",VLOOKUP(Journal!F1132,Kontenplan!$E$9:$F$278,2))</f>
        <v/>
      </c>
      <c r="M1132" s="44" t="str">
        <f>IF(G1132="","",VLOOKUP(Journal!G1132,Kontenplan!$E$9:$F$278,2))</f>
        <v/>
      </c>
      <c r="N1132" s="28" t="str">
        <f>IF(AND(G1132="",I1132="",J1132=""),"",IF(AND(I1132&gt;0,OR(F1132="",G1132="")),"Bitte gültige Kontonummer/n eingeben",IF(OR(AND(F1132&gt;0,F1132&lt;1000),F1132&gt;9999),"Sollkontonummer muss vierstellig sein",IF(VLOOKUP(F1132,Kontenplan!$E$9:$E$277,1)&lt;&gt;F1132,"Sollkonto existiert nicht",IF(D1132=0,"Bitte Beleg-Nr. prüfen",IF(OR(AND(G1132&gt;0,G1132&lt;1000),G1132&gt;9999),"Habenkontonummer muss vierstellig sein",IF(VLOOKUP(G1132,Kontenplan!$E$9:$F$277,1)&lt;&gt;G1132,"Habenkonto exisitert nicht","")))))))</f>
        <v/>
      </c>
      <c r="O1132" s="28" t="str">
        <f t="shared" si="35"/>
        <v/>
      </c>
      <c r="P1132" s="28"/>
      <c r="Q1132" s="28"/>
      <c r="R1132" s="28"/>
      <c r="S1132" s="28"/>
      <c r="T1132" s="28"/>
      <c r="U1132" s="28"/>
      <c r="V1132" s="28"/>
      <c r="X1132" s="28"/>
      <c r="Y1132" s="28"/>
    </row>
    <row r="1133" spans="1:25" x14ac:dyDescent="0.2">
      <c r="A1133" t="e">
        <f>IF(OR(F1133=#REF!,G1133=#REF!),ROUND(A1132+1,0),A1132+0.0001)</f>
        <v>#REF!</v>
      </c>
      <c r="B1133" s="20" t="e">
        <f>IF(AND(E1133&gt;=$B$2,E1133&lt;=$B$3,OR(F1133=#REF!,G1133=#REF!)),ROUND(B1132+1,0),B1132+0.0001)</f>
        <v>#REF!</v>
      </c>
      <c r="C1133" s="20" t="e">
        <f>IF(H1133=#REF!,ROUND(C1132+1,0),C1132+0.0001)</f>
        <v>#REF!</v>
      </c>
      <c r="D1133" s="21"/>
      <c r="E1133" s="22"/>
      <c r="F1133" s="23"/>
      <c r="G1133" s="24"/>
      <c r="H1133" s="51"/>
      <c r="I1133" s="25"/>
      <c r="J1133" s="31"/>
      <c r="K1133" s="43" t="str">
        <f t="shared" si="36"/>
        <v/>
      </c>
      <c r="L1133" s="45" t="str">
        <f>IF(F1133="","",VLOOKUP(Journal!F1133,Kontenplan!$E$9:$F$278,2))</f>
        <v/>
      </c>
      <c r="M1133" s="44" t="str">
        <f>IF(G1133="","",VLOOKUP(Journal!G1133,Kontenplan!$E$9:$F$278,2))</f>
        <v/>
      </c>
      <c r="N1133" s="28" t="str">
        <f>IF(AND(G1133="",I1133="",J1133=""),"",IF(AND(I1133&gt;0,OR(F1133="",G1133="")),"Bitte gültige Kontonummer/n eingeben",IF(OR(AND(F1133&gt;0,F1133&lt;1000),F1133&gt;9999),"Sollkontonummer muss vierstellig sein",IF(VLOOKUP(F1133,Kontenplan!$E$9:$E$277,1)&lt;&gt;F1133,"Sollkonto existiert nicht",IF(D1133=0,"Bitte Beleg-Nr. prüfen",IF(OR(AND(G1133&gt;0,G1133&lt;1000),G1133&gt;9999),"Habenkontonummer muss vierstellig sein",IF(VLOOKUP(G1133,Kontenplan!$E$9:$F$277,1)&lt;&gt;G1133,"Habenkonto exisitert nicht","")))))))</f>
        <v/>
      </c>
      <c r="O1133" s="28" t="str">
        <f t="shared" si="35"/>
        <v/>
      </c>
      <c r="P1133" s="28"/>
      <c r="Q1133" s="28"/>
      <c r="R1133" s="28"/>
      <c r="S1133" s="28"/>
      <c r="T1133" s="28"/>
      <c r="U1133" s="28"/>
      <c r="V1133" s="28"/>
      <c r="X1133" s="28"/>
      <c r="Y1133" s="28"/>
    </row>
    <row r="1134" spans="1:25" x14ac:dyDescent="0.2">
      <c r="A1134" t="e">
        <f>IF(OR(F1134=#REF!,G1134=#REF!),ROUND(A1133+1,0),A1133+0.0001)</f>
        <v>#REF!</v>
      </c>
      <c r="B1134" s="20" t="e">
        <f>IF(AND(E1134&gt;=$B$2,E1134&lt;=$B$3,OR(F1134=#REF!,G1134=#REF!)),ROUND(B1133+1,0),B1133+0.0001)</f>
        <v>#REF!</v>
      </c>
      <c r="C1134" s="20" t="e">
        <f>IF(H1134=#REF!,ROUND(C1133+1,0),C1133+0.0001)</f>
        <v>#REF!</v>
      </c>
      <c r="D1134" s="21"/>
      <c r="E1134" s="22"/>
      <c r="F1134" s="23"/>
      <c r="G1134" s="24"/>
      <c r="H1134" s="51"/>
      <c r="I1134" s="25"/>
      <c r="J1134" s="31"/>
      <c r="K1134" s="43" t="str">
        <f t="shared" si="36"/>
        <v/>
      </c>
      <c r="L1134" s="45" t="str">
        <f>IF(F1134="","",VLOOKUP(Journal!F1134,Kontenplan!$E$9:$F$278,2))</f>
        <v/>
      </c>
      <c r="M1134" s="44" t="str">
        <f>IF(G1134="","",VLOOKUP(Journal!G1134,Kontenplan!$E$9:$F$278,2))</f>
        <v/>
      </c>
      <c r="N1134" s="28" t="str">
        <f>IF(AND(G1134="",I1134="",J1134=""),"",IF(AND(I1134&gt;0,OR(F1134="",G1134="")),"Bitte gültige Kontonummer/n eingeben",IF(OR(AND(F1134&gt;0,F1134&lt;1000),F1134&gt;9999),"Sollkontonummer muss vierstellig sein",IF(VLOOKUP(F1134,Kontenplan!$E$9:$E$277,1)&lt;&gt;F1134,"Sollkonto existiert nicht",IF(D1134=0,"Bitte Beleg-Nr. prüfen",IF(OR(AND(G1134&gt;0,G1134&lt;1000),G1134&gt;9999),"Habenkontonummer muss vierstellig sein",IF(VLOOKUP(G1134,Kontenplan!$E$9:$F$277,1)&lt;&gt;G1134,"Habenkonto exisitert nicht","")))))))</f>
        <v/>
      </c>
      <c r="O1134" s="28" t="str">
        <f t="shared" si="35"/>
        <v/>
      </c>
      <c r="P1134" s="28"/>
      <c r="Q1134" s="28"/>
      <c r="R1134" s="28"/>
      <c r="S1134" s="28"/>
      <c r="T1134" s="28"/>
      <c r="U1134" s="28"/>
      <c r="V1134" s="28"/>
      <c r="X1134" s="28"/>
      <c r="Y1134" s="28"/>
    </row>
    <row r="1135" spans="1:25" x14ac:dyDescent="0.2">
      <c r="A1135" t="e">
        <f>IF(OR(F1135=#REF!,G1135=#REF!),ROUND(A1134+1,0),A1134+0.0001)</f>
        <v>#REF!</v>
      </c>
      <c r="B1135" s="20" t="e">
        <f>IF(AND(E1135&gt;=$B$2,E1135&lt;=$B$3,OR(F1135=#REF!,G1135=#REF!)),ROUND(B1134+1,0),B1134+0.0001)</f>
        <v>#REF!</v>
      </c>
      <c r="C1135" s="20" t="e">
        <f>IF(H1135=#REF!,ROUND(C1134+1,0),C1134+0.0001)</f>
        <v>#REF!</v>
      </c>
      <c r="D1135" s="21"/>
      <c r="E1135" s="22"/>
      <c r="F1135" s="23"/>
      <c r="G1135" s="24"/>
      <c r="H1135" s="51"/>
      <c r="I1135" s="25"/>
      <c r="J1135" s="31"/>
      <c r="K1135" s="43" t="str">
        <f t="shared" si="36"/>
        <v/>
      </c>
      <c r="L1135" s="45" t="str">
        <f>IF(F1135="","",VLOOKUP(Journal!F1135,Kontenplan!$E$9:$F$278,2))</f>
        <v/>
      </c>
      <c r="M1135" s="44" t="str">
        <f>IF(G1135="","",VLOOKUP(Journal!G1135,Kontenplan!$E$9:$F$278,2))</f>
        <v/>
      </c>
      <c r="N1135" s="28" t="str">
        <f>IF(AND(G1135="",I1135="",J1135=""),"",IF(AND(I1135&gt;0,OR(F1135="",G1135="")),"Bitte gültige Kontonummer/n eingeben",IF(OR(AND(F1135&gt;0,F1135&lt;1000),F1135&gt;9999),"Sollkontonummer muss vierstellig sein",IF(VLOOKUP(F1135,Kontenplan!$E$9:$E$277,1)&lt;&gt;F1135,"Sollkonto existiert nicht",IF(D1135=0,"Bitte Beleg-Nr. prüfen",IF(OR(AND(G1135&gt;0,G1135&lt;1000),G1135&gt;9999),"Habenkontonummer muss vierstellig sein",IF(VLOOKUP(G1135,Kontenplan!$E$9:$F$277,1)&lt;&gt;G1135,"Habenkonto exisitert nicht","")))))))</f>
        <v/>
      </c>
      <c r="O1135" s="28" t="str">
        <f t="shared" si="35"/>
        <v/>
      </c>
      <c r="P1135" s="28"/>
      <c r="Q1135" s="28"/>
      <c r="R1135" s="28"/>
      <c r="S1135" s="28"/>
      <c r="T1135" s="28"/>
      <c r="U1135" s="28"/>
      <c r="V1135" s="28"/>
      <c r="X1135" s="28"/>
      <c r="Y1135" s="28"/>
    </row>
    <row r="1136" spans="1:25" x14ac:dyDescent="0.2">
      <c r="A1136" t="e">
        <f>IF(OR(F1136=#REF!,G1136=#REF!),ROUND(A1135+1,0),A1135+0.0001)</f>
        <v>#REF!</v>
      </c>
      <c r="B1136" s="20" t="e">
        <f>IF(AND(E1136&gt;=$B$2,E1136&lt;=$B$3,OR(F1136=#REF!,G1136=#REF!)),ROUND(B1135+1,0),B1135+0.0001)</f>
        <v>#REF!</v>
      </c>
      <c r="C1136" s="20" t="e">
        <f>IF(H1136=#REF!,ROUND(C1135+1,0),C1135+0.0001)</f>
        <v>#REF!</v>
      </c>
      <c r="D1136" s="21"/>
      <c r="E1136" s="22"/>
      <c r="F1136" s="23"/>
      <c r="G1136" s="24"/>
      <c r="H1136" s="51"/>
      <c r="I1136" s="25"/>
      <c r="J1136" s="31"/>
      <c r="K1136" s="43" t="str">
        <f t="shared" si="36"/>
        <v/>
      </c>
      <c r="L1136" s="45" t="str">
        <f>IF(F1136="","",VLOOKUP(Journal!F1136,Kontenplan!$E$9:$F$278,2))</f>
        <v/>
      </c>
      <c r="M1136" s="44" t="str">
        <f>IF(G1136="","",VLOOKUP(Journal!G1136,Kontenplan!$E$9:$F$278,2))</f>
        <v/>
      </c>
      <c r="N1136" s="28" t="str">
        <f>IF(AND(G1136="",I1136="",J1136=""),"",IF(AND(I1136&gt;0,OR(F1136="",G1136="")),"Bitte gültige Kontonummer/n eingeben",IF(OR(AND(F1136&gt;0,F1136&lt;1000),F1136&gt;9999),"Sollkontonummer muss vierstellig sein",IF(VLOOKUP(F1136,Kontenplan!$E$9:$E$277,1)&lt;&gt;F1136,"Sollkonto existiert nicht",IF(D1136=0,"Bitte Beleg-Nr. prüfen",IF(OR(AND(G1136&gt;0,G1136&lt;1000),G1136&gt;9999),"Habenkontonummer muss vierstellig sein",IF(VLOOKUP(G1136,Kontenplan!$E$9:$F$277,1)&lt;&gt;G1136,"Habenkonto exisitert nicht","")))))))</f>
        <v/>
      </c>
      <c r="O1136" s="28" t="str">
        <f t="shared" si="35"/>
        <v/>
      </c>
      <c r="P1136" s="28"/>
      <c r="Q1136" s="28"/>
      <c r="R1136" s="28"/>
      <c r="S1136" s="28"/>
      <c r="T1136" s="28"/>
      <c r="U1136" s="28"/>
      <c r="V1136" s="28"/>
      <c r="X1136" s="28"/>
      <c r="Y1136" s="28"/>
    </row>
    <row r="1137" spans="1:25" x14ac:dyDescent="0.2">
      <c r="A1137" t="e">
        <f>IF(OR(F1137=#REF!,G1137=#REF!),ROUND(A1136+1,0),A1136+0.0001)</f>
        <v>#REF!</v>
      </c>
      <c r="B1137" s="20" t="e">
        <f>IF(AND(E1137&gt;=$B$2,E1137&lt;=$B$3,OR(F1137=#REF!,G1137=#REF!)),ROUND(B1136+1,0),B1136+0.0001)</f>
        <v>#REF!</v>
      </c>
      <c r="C1137" s="20" t="e">
        <f>IF(H1137=#REF!,ROUND(C1136+1,0),C1136+0.0001)</f>
        <v>#REF!</v>
      </c>
      <c r="D1137" s="21"/>
      <c r="E1137" s="22"/>
      <c r="F1137" s="23"/>
      <c r="G1137" s="24"/>
      <c r="H1137" s="51"/>
      <c r="I1137" s="25"/>
      <c r="J1137" s="31"/>
      <c r="K1137" s="43" t="str">
        <f t="shared" si="36"/>
        <v/>
      </c>
      <c r="L1137" s="45" t="str">
        <f>IF(F1137="","",VLOOKUP(Journal!F1137,Kontenplan!$E$9:$F$278,2))</f>
        <v/>
      </c>
      <c r="M1137" s="44" t="str">
        <f>IF(G1137="","",VLOOKUP(Journal!G1137,Kontenplan!$E$9:$F$278,2))</f>
        <v/>
      </c>
      <c r="N1137" s="28" t="str">
        <f>IF(AND(G1137="",I1137="",J1137=""),"",IF(AND(I1137&gt;0,OR(F1137="",G1137="")),"Bitte gültige Kontonummer/n eingeben",IF(OR(AND(F1137&gt;0,F1137&lt;1000),F1137&gt;9999),"Sollkontonummer muss vierstellig sein",IF(VLOOKUP(F1137,Kontenplan!$E$9:$E$277,1)&lt;&gt;F1137,"Sollkonto existiert nicht",IF(D1137=0,"Bitte Beleg-Nr. prüfen",IF(OR(AND(G1137&gt;0,G1137&lt;1000),G1137&gt;9999),"Habenkontonummer muss vierstellig sein",IF(VLOOKUP(G1137,Kontenplan!$E$9:$F$277,1)&lt;&gt;G1137,"Habenkonto exisitert nicht","")))))))</f>
        <v/>
      </c>
      <c r="O1137" s="28" t="str">
        <f t="shared" si="35"/>
        <v/>
      </c>
      <c r="P1137" s="28"/>
      <c r="Q1137" s="28"/>
      <c r="R1137" s="28"/>
      <c r="S1137" s="28"/>
      <c r="T1137" s="28"/>
      <c r="U1137" s="28"/>
      <c r="V1137" s="28"/>
      <c r="X1137" s="28"/>
      <c r="Y1137" s="28"/>
    </row>
    <row r="1138" spans="1:25" x14ac:dyDescent="0.2">
      <c r="A1138" t="e">
        <f>IF(OR(F1138=#REF!,G1138=#REF!),ROUND(A1137+1,0),A1137+0.0001)</f>
        <v>#REF!</v>
      </c>
      <c r="B1138" s="20" t="e">
        <f>IF(AND(E1138&gt;=$B$2,E1138&lt;=$B$3,OR(F1138=#REF!,G1138=#REF!)),ROUND(B1137+1,0),B1137+0.0001)</f>
        <v>#REF!</v>
      </c>
      <c r="C1138" s="20" t="e">
        <f>IF(H1138=#REF!,ROUND(C1137+1,0),C1137+0.0001)</f>
        <v>#REF!</v>
      </c>
      <c r="D1138" s="21"/>
      <c r="E1138" s="22"/>
      <c r="F1138" s="23"/>
      <c r="G1138" s="24"/>
      <c r="H1138" s="51"/>
      <c r="I1138" s="25"/>
      <c r="J1138" s="31"/>
      <c r="K1138" s="43" t="str">
        <f t="shared" si="36"/>
        <v/>
      </c>
      <c r="L1138" s="45" t="str">
        <f>IF(F1138="","",VLOOKUP(Journal!F1138,Kontenplan!$E$9:$F$278,2))</f>
        <v/>
      </c>
      <c r="M1138" s="44" t="str">
        <f>IF(G1138="","",VLOOKUP(Journal!G1138,Kontenplan!$E$9:$F$278,2))</f>
        <v/>
      </c>
      <c r="N1138" s="28" t="str">
        <f>IF(AND(G1138="",I1138="",J1138=""),"",IF(AND(I1138&gt;0,OR(F1138="",G1138="")),"Bitte gültige Kontonummer/n eingeben",IF(OR(AND(F1138&gt;0,F1138&lt;1000),F1138&gt;9999),"Sollkontonummer muss vierstellig sein",IF(VLOOKUP(F1138,Kontenplan!$E$9:$E$277,1)&lt;&gt;F1138,"Sollkonto existiert nicht",IF(D1138=0,"Bitte Beleg-Nr. prüfen",IF(OR(AND(G1138&gt;0,G1138&lt;1000),G1138&gt;9999),"Habenkontonummer muss vierstellig sein",IF(VLOOKUP(G1138,Kontenplan!$E$9:$F$277,1)&lt;&gt;G1138,"Habenkonto exisitert nicht","")))))))</f>
        <v/>
      </c>
      <c r="O1138" s="28" t="str">
        <f t="shared" si="35"/>
        <v/>
      </c>
      <c r="P1138" s="28"/>
      <c r="Q1138" s="28"/>
      <c r="R1138" s="28"/>
      <c r="S1138" s="28"/>
      <c r="T1138" s="28"/>
      <c r="U1138" s="28"/>
      <c r="V1138" s="28"/>
      <c r="X1138" s="28"/>
      <c r="Y1138" s="28"/>
    </row>
    <row r="1139" spans="1:25" x14ac:dyDescent="0.2">
      <c r="A1139" t="e">
        <f>IF(OR(F1139=#REF!,G1139=#REF!),ROUND(A1138+1,0),A1138+0.0001)</f>
        <v>#REF!</v>
      </c>
      <c r="B1139" s="20" t="e">
        <f>IF(AND(E1139&gt;=$B$2,E1139&lt;=$B$3,OR(F1139=#REF!,G1139=#REF!)),ROUND(B1138+1,0),B1138+0.0001)</f>
        <v>#REF!</v>
      </c>
      <c r="C1139" s="20" t="e">
        <f>IF(H1139=#REF!,ROUND(C1138+1,0),C1138+0.0001)</f>
        <v>#REF!</v>
      </c>
      <c r="D1139" s="21"/>
      <c r="E1139" s="22"/>
      <c r="F1139" s="23"/>
      <c r="G1139" s="24"/>
      <c r="H1139" s="51"/>
      <c r="I1139" s="25"/>
      <c r="J1139" s="31"/>
      <c r="K1139" s="43" t="str">
        <f t="shared" si="36"/>
        <v/>
      </c>
      <c r="L1139" s="45" t="str">
        <f>IF(F1139="","",VLOOKUP(Journal!F1139,Kontenplan!$E$9:$F$278,2))</f>
        <v/>
      </c>
      <c r="M1139" s="44" t="str">
        <f>IF(G1139="","",VLOOKUP(Journal!G1139,Kontenplan!$E$9:$F$278,2))</f>
        <v/>
      </c>
      <c r="N1139" s="28" t="str">
        <f>IF(AND(G1139="",I1139="",J1139=""),"",IF(AND(I1139&gt;0,OR(F1139="",G1139="")),"Bitte gültige Kontonummer/n eingeben",IF(OR(AND(F1139&gt;0,F1139&lt;1000),F1139&gt;9999),"Sollkontonummer muss vierstellig sein",IF(VLOOKUP(F1139,Kontenplan!$E$9:$E$277,1)&lt;&gt;F1139,"Sollkonto existiert nicht",IF(D1139=0,"Bitte Beleg-Nr. prüfen",IF(OR(AND(G1139&gt;0,G1139&lt;1000),G1139&gt;9999),"Habenkontonummer muss vierstellig sein",IF(VLOOKUP(G1139,Kontenplan!$E$9:$F$277,1)&lt;&gt;G1139,"Habenkonto exisitert nicht","")))))))</f>
        <v/>
      </c>
      <c r="O1139" s="28" t="str">
        <f t="shared" si="35"/>
        <v/>
      </c>
      <c r="P1139" s="28"/>
      <c r="Q1139" s="28"/>
      <c r="R1139" s="28"/>
      <c r="S1139" s="28"/>
      <c r="T1139" s="28"/>
      <c r="U1139" s="28"/>
      <c r="V1139" s="28"/>
      <c r="X1139" s="28"/>
      <c r="Y1139" s="28"/>
    </row>
    <row r="1140" spans="1:25" x14ac:dyDescent="0.2">
      <c r="A1140" t="e">
        <f>IF(OR(F1140=#REF!,G1140=#REF!),ROUND(A1139+1,0),A1139+0.0001)</f>
        <v>#REF!</v>
      </c>
      <c r="B1140" s="20" t="e">
        <f>IF(AND(E1140&gt;=$B$2,E1140&lt;=$B$3,OR(F1140=#REF!,G1140=#REF!)),ROUND(B1139+1,0),B1139+0.0001)</f>
        <v>#REF!</v>
      </c>
      <c r="C1140" s="20" t="e">
        <f>IF(H1140=#REF!,ROUND(C1139+1,0),C1139+0.0001)</f>
        <v>#REF!</v>
      </c>
      <c r="D1140" s="21"/>
      <c r="E1140" s="22"/>
      <c r="F1140" s="23"/>
      <c r="G1140" s="24"/>
      <c r="H1140" s="51"/>
      <c r="I1140" s="25"/>
      <c r="J1140" s="31"/>
      <c r="K1140" s="43" t="str">
        <f t="shared" si="36"/>
        <v/>
      </c>
      <c r="L1140" s="45" t="str">
        <f>IF(F1140="","",VLOOKUP(Journal!F1140,Kontenplan!$E$9:$F$278,2))</f>
        <v/>
      </c>
      <c r="M1140" s="44" t="str">
        <f>IF(G1140="","",VLOOKUP(Journal!G1140,Kontenplan!$E$9:$F$278,2))</f>
        <v/>
      </c>
      <c r="N1140" s="28" t="str">
        <f>IF(AND(G1140="",I1140="",J1140=""),"",IF(AND(I1140&gt;0,OR(F1140="",G1140="")),"Bitte gültige Kontonummer/n eingeben",IF(OR(AND(F1140&gt;0,F1140&lt;1000),F1140&gt;9999),"Sollkontonummer muss vierstellig sein",IF(VLOOKUP(F1140,Kontenplan!$E$9:$E$277,1)&lt;&gt;F1140,"Sollkonto existiert nicht",IF(D1140=0,"Bitte Beleg-Nr. prüfen",IF(OR(AND(G1140&gt;0,G1140&lt;1000),G1140&gt;9999),"Habenkontonummer muss vierstellig sein",IF(VLOOKUP(G1140,Kontenplan!$E$9:$F$277,1)&lt;&gt;G1140,"Habenkonto exisitert nicht","")))))))</f>
        <v/>
      </c>
      <c r="O1140" s="28" t="str">
        <f t="shared" si="35"/>
        <v/>
      </c>
      <c r="P1140" s="28"/>
      <c r="Q1140" s="28"/>
      <c r="R1140" s="28"/>
      <c r="S1140" s="28"/>
      <c r="T1140" s="28"/>
      <c r="U1140" s="28"/>
      <c r="V1140" s="28"/>
      <c r="X1140" s="28"/>
      <c r="Y1140" s="28"/>
    </row>
    <row r="1141" spans="1:25" x14ac:dyDescent="0.2">
      <c r="A1141" t="e">
        <f>IF(OR(F1141=#REF!,G1141=#REF!),ROUND(A1140+1,0),A1140+0.0001)</f>
        <v>#REF!</v>
      </c>
      <c r="B1141" s="20" t="e">
        <f>IF(AND(E1141&gt;=$B$2,E1141&lt;=$B$3,OR(F1141=#REF!,G1141=#REF!)),ROUND(B1140+1,0),B1140+0.0001)</f>
        <v>#REF!</v>
      </c>
      <c r="C1141" s="20" t="e">
        <f>IF(H1141=#REF!,ROUND(C1140+1,0),C1140+0.0001)</f>
        <v>#REF!</v>
      </c>
      <c r="D1141" s="21"/>
      <c r="E1141" s="22"/>
      <c r="F1141" s="23"/>
      <c r="G1141" s="24"/>
      <c r="H1141" s="51"/>
      <c r="I1141" s="25"/>
      <c r="J1141" s="31"/>
      <c r="K1141" s="43" t="str">
        <f t="shared" si="36"/>
        <v/>
      </c>
      <c r="L1141" s="45" t="str">
        <f>IF(F1141="","",VLOOKUP(Journal!F1141,Kontenplan!$E$9:$F$278,2))</f>
        <v/>
      </c>
      <c r="M1141" s="44" t="str">
        <f>IF(G1141="","",VLOOKUP(Journal!G1141,Kontenplan!$E$9:$F$278,2))</f>
        <v/>
      </c>
      <c r="N1141" s="28" t="str">
        <f>IF(AND(G1141="",I1141="",J1141=""),"",IF(AND(I1141&gt;0,OR(F1141="",G1141="")),"Bitte gültige Kontonummer/n eingeben",IF(OR(AND(F1141&gt;0,F1141&lt;1000),F1141&gt;9999),"Sollkontonummer muss vierstellig sein",IF(VLOOKUP(F1141,Kontenplan!$E$9:$E$277,1)&lt;&gt;F1141,"Sollkonto existiert nicht",IF(D1141=0,"Bitte Beleg-Nr. prüfen",IF(OR(AND(G1141&gt;0,G1141&lt;1000),G1141&gt;9999),"Habenkontonummer muss vierstellig sein",IF(VLOOKUP(G1141,Kontenplan!$E$9:$F$277,1)&lt;&gt;G1141,"Habenkonto exisitert nicht","")))))))</f>
        <v/>
      </c>
      <c r="O1141" s="28" t="str">
        <f t="shared" si="35"/>
        <v/>
      </c>
      <c r="P1141" s="28"/>
      <c r="Q1141" s="28"/>
      <c r="R1141" s="28"/>
      <c r="S1141" s="28"/>
      <c r="T1141" s="28"/>
      <c r="U1141" s="28"/>
      <c r="V1141" s="28"/>
      <c r="X1141" s="28"/>
      <c r="Y1141" s="28"/>
    </row>
    <row r="1142" spans="1:25" x14ac:dyDescent="0.2">
      <c r="A1142" t="e">
        <f>IF(OR(F1142=#REF!,G1142=#REF!),ROUND(A1141+1,0),A1141+0.0001)</f>
        <v>#REF!</v>
      </c>
      <c r="B1142" s="20" t="e">
        <f>IF(AND(E1142&gt;=$B$2,E1142&lt;=$B$3,OR(F1142=#REF!,G1142=#REF!)),ROUND(B1141+1,0),B1141+0.0001)</f>
        <v>#REF!</v>
      </c>
      <c r="C1142" s="20" t="e">
        <f>IF(H1142=#REF!,ROUND(C1141+1,0),C1141+0.0001)</f>
        <v>#REF!</v>
      </c>
      <c r="D1142" s="21"/>
      <c r="E1142" s="22"/>
      <c r="F1142" s="23"/>
      <c r="G1142" s="24"/>
      <c r="H1142" s="51"/>
      <c r="I1142" s="25"/>
      <c r="J1142" s="31"/>
      <c r="K1142" s="43" t="str">
        <f t="shared" si="36"/>
        <v/>
      </c>
      <c r="L1142" s="45" t="str">
        <f>IF(F1142="","",VLOOKUP(Journal!F1142,Kontenplan!$E$9:$F$278,2))</f>
        <v/>
      </c>
      <c r="M1142" s="44" t="str">
        <f>IF(G1142="","",VLOOKUP(Journal!G1142,Kontenplan!$E$9:$F$278,2))</f>
        <v/>
      </c>
      <c r="N1142" s="28" t="str">
        <f>IF(AND(G1142="",I1142="",J1142=""),"",IF(AND(I1142&gt;0,OR(F1142="",G1142="")),"Bitte gültige Kontonummer/n eingeben",IF(OR(AND(F1142&gt;0,F1142&lt;1000),F1142&gt;9999),"Sollkontonummer muss vierstellig sein",IF(VLOOKUP(F1142,Kontenplan!$E$9:$E$277,1)&lt;&gt;F1142,"Sollkonto existiert nicht",IF(D1142=0,"Bitte Beleg-Nr. prüfen",IF(OR(AND(G1142&gt;0,G1142&lt;1000),G1142&gt;9999),"Habenkontonummer muss vierstellig sein",IF(VLOOKUP(G1142,Kontenplan!$E$9:$F$277,1)&lt;&gt;G1142,"Habenkonto exisitert nicht","")))))))</f>
        <v/>
      </c>
      <c r="O1142" s="28" t="str">
        <f t="shared" si="35"/>
        <v/>
      </c>
      <c r="P1142" s="28"/>
      <c r="Q1142" s="28"/>
      <c r="R1142" s="28"/>
      <c r="S1142" s="28"/>
      <c r="T1142" s="28"/>
      <c r="U1142" s="28"/>
      <c r="V1142" s="28"/>
      <c r="X1142" s="28"/>
      <c r="Y1142" s="28"/>
    </row>
    <row r="1143" spans="1:25" x14ac:dyDescent="0.2">
      <c r="A1143" t="e">
        <f>IF(OR(F1143=#REF!,G1143=#REF!),ROUND(A1142+1,0),A1142+0.0001)</f>
        <v>#REF!</v>
      </c>
      <c r="B1143" s="20" t="e">
        <f>IF(AND(E1143&gt;=$B$2,E1143&lt;=$B$3,OR(F1143=#REF!,G1143=#REF!)),ROUND(B1142+1,0),B1142+0.0001)</f>
        <v>#REF!</v>
      </c>
      <c r="C1143" s="20" t="e">
        <f>IF(H1143=#REF!,ROUND(C1142+1,0),C1142+0.0001)</f>
        <v>#REF!</v>
      </c>
      <c r="D1143" s="21"/>
      <c r="E1143" s="22"/>
      <c r="F1143" s="23"/>
      <c r="G1143" s="24"/>
      <c r="H1143" s="51"/>
      <c r="I1143" s="25"/>
      <c r="J1143" s="31"/>
      <c r="K1143" s="43" t="str">
        <f t="shared" si="36"/>
        <v/>
      </c>
      <c r="L1143" s="45" t="str">
        <f>IF(F1143="","",VLOOKUP(Journal!F1143,Kontenplan!$E$9:$F$278,2))</f>
        <v/>
      </c>
      <c r="M1143" s="44" t="str">
        <f>IF(G1143="","",VLOOKUP(Journal!G1143,Kontenplan!$E$9:$F$278,2))</f>
        <v/>
      </c>
      <c r="N1143" s="28" t="str">
        <f>IF(AND(G1143="",I1143="",J1143=""),"",IF(AND(I1143&gt;0,OR(F1143="",G1143="")),"Bitte gültige Kontonummer/n eingeben",IF(OR(AND(F1143&gt;0,F1143&lt;1000),F1143&gt;9999),"Sollkontonummer muss vierstellig sein",IF(VLOOKUP(F1143,Kontenplan!$E$9:$E$277,1)&lt;&gt;F1143,"Sollkonto existiert nicht",IF(D1143=0,"Bitte Beleg-Nr. prüfen",IF(OR(AND(G1143&gt;0,G1143&lt;1000),G1143&gt;9999),"Habenkontonummer muss vierstellig sein",IF(VLOOKUP(G1143,Kontenplan!$E$9:$F$277,1)&lt;&gt;G1143,"Habenkonto exisitert nicht","")))))))</f>
        <v/>
      </c>
      <c r="O1143" s="28" t="str">
        <f t="shared" si="35"/>
        <v/>
      </c>
      <c r="P1143" s="28"/>
      <c r="Q1143" s="28"/>
      <c r="R1143" s="28"/>
      <c r="S1143" s="28"/>
      <c r="T1143" s="28"/>
      <c r="U1143" s="28"/>
      <c r="V1143" s="28"/>
      <c r="X1143" s="28"/>
      <c r="Y1143" s="28"/>
    </row>
    <row r="1144" spans="1:25" x14ac:dyDescent="0.2">
      <c r="A1144" t="e">
        <f>IF(OR(F1144=#REF!,G1144=#REF!),ROUND(A1143+1,0),A1143+0.0001)</f>
        <v>#REF!</v>
      </c>
      <c r="B1144" s="20" t="e">
        <f>IF(AND(E1144&gt;=$B$2,E1144&lt;=$B$3,OR(F1144=#REF!,G1144=#REF!)),ROUND(B1143+1,0),B1143+0.0001)</f>
        <v>#REF!</v>
      </c>
      <c r="C1144" s="20" t="e">
        <f>IF(H1144=#REF!,ROUND(C1143+1,0),C1143+0.0001)</f>
        <v>#REF!</v>
      </c>
      <c r="D1144" s="21"/>
      <c r="E1144" s="22"/>
      <c r="F1144" s="23"/>
      <c r="G1144" s="24"/>
      <c r="H1144" s="51"/>
      <c r="I1144" s="25"/>
      <c r="J1144" s="31"/>
      <c r="K1144" s="43" t="str">
        <f t="shared" si="36"/>
        <v/>
      </c>
      <c r="L1144" s="45" t="str">
        <f>IF(F1144="","",VLOOKUP(Journal!F1144,Kontenplan!$E$9:$F$278,2))</f>
        <v/>
      </c>
      <c r="M1144" s="44" t="str">
        <f>IF(G1144="","",VLOOKUP(Journal!G1144,Kontenplan!$E$9:$F$278,2))</f>
        <v/>
      </c>
      <c r="N1144" s="28" t="str">
        <f>IF(AND(G1144="",I1144="",J1144=""),"",IF(AND(I1144&gt;0,OR(F1144="",G1144="")),"Bitte gültige Kontonummer/n eingeben",IF(OR(AND(F1144&gt;0,F1144&lt;1000),F1144&gt;9999),"Sollkontonummer muss vierstellig sein",IF(VLOOKUP(F1144,Kontenplan!$E$9:$E$277,1)&lt;&gt;F1144,"Sollkonto existiert nicht",IF(D1144=0,"Bitte Beleg-Nr. prüfen",IF(OR(AND(G1144&gt;0,G1144&lt;1000),G1144&gt;9999),"Habenkontonummer muss vierstellig sein",IF(VLOOKUP(G1144,Kontenplan!$E$9:$F$277,1)&lt;&gt;G1144,"Habenkonto exisitert nicht","")))))))</f>
        <v/>
      </c>
      <c r="O1144" s="28" t="str">
        <f t="shared" si="35"/>
        <v/>
      </c>
      <c r="P1144" s="28"/>
      <c r="Q1144" s="28"/>
      <c r="R1144" s="28"/>
      <c r="S1144" s="28"/>
      <c r="T1144" s="28"/>
      <c r="U1144" s="28"/>
      <c r="V1144" s="28"/>
      <c r="X1144" s="28"/>
      <c r="Y1144" s="28"/>
    </row>
    <row r="1145" spans="1:25" x14ac:dyDescent="0.2">
      <c r="A1145" t="e">
        <f>IF(OR(F1145=#REF!,G1145=#REF!),ROUND(A1144+1,0),A1144+0.0001)</f>
        <v>#REF!</v>
      </c>
      <c r="B1145" s="20" t="e">
        <f>IF(AND(E1145&gt;=$B$2,E1145&lt;=$B$3,OR(F1145=#REF!,G1145=#REF!)),ROUND(B1144+1,0),B1144+0.0001)</f>
        <v>#REF!</v>
      </c>
      <c r="C1145" s="20" t="e">
        <f>IF(H1145=#REF!,ROUND(C1144+1,0),C1144+0.0001)</f>
        <v>#REF!</v>
      </c>
      <c r="D1145" s="21"/>
      <c r="E1145" s="22"/>
      <c r="F1145" s="23"/>
      <c r="G1145" s="24"/>
      <c r="H1145" s="51"/>
      <c r="I1145" s="25"/>
      <c r="J1145" s="31"/>
      <c r="K1145" s="43" t="str">
        <f t="shared" si="36"/>
        <v/>
      </c>
      <c r="L1145" s="45" t="str">
        <f>IF(F1145="","",VLOOKUP(Journal!F1145,Kontenplan!$E$9:$F$278,2))</f>
        <v/>
      </c>
      <c r="M1145" s="44" t="str">
        <f>IF(G1145="","",VLOOKUP(Journal!G1145,Kontenplan!$E$9:$F$278,2))</f>
        <v/>
      </c>
      <c r="N1145" s="28" t="str">
        <f>IF(AND(G1145="",I1145="",J1145=""),"",IF(AND(I1145&gt;0,OR(F1145="",G1145="")),"Bitte gültige Kontonummer/n eingeben",IF(OR(AND(F1145&gt;0,F1145&lt;1000),F1145&gt;9999),"Sollkontonummer muss vierstellig sein",IF(VLOOKUP(F1145,Kontenplan!$E$9:$E$277,1)&lt;&gt;F1145,"Sollkonto existiert nicht",IF(D1145=0,"Bitte Beleg-Nr. prüfen",IF(OR(AND(G1145&gt;0,G1145&lt;1000),G1145&gt;9999),"Habenkontonummer muss vierstellig sein",IF(VLOOKUP(G1145,Kontenplan!$E$9:$F$277,1)&lt;&gt;G1145,"Habenkonto exisitert nicht","")))))))</f>
        <v/>
      </c>
      <c r="O1145" s="28" t="str">
        <f t="shared" si="35"/>
        <v/>
      </c>
      <c r="P1145" s="28"/>
      <c r="Q1145" s="28"/>
      <c r="R1145" s="28"/>
      <c r="S1145" s="28"/>
      <c r="T1145" s="28"/>
      <c r="U1145" s="28"/>
      <c r="V1145" s="28"/>
      <c r="X1145" s="28"/>
      <c r="Y1145" s="28"/>
    </row>
    <row r="1146" spans="1:25" x14ac:dyDescent="0.2">
      <c r="A1146" t="e">
        <f>IF(OR(F1146=#REF!,G1146=#REF!),ROUND(A1145+1,0),A1145+0.0001)</f>
        <v>#REF!</v>
      </c>
      <c r="B1146" s="20" t="e">
        <f>IF(AND(E1146&gt;=$B$2,E1146&lt;=$B$3,OR(F1146=#REF!,G1146=#REF!)),ROUND(B1145+1,0),B1145+0.0001)</f>
        <v>#REF!</v>
      </c>
      <c r="C1146" s="20" t="e">
        <f>IF(H1146=#REF!,ROUND(C1145+1,0),C1145+0.0001)</f>
        <v>#REF!</v>
      </c>
      <c r="D1146" s="21"/>
      <c r="E1146" s="22"/>
      <c r="F1146" s="23"/>
      <c r="G1146" s="24"/>
      <c r="H1146" s="51"/>
      <c r="I1146" s="25"/>
      <c r="J1146" s="31"/>
      <c r="K1146" s="43" t="str">
        <f t="shared" si="36"/>
        <v/>
      </c>
      <c r="L1146" s="45" t="str">
        <f>IF(F1146="","",VLOOKUP(Journal!F1146,Kontenplan!$E$9:$F$278,2))</f>
        <v/>
      </c>
      <c r="M1146" s="44" t="str">
        <f>IF(G1146="","",VLOOKUP(Journal!G1146,Kontenplan!$E$9:$F$278,2))</f>
        <v/>
      </c>
      <c r="N1146" s="28" t="str">
        <f>IF(AND(G1146="",I1146="",J1146=""),"",IF(AND(I1146&gt;0,OR(F1146="",G1146="")),"Bitte gültige Kontonummer/n eingeben",IF(OR(AND(F1146&gt;0,F1146&lt;1000),F1146&gt;9999),"Sollkontonummer muss vierstellig sein",IF(VLOOKUP(F1146,Kontenplan!$E$9:$E$277,1)&lt;&gt;F1146,"Sollkonto existiert nicht",IF(D1146=0,"Bitte Beleg-Nr. prüfen",IF(OR(AND(G1146&gt;0,G1146&lt;1000),G1146&gt;9999),"Habenkontonummer muss vierstellig sein",IF(VLOOKUP(G1146,Kontenplan!$E$9:$F$277,1)&lt;&gt;G1146,"Habenkonto exisitert nicht","")))))))</f>
        <v/>
      </c>
      <c r="O1146" s="28" t="str">
        <f t="shared" si="35"/>
        <v/>
      </c>
      <c r="P1146" s="28"/>
      <c r="Q1146" s="28"/>
      <c r="R1146" s="28"/>
      <c r="S1146" s="28"/>
      <c r="T1146" s="28"/>
      <c r="U1146" s="28"/>
      <c r="V1146" s="28"/>
      <c r="X1146" s="28"/>
      <c r="Y1146" s="28"/>
    </row>
    <row r="1147" spans="1:25" x14ac:dyDescent="0.2">
      <c r="A1147" t="e">
        <f>IF(OR(F1147=#REF!,G1147=#REF!),ROUND(A1146+1,0),A1146+0.0001)</f>
        <v>#REF!</v>
      </c>
      <c r="B1147" s="20" t="e">
        <f>IF(AND(E1147&gt;=$B$2,E1147&lt;=$B$3,OR(F1147=#REF!,G1147=#REF!)),ROUND(B1146+1,0),B1146+0.0001)</f>
        <v>#REF!</v>
      </c>
      <c r="C1147" s="20" t="e">
        <f>IF(H1147=#REF!,ROUND(C1146+1,0),C1146+0.0001)</f>
        <v>#REF!</v>
      </c>
      <c r="D1147" s="21"/>
      <c r="E1147" s="22"/>
      <c r="F1147" s="23"/>
      <c r="G1147" s="24"/>
      <c r="H1147" s="51"/>
      <c r="I1147" s="25"/>
      <c r="J1147" s="31"/>
      <c r="K1147" s="43" t="str">
        <f t="shared" si="36"/>
        <v/>
      </c>
      <c r="L1147" s="45" t="str">
        <f>IF(F1147="","",VLOOKUP(Journal!F1147,Kontenplan!$E$9:$F$278,2))</f>
        <v/>
      </c>
      <c r="M1147" s="44" t="str">
        <f>IF(G1147="","",VLOOKUP(Journal!G1147,Kontenplan!$E$9:$F$278,2))</f>
        <v/>
      </c>
      <c r="N1147" s="28" t="str">
        <f>IF(AND(G1147="",I1147="",J1147=""),"",IF(AND(I1147&gt;0,OR(F1147="",G1147="")),"Bitte gültige Kontonummer/n eingeben",IF(OR(AND(F1147&gt;0,F1147&lt;1000),F1147&gt;9999),"Sollkontonummer muss vierstellig sein",IF(VLOOKUP(F1147,Kontenplan!$E$9:$E$277,1)&lt;&gt;F1147,"Sollkonto existiert nicht",IF(D1147=0,"Bitte Beleg-Nr. prüfen",IF(OR(AND(G1147&gt;0,G1147&lt;1000),G1147&gt;9999),"Habenkontonummer muss vierstellig sein",IF(VLOOKUP(G1147,Kontenplan!$E$9:$F$277,1)&lt;&gt;G1147,"Habenkonto exisitert nicht","")))))))</f>
        <v/>
      </c>
      <c r="O1147" s="28" t="str">
        <f t="shared" si="35"/>
        <v/>
      </c>
      <c r="P1147" s="28"/>
      <c r="Q1147" s="28"/>
      <c r="R1147" s="28"/>
      <c r="S1147" s="28"/>
      <c r="T1147" s="28"/>
      <c r="U1147" s="28"/>
      <c r="V1147" s="28"/>
      <c r="X1147" s="28"/>
      <c r="Y1147" s="28"/>
    </row>
    <row r="1148" spans="1:25" x14ac:dyDescent="0.2">
      <c r="A1148" t="e">
        <f>IF(OR(F1148=#REF!,G1148=#REF!),ROUND(A1147+1,0),A1147+0.0001)</f>
        <v>#REF!</v>
      </c>
      <c r="B1148" s="20" t="e">
        <f>IF(AND(E1148&gt;=$B$2,E1148&lt;=$B$3,OR(F1148=#REF!,G1148=#REF!)),ROUND(B1147+1,0),B1147+0.0001)</f>
        <v>#REF!</v>
      </c>
      <c r="C1148" s="20" t="e">
        <f>IF(H1148=#REF!,ROUND(C1147+1,0),C1147+0.0001)</f>
        <v>#REF!</v>
      </c>
      <c r="D1148" s="21"/>
      <c r="E1148" s="22"/>
      <c r="F1148" s="23"/>
      <c r="G1148" s="24"/>
      <c r="H1148" s="51"/>
      <c r="I1148" s="25"/>
      <c r="J1148" s="31"/>
      <c r="K1148" s="43" t="str">
        <f t="shared" si="36"/>
        <v/>
      </c>
      <c r="L1148" s="45" t="str">
        <f>IF(F1148="","",VLOOKUP(Journal!F1148,Kontenplan!$E$9:$F$278,2))</f>
        <v/>
      </c>
      <c r="M1148" s="44" t="str">
        <f>IF(G1148="","",VLOOKUP(Journal!G1148,Kontenplan!$E$9:$F$278,2))</f>
        <v/>
      </c>
      <c r="N1148" s="28" t="str">
        <f>IF(AND(G1148="",I1148="",J1148=""),"",IF(AND(I1148&gt;0,OR(F1148="",G1148="")),"Bitte gültige Kontonummer/n eingeben",IF(OR(AND(F1148&gt;0,F1148&lt;1000),F1148&gt;9999),"Sollkontonummer muss vierstellig sein",IF(VLOOKUP(F1148,Kontenplan!$E$9:$E$277,1)&lt;&gt;F1148,"Sollkonto existiert nicht",IF(D1148=0,"Bitte Beleg-Nr. prüfen",IF(OR(AND(G1148&gt;0,G1148&lt;1000),G1148&gt;9999),"Habenkontonummer muss vierstellig sein",IF(VLOOKUP(G1148,Kontenplan!$E$9:$F$277,1)&lt;&gt;G1148,"Habenkonto exisitert nicht","")))))))</f>
        <v/>
      </c>
      <c r="O1148" s="28" t="str">
        <f t="shared" si="35"/>
        <v/>
      </c>
      <c r="P1148" s="28"/>
      <c r="Q1148" s="28"/>
      <c r="R1148" s="28"/>
      <c r="S1148" s="28"/>
      <c r="T1148" s="28"/>
      <c r="U1148" s="28"/>
      <c r="V1148" s="28"/>
      <c r="X1148" s="28"/>
      <c r="Y1148" s="28"/>
    </row>
    <row r="1149" spans="1:25" x14ac:dyDescent="0.2">
      <c r="A1149" t="e">
        <f>IF(OR(F1149=#REF!,G1149=#REF!),ROUND(A1148+1,0),A1148+0.0001)</f>
        <v>#REF!</v>
      </c>
      <c r="B1149" s="20" t="e">
        <f>IF(AND(E1149&gt;=$B$2,E1149&lt;=$B$3,OR(F1149=#REF!,G1149=#REF!)),ROUND(B1148+1,0),B1148+0.0001)</f>
        <v>#REF!</v>
      </c>
      <c r="C1149" s="20" t="e">
        <f>IF(H1149=#REF!,ROUND(C1148+1,0),C1148+0.0001)</f>
        <v>#REF!</v>
      </c>
      <c r="D1149" s="21"/>
      <c r="E1149" s="22"/>
      <c r="F1149" s="23"/>
      <c r="G1149" s="24"/>
      <c r="H1149" s="51"/>
      <c r="I1149" s="25"/>
      <c r="J1149" s="31"/>
      <c r="K1149" s="43" t="str">
        <f t="shared" si="36"/>
        <v/>
      </c>
      <c r="L1149" s="45" t="str">
        <f>IF(F1149="","",VLOOKUP(Journal!F1149,Kontenplan!$E$9:$F$278,2))</f>
        <v/>
      </c>
      <c r="M1149" s="44" t="str">
        <f>IF(G1149="","",VLOOKUP(Journal!G1149,Kontenplan!$E$9:$F$278,2))</f>
        <v/>
      </c>
      <c r="N1149" s="28" t="str">
        <f>IF(AND(G1149="",I1149="",J1149=""),"",IF(AND(I1149&gt;0,OR(F1149="",G1149="")),"Bitte gültige Kontonummer/n eingeben",IF(OR(AND(F1149&gt;0,F1149&lt;1000),F1149&gt;9999),"Sollkontonummer muss vierstellig sein",IF(VLOOKUP(F1149,Kontenplan!$E$9:$E$277,1)&lt;&gt;F1149,"Sollkonto existiert nicht",IF(D1149=0,"Bitte Beleg-Nr. prüfen",IF(OR(AND(G1149&gt;0,G1149&lt;1000),G1149&gt;9999),"Habenkontonummer muss vierstellig sein",IF(VLOOKUP(G1149,Kontenplan!$E$9:$F$277,1)&lt;&gt;G1149,"Habenkonto exisitert nicht","")))))))</f>
        <v/>
      </c>
      <c r="O1149" s="28" t="str">
        <f t="shared" si="35"/>
        <v/>
      </c>
      <c r="P1149" s="28"/>
      <c r="Q1149" s="28"/>
      <c r="R1149" s="28"/>
      <c r="S1149" s="28"/>
      <c r="T1149" s="28"/>
      <c r="U1149" s="28"/>
      <c r="V1149" s="28"/>
      <c r="X1149" s="28"/>
      <c r="Y1149" s="28"/>
    </row>
    <row r="1150" spans="1:25" x14ac:dyDescent="0.2">
      <c r="A1150" t="e">
        <f>IF(OR(F1150=#REF!,G1150=#REF!),ROUND(A1149+1,0),A1149+0.0001)</f>
        <v>#REF!</v>
      </c>
      <c r="B1150" s="20" t="e">
        <f>IF(AND(E1150&gt;=$B$2,E1150&lt;=$B$3,OR(F1150=#REF!,G1150=#REF!)),ROUND(B1149+1,0),B1149+0.0001)</f>
        <v>#REF!</v>
      </c>
      <c r="C1150" s="20" t="e">
        <f>IF(H1150=#REF!,ROUND(C1149+1,0),C1149+0.0001)</f>
        <v>#REF!</v>
      </c>
      <c r="D1150" s="21"/>
      <c r="E1150" s="22"/>
      <c r="F1150" s="23"/>
      <c r="G1150" s="24"/>
      <c r="H1150" s="51"/>
      <c r="I1150" s="25"/>
      <c r="J1150" s="31"/>
      <c r="K1150" s="43" t="str">
        <f t="shared" si="36"/>
        <v/>
      </c>
      <c r="L1150" s="45" t="str">
        <f>IF(F1150="","",VLOOKUP(Journal!F1150,Kontenplan!$E$9:$F$278,2))</f>
        <v/>
      </c>
      <c r="M1150" s="44" t="str">
        <f>IF(G1150="","",VLOOKUP(Journal!G1150,Kontenplan!$E$9:$F$278,2))</f>
        <v/>
      </c>
      <c r="N1150" s="28" t="str">
        <f>IF(AND(G1150="",I1150="",J1150=""),"",IF(AND(I1150&gt;0,OR(F1150="",G1150="")),"Bitte gültige Kontonummer/n eingeben",IF(OR(AND(F1150&gt;0,F1150&lt;1000),F1150&gt;9999),"Sollkontonummer muss vierstellig sein",IF(VLOOKUP(F1150,Kontenplan!$E$9:$E$277,1)&lt;&gt;F1150,"Sollkonto existiert nicht",IF(D1150=0,"Bitte Beleg-Nr. prüfen",IF(OR(AND(G1150&gt;0,G1150&lt;1000),G1150&gt;9999),"Habenkontonummer muss vierstellig sein",IF(VLOOKUP(G1150,Kontenplan!$E$9:$F$277,1)&lt;&gt;G1150,"Habenkonto exisitert nicht","")))))))</f>
        <v/>
      </c>
      <c r="O1150" s="28" t="str">
        <f t="shared" si="35"/>
        <v/>
      </c>
      <c r="P1150" s="28"/>
      <c r="Q1150" s="28"/>
      <c r="R1150" s="28"/>
      <c r="S1150" s="28"/>
      <c r="T1150" s="28"/>
      <c r="U1150" s="28"/>
      <c r="V1150" s="28"/>
      <c r="X1150" s="28"/>
      <c r="Y1150" s="28"/>
    </row>
    <row r="1151" spans="1:25" x14ac:dyDescent="0.2">
      <c r="A1151" t="e">
        <f>IF(OR(F1151=#REF!,G1151=#REF!),ROUND(A1150+1,0),A1150+0.0001)</f>
        <v>#REF!</v>
      </c>
      <c r="B1151" s="20" t="e">
        <f>IF(AND(E1151&gt;=$B$2,E1151&lt;=$B$3,OR(F1151=#REF!,G1151=#REF!)),ROUND(B1150+1,0),B1150+0.0001)</f>
        <v>#REF!</v>
      </c>
      <c r="C1151" s="20" t="e">
        <f>IF(H1151=#REF!,ROUND(C1150+1,0),C1150+0.0001)</f>
        <v>#REF!</v>
      </c>
      <c r="D1151" s="21"/>
      <c r="E1151" s="22"/>
      <c r="F1151" s="23"/>
      <c r="G1151" s="24"/>
      <c r="H1151" s="51"/>
      <c r="I1151" s="25"/>
      <c r="J1151" s="31"/>
      <c r="K1151" s="43" t="str">
        <f t="shared" si="36"/>
        <v/>
      </c>
      <c r="L1151" s="45" t="str">
        <f>IF(F1151="","",VLOOKUP(Journal!F1151,Kontenplan!$E$9:$F$278,2))</f>
        <v/>
      </c>
      <c r="M1151" s="44" t="str">
        <f>IF(G1151="","",VLOOKUP(Journal!G1151,Kontenplan!$E$9:$F$278,2))</f>
        <v/>
      </c>
      <c r="N1151" s="28" t="str">
        <f>IF(AND(G1151="",I1151="",J1151=""),"",IF(AND(I1151&gt;0,OR(F1151="",G1151="")),"Bitte gültige Kontonummer/n eingeben",IF(OR(AND(F1151&gt;0,F1151&lt;1000),F1151&gt;9999),"Sollkontonummer muss vierstellig sein",IF(VLOOKUP(F1151,Kontenplan!$E$9:$E$277,1)&lt;&gt;F1151,"Sollkonto existiert nicht",IF(D1151=0,"Bitte Beleg-Nr. prüfen",IF(OR(AND(G1151&gt;0,G1151&lt;1000),G1151&gt;9999),"Habenkontonummer muss vierstellig sein",IF(VLOOKUP(G1151,Kontenplan!$E$9:$F$277,1)&lt;&gt;G1151,"Habenkonto exisitert nicht","")))))))</f>
        <v/>
      </c>
      <c r="O1151" s="28" t="str">
        <f t="shared" si="35"/>
        <v/>
      </c>
      <c r="P1151" s="28"/>
      <c r="Q1151" s="28"/>
      <c r="R1151" s="28"/>
      <c r="S1151" s="28"/>
      <c r="T1151" s="28"/>
      <c r="U1151" s="28"/>
      <c r="V1151" s="28"/>
      <c r="X1151" s="28"/>
      <c r="Y1151" s="28"/>
    </row>
    <row r="1152" spans="1:25" x14ac:dyDescent="0.2">
      <c r="A1152" t="e">
        <f>IF(OR(F1152=#REF!,G1152=#REF!),ROUND(A1151+1,0),A1151+0.0001)</f>
        <v>#REF!</v>
      </c>
      <c r="B1152" s="20" t="e">
        <f>IF(AND(E1152&gt;=$B$2,E1152&lt;=$B$3,OR(F1152=#REF!,G1152=#REF!)),ROUND(B1151+1,0),B1151+0.0001)</f>
        <v>#REF!</v>
      </c>
      <c r="C1152" s="20" t="e">
        <f>IF(H1152=#REF!,ROUND(C1151+1,0),C1151+0.0001)</f>
        <v>#REF!</v>
      </c>
      <c r="D1152" s="21"/>
      <c r="E1152" s="22"/>
      <c r="F1152" s="23"/>
      <c r="G1152" s="24"/>
      <c r="H1152" s="51"/>
      <c r="I1152" s="25"/>
      <c r="J1152" s="31"/>
      <c r="K1152" s="43" t="str">
        <f t="shared" si="36"/>
        <v/>
      </c>
      <c r="L1152" s="45" t="str">
        <f>IF(F1152="","",VLOOKUP(Journal!F1152,Kontenplan!$E$9:$F$278,2))</f>
        <v/>
      </c>
      <c r="M1152" s="44" t="str">
        <f>IF(G1152="","",VLOOKUP(Journal!G1152,Kontenplan!$E$9:$F$278,2))</f>
        <v/>
      </c>
      <c r="N1152" s="28" t="str">
        <f>IF(AND(G1152="",I1152="",J1152=""),"",IF(AND(I1152&gt;0,OR(F1152="",G1152="")),"Bitte gültige Kontonummer/n eingeben",IF(OR(AND(F1152&gt;0,F1152&lt;1000),F1152&gt;9999),"Sollkontonummer muss vierstellig sein",IF(VLOOKUP(F1152,Kontenplan!$E$9:$E$277,1)&lt;&gt;F1152,"Sollkonto existiert nicht",IF(D1152=0,"Bitte Beleg-Nr. prüfen",IF(OR(AND(G1152&gt;0,G1152&lt;1000),G1152&gt;9999),"Habenkontonummer muss vierstellig sein",IF(VLOOKUP(G1152,Kontenplan!$E$9:$F$277,1)&lt;&gt;G1152,"Habenkonto exisitert nicht","")))))))</f>
        <v/>
      </c>
      <c r="O1152" s="28" t="str">
        <f t="shared" si="35"/>
        <v/>
      </c>
      <c r="P1152" s="28"/>
      <c r="Q1152" s="28"/>
      <c r="R1152" s="28"/>
      <c r="S1152" s="28"/>
      <c r="T1152" s="28"/>
      <c r="U1152" s="28"/>
      <c r="V1152" s="28"/>
      <c r="X1152" s="28"/>
      <c r="Y1152" s="28"/>
    </row>
    <row r="1153" spans="1:25" x14ac:dyDescent="0.2">
      <c r="A1153" t="e">
        <f>IF(OR(F1153=#REF!,G1153=#REF!),ROUND(A1152+1,0),A1152+0.0001)</f>
        <v>#REF!</v>
      </c>
      <c r="B1153" s="20" t="e">
        <f>IF(AND(E1153&gt;=$B$2,E1153&lt;=$B$3,OR(F1153=#REF!,G1153=#REF!)),ROUND(B1152+1,0),B1152+0.0001)</f>
        <v>#REF!</v>
      </c>
      <c r="C1153" s="20" t="e">
        <f>IF(H1153=#REF!,ROUND(C1152+1,0),C1152+0.0001)</f>
        <v>#REF!</v>
      </c>
      <c r="D1153" s="21"/>
      <c r="E1153" s="22"/>
      <c r="F1153" s="23"/>
      <c r="G1153" s="24"/>
      <c r="H1153" s="51"/>
      <c r="I1153" s="25"/>
      <c r="J1153" s="31"/>
      <c r="K1153" s="43" t="str">
        <f t="shared" si="36"/>
        <v/>
      </c>
      <c r="L1153" s="45" t="str">
        <f>IF(F1153="","",VLOOKUP(Journal!F1153,Kontenplan!$E$9:$F$278,2))</f>
        <v/>
      </c>
      <c r="M1153" s="44" t="str">
        <f>IF(G1153="","",VLOOKUP(Journal!G1153,Kontenplan!$E$9:$F$278,2))</f>
        <v/>
      </c>
      <c r="N1153" s="28" t="str">
        <f>IF(AND(G1153="",I1153="",J1153=""),"",IF(AND(I1153&gt;0,OR(F1153="",G1153="")),"Bitte gültige Kontonummer/n eingeben",IF(OR(AND(F1153&gt;0,F1153&lt;1000),F1153&gt;9999),"Sollkontonummer muss vierstellig sein",IF(VLOOKUP(F1153,Kontenplan!$E$9:$E$277,1)&lt;&gt;F1153,"Sollkonto existiert nicht",IF(D1153=0,"Bitte Beleg-Nr. prüfen",IF(OR(AND(G1153&gt;0,G1153&lt;1000),G1153&gt;9999),"Habenkontonummer muss vierstellig sein",IF(VLOOKUP(G1153,Kontenplan!$E$9:$F$277,1)&lt;&gt;G1153,"Habenkonto exisitert nicht","")))))))</f>
        <v/>
      </c>
      <c r="O1153" s="28" t="str">
        <f t="shared" si="35"/>
        <v/>
      </c>
      <c r="P1153" s="28"/>
      <c r="Q1153" s="28"/>
      <c r="R1153" s="28"/>
      <c r="S1153" s="28"/>
      <c r="T1153" s="28"/>
      <c r="U1153" s="28"/>
      <c r="V1153" s="28"/>
      <c r="X1153" s="28"/>
      <c r="Y1153" s="28"/>
    </row>
    <row r="1154" spans="1:25" x14ac:dyDescent="0.2">
      <c r="A1154" t="e">
        <f>IF(OR(F1154=#REF!,G1154=#REF!),ROUND(A1153+1,0),A1153+0.0001)</f>
        <v>#REF!</v>
      </c>
      <c r="B1154" s="20" t="e">
        <f>IF(AND(E1154&gt;=$B$2,E1154&lt;=$B$3,OR(F1154=#REF!,G1154=#REF!)),ROUND(B1153+1,0),B1153+0.0001)</f>
        <v>#REF!</v>
      </c>
      <c r="C1154" s="20" t="e">
        <f>IF(H1154=#REF!,ROUND(C1153+1,0),C1153+0.0001)</f>
        <v>#REF!</v>
      </c>
      <c r="D1154" s="21"/>
      <c r="E1154" s="22"/>
      <c r="F1154" s="23"/>
      <c r="G1154" s="24"/>
      <c r="H1154" s="51"/>
      <c r="I1154" s="25"/>
      <c r="J1154" s="31"/>
      <c r="K1154" s="43" t="str">
        <f t="shared" si="36"/>
        <v/>
      </c>
      <c r="L1154" s="45" t="str">
        <f>IF(F1154="","",VLOOKUP(Journal!F1154,Kontenplan!$E$9:$F$278,2))</f>
        <v/>
      </c>
      <c r="M1154" s="44" t="str">
        <f>IF(G1154="","",VLOOKUP(Journal!G1154,Kontenplan!$E$9:$F$278,2))</f>
        <v/>
      </c>
      <c r="N1154" s="28" t="str">
        <f>IF(AND(G1154="",I1154="",J1154=""),"",IF(AND(I1154&gt;0,OR(F1154="",G1154="")),"Bitte gültige Kontonummer/n eingeben",IF(OR(AND(F1154&gt;0,F1154&lt;1000),F1154&gt;9999),"Sollkontonummer muss vierstellig sein",IF(VLOOKUP(F1154,Kontenplan!$E$9:$E$277,1)&lt;&gt;F1154,"Sollkonto existiert nicht",IF(D1154=0,"Bitte Beleg-Nr. prüfen",IF(OR(AND(G1154&gt;0,G1154&lt;1000),G1154&gt;9999),"Habenkontonummer muss vierstellig sein",IF(VLOOKUP(G1154,Kontenplan!$E$9:$F$277,1)&lt;&gt;G1154,"Habenkonto exisitert nicht","")))))))</f>
        <v/>
      </c>
      <c r="O1154" s="28" t="str">
        <f t="shared" si="35"/>
        <v/>
      </c>
      <c r="P1154" s="28"/>
      <c r="Q1154" s="28"/>
      <c r="R1154" s="28"/>
      <c r="S1154" s="28"/>
      <c r="T1154" s="28"/>
      <c r="U1154" s="28"/>
      <c r="V1154" s="28"/>
      <c r="X1154" s="28"/>
      <c r="Y1154" s="28"/>
    </row>
    <row r="1155" spans="1:25" x14ac:dyDescent="0.2">
      <c r="A1155" t="e">
        <f>IF(OR(F1155=#REF!,G1155=#REF!),ROUND(A1154+1,0),A1154+0.0001)</f>
        <v>#REF!</v>
      </c>
      <c r="B1155" s="20" t="e">
        <f>IF(AND(E1155&gt;=$B$2,E1155&lt;=$B$3,OR(F1155=#REF!,G1155=#REF!)),ROUND(B1154+1,0),B1154+0.0001)</f>
        <v>#REF!</v>
      </c>
      <c r="C1155" s="20" t="e">
        <f>IF(H1155=#REF!,ROUND(C1154+1,0),C1154+0.0001)</f>
        <v>#REF!</v>
      </c>
      <c r="D1155" s="21"/>
      <c r="E1155" s="22"/>
      <c r="F1155" s="23"/>
      <c r="G1155" s="24"/>
      <c r="H1155" s="51"/>
      <c r="I1155" s="25"/>
      <c r="J1155" s="31"/>
      <c r="K1155" s="43" t="str">
        <f t="shared" si="36"/>
        <v/>
      </c>
      <c r="L1155" s="45" t="str">
        <f>IF(F1155="","",VLOOKUP(Journal!F1155,Kontenplan!$E$9:$F$278,2))</f>
        <v/>
      </c>
      <c r="M1155" s="44" t="str">
        <f>IF(G1155="","",VLOOKUP(Journal!G1155,Kontenplan!$E$9:$F$278,2))</f>
        <v/>
      </c>
      <c r="N1155" s="28" t="str">
        <f>IF(AND(G1155="",I1155="",J1155=""),"",IF(AND(I1155&gt;0,OR(F1155="",G1155="")),"Bitte gültige Kontonummer/n eingeben",IF(OR(AND(F1155&gt;0,F1155&lt;1000),F1155&gt;9999),"Sollkontonummer muss vierstellig sein",IF(VLOOKUP(F1155,Kontenplan!$E$9:$E$277,1)&lt;&gt;F1155,"Sollkonto existiert nicht",IF(D1155=0,"Bitte Beleg-Nr. prüfen",IF(OR(AND(G1155&gt;0,G1155&lt;1000),G1155&gt;9999),"Habenkontonummer muss vierstellig sein",IF(VLOOKUP(G1155,Kontenplan!$E$9:$F$277,1)&lt;&gt;G1155,"Habenkonto exisitert nicht","")))))))</f>
        <v/>
      </c>
      <c r="O1155" s="28" t="str">
        <f t="shared" si="35"/>
        <v/>
      </c>
      <c r="P1155" s="28"/>
      <c r="Q1155" s="28"/>
      <c r="R1155" s="28"/>
      <c r="S1155" s="28"/>
      <c r="T1155" s="28"/>
      <c r="U1155" s="28"/>
      <c r="V1155" s="28"/>
      <c r="X1155" s="28"/>
      <c r="Y1155" s="28"/>
    </row>
    <row r="1156" spans="1:25" x14ac:dyDescent="0.2">
      <c r="A1156" t="e">
        <f>IF(OR(F1156=#REF!,G1156=#REF!),ROUND(A1155+1,0),A1155+0.0001)</f>
        <v>#REF!</v>
      </c>
      <c r="B1156" s="20" t="e">
        <f>IF(AND(E1156&gt;=$B$2,E1156&lt;=$B$3,OR(F1156=#REF!,G1156=#REF!)),ROUND(B1155+1,0),B1155+0.0001)</f>
        <v>#REF!</v>
      </c>
      <c r="C1156" s="20" t="e">
        <f>IF(H1156=#REF!,ROUND(C1155+1,0),C1155+0.0001)</f>
        <v>#REF!</v>
      </c>
      <c r="D1156" s="21"/>
      <c r="E1156" s="22"/>
      <c r="F1156" s="23"/>
      <c r="G1156" s="24"/>
      <c r="H1156" s="51"/>
      <c r="I1156" s="25"/>
      <c r="J1156" s="31"/>
      <c r="K1156" s="43" t="str">
        <f t="shared" si="36"/>
        <v/>
      </c>
      <c r="L1156" s="45" t="str">
        <f>IF(F1156="","",VLOOKUP(Journal!F1156,Kontenplan!$E$9:$F$278,2))</f>
        <v/>
      </c>
      <c r="M1156" s="44" t="str">
        <f>IF(G1156="","",VLOOKUP(Journal!G1156,Kontenplan!$E$9:$F$278,2))</f>
        <v/>
      </c>
      <c r="N1156" s="28" t="str">
        <f>IF(AND(G1156="",I1156="",J1156=""),"",IF(AND(I1156&gt;0,OR(F1156="",G1156="")),"Bitte gültige Kontonummer/n eingeben",IF(OR(AND(F1156&gt;0,F1156&lt;1000),F1156&gt;9999),"Sollkontonummer muss vierstellig sein",IF(VLOOKUP(F1156,Kontenplan!$E$9:$E$277,1)&lt;&gt;F1156,"Sollkonto existiert nicht",IF(D1156=0,"Bitte Beleg-Nr. prüfen",IF(OR(AND(G1156&gt;0,G1156&lt;1000),G1156&gt;9999),"Habenkontonummer muss vierstellig sein",IF(VLOOKUP(G1156,Kontenplan!$E$9:$F$277,1)&lt;&gt;G1156,"Habenkonto exisitert nicht","")))))))</f>
        <v/>
      </c>
      <c r="O1156" s="28" t="str">
        <f t="shared" si="35"/>
        <v/>
      </c>
      <c r="P1156" s="28"/>
      <c r="Q1156" s="28"/>
      <c r="R1156" s="28"/>
      <c r="S1156" s="28"/>
      <c r="T1156" s="28"/>
      <c r="U1156" s="28"/>
      <c r="V1156" s="28"/>
      <c r="X1156" s="28"/>
      <c r="Y1156" s="28"/>
    </row>
    <row r="1157" spans="1:25" x14ac:dyDescent="0.2">
      <c r="A1157" t="e">
        <f>IF(OR(F1157=#REF!,G1157=#REF!),ROUND(A1156+1,0),A1156+0.0001)</f>
        <v>#REF!</v>
      </c>
      <c r="B1157" s="20" t="e">
        <f>IF(AND(E1157&gt;=$B$2,E1157&lt;=$B$3,OR(F1157=#REF!,G1157=#REF!)),ROUND(B1156+1,0),B1156+0.0001)</f>
        <v>#REF!</v>
      </c>
      <c r="C1157" s="20" t="e">
        <f>IF(H1157=#REF!,ROUND(C1156+1,0),C1156+0.0001)</f>
        <v>#REF!</v>
      </c>
      <c r="D1157" s="21"/>
      <c r="E1157" s="22"/>
      <c r="F1157" s="23"/>
      <c r="G1157" s="24"/>
      <c r="H1157" s="51"/>
      <c r="I1157" s="25"/>
      <c r="J1157" s="31"/>
      <c r="K1157" s="43" t="str">
        <f t="shared" si="36"/>
        <v/>
      </c>
      <c r="L1157" s="45" t="str">
        <f>IF(F1157="","",VLOOKUP(Journal!F1157,Kontenplan!$E$9:$F$278,2))</f>
        <v/>
      </c>
      <c r="M1157" s="44" t="str">
        <f>IF(G1157="","",VLOOKUP(Journal!G1157,Kontenplan!$E$9:$F$278,2))</f>
        <v/>
      </c>
      <c r="N1157" s="28" t="str">
        <f>IF(AND(G1157="",I1157="",J1157=""),"",IF(AND(I1157&gt;0,OR(F1157="",G1157="")),"Bitte gültige Kontonummer/n eingeben",IF(OR(AND(F1157&gt;0,F1157&lt;1000),F1157&gt;9999),"Sollkontonummer muss vierstellig sein",IF(VLOOKUP(F1157,Kontenplan!$E$9:$E$277,1)&lt;&gt;F1157,"Sollkonto existiert nicht",IF(D1157=0,"Bitte Beleg-Nr. prüfen",IF(OR(AND(G1157&gt;0,G1157&lt;1000),G1157&gt;9999),"Habenkontonummer muss vierstellig sein",IF(VLOOKUP(G1157,Kontenplan!$E$9:$F$277,1)&lt;&gt;G1157,"Habenkonto exisitert nicht","")))))))</f>
        <v/>
      </c>
      <c r="O1157" s="28" t="str">
        <f t="shared" si="35"/>
        <v/>
      </c>
      <c r="P1157" s="28"/>
      <c r="Q1157" s="28"/>
      <c r="R1157" s="28"/>
      <c r="S1157" s="28"/>
      <c r="T1157" s="28"/>
      <c r="U1157" s="28"/>
      <c r="V1157" s="28"/>
      <c r="X1157" s="28"/>
      <c r="Y1157" s="28"/>
    </row>
    <row r="1158" spans="1:25" x14ac:dyDescent="0.2">
      <c r="A1158" t="e">
        <f>IF(OR(F1158=#REF!,G1158=#REF!),ROUND(A1157+1,0),A1157+0.0001)</f>
        <v>#REF!</v>
      </c>
      <c r="B1158" s="20" t="e">
        <f>IF(AND(E1158&gt;=$B$2,E1158&lt;=$B$3,OR(F1158=#REF!,G1158=#REF!)),ROUND(B1157+1,0),B1157+0.0001)</f>
        <v>#REF!</v>
      </c>
      <c r="C1158" s="20" t="e">
        <f>IF(H1158=#REF!,ROUND(C1157+1,0),C1157+0.0001)</f>
        <v>#REF!</v>
      </c>
      <c r="D1158" s="21"/>
      <c r="E1158" s="22"/>
      <c r="F1158" s="23"/>
      <c r="G1158" s="24"/>
      <c r="H1158" s="51"/>
      <c r="I1158" s="25"/>
      <c r="J1158" s="31"/>
      <c r="K1158" s="43" t="str">
        <f t="shared" si="36"/>
        <v/>
      </c>
      <c r="L1158" s="45" t="str">
        <f>IF(F1158="","",VLOOKUP(Journal!F1158,Kontenplan!$E$9:$F$278,2))</f>
        <v/>
      </c>
      <c r="M1158" s="44" t="str">
        <f>IF(G1158="","",VLOOKUP(Journal!G1158,Kontenplan!$E$9:$F$278,2))</f>
        <v/>
      </c>
      <c r="N1158" s="28" t="str">
        <f>IF(AND(G1158="",I1158="",J1158=""),"",IF(AND(I1158&gt;0,OR(F1158="",G1158="")),"Bitte gültige Kontonummer/n eingeben",IF(OR(AND(F1158&gt;0,F1158&lt;1000),F1158&gt;9999),"Sollkontonummer muss vierstellig sein",IF(VLOOKUP(F1158,Kontenplan!$E$9:$E$277,1)&lt;&gt;F1158,"Sollkonto existiert nicht",IF(D1158=0,"Bitte Beleg-Nr. prüfen",IF(OR(AND(G1158&gt;0,G1158&lt;1000),G1158&gt;9999),"Habenkontonummer muss vierstellig sein",IF(VLOOKUP(G1158,Kontenplan!$E$9:$F$277,1)&lt;&gt;G1158,"Habenkonto exisitert nicht","")))))))</f>
        <v/>
      </c>
      <c r="O1158" s="28" t="str">
        <f t="shared" si="35"/>
        <v/>
      </c>
      <c r="P1158" s="28"/>
      <c r="Q1158" s="28"/>
      <c r="R1158" s="28"/>
      <c r="S1158" s="28"/>
      <c r="T1158" s="28"/>
      <c r="U1158" s="28"/>
      <c r="V1158" s="28"/>
      <c r="X1158" s="28"/>
      <c r="Y1158" s="28"/>
    </row>
    <row r="1159" spans="1:25" x14ac:dyDescent="0.2">
      <c r="A1159" t="e">
        <f>IF(OR(F1159=#REF!,G1159=#REF!),ROUND(A1158+1,0),A1158+0.0001)</f>
        <v>#REF!</v>
      </c>
      <c r="B1159" s="20" t="e">
        <f>IF(AND(E1159&gt;=$B$2,E1159&lt;=$B$3,OR(F1159=#REF!,G1159=#REF!)),ROUND(B1158+1,0),B1158+0.0001)</f>
        <v>#REF!</v>
      </c>
      <c r="C1159" s="20" t="e">
        <f>IF(H1159=#REF!,ROUND(C1158+1,0),C1158+0.0001)</f>
        <v>#REF!</v>
      </c>
      <c r="D1159" s="21"/>
      <c r="E1159" s="22"/>
      <c r="F1159" s="23"/>
      <c r="G1159" s="24"/>
      <c r="H1159" s="51"/>
      <c r="I1159" s="25"/>
      <c r="J1159" s="31"/>
      <c r="K1159" s="43" t="str">
        <f t="shared" si="36"/>
        <v/>
      </c>
      <c r="L1159" s="45" t="str">
        <f>IF(F1159="","",VLOOKUP(Journal!F1159,Kontenplan!$E$9:$F$278,2))</f>
        <v/>
      </c>
      <c r="M1159" s="44" t="str">
        <f>IF(G1159="","",VLOOKUP(Journal!G1159,Kontenplan!$E$9:$F$278,2))</f>
        <v/>
      </c>
      <c r="N1159" s="28" t="str">
        <f>IF(AND(G1159="",I1159="",J1159=""),"",IF(AND(I1159&gt;0,OR(F1159="",G1159="")),"Bitte gültige Kontonummer/n eingeben",IF(OR(AND(F1159&gt;0,F1159&lt;1000),F1159&gt;9999),"Sollkontonummer muss vierstellig sein",IF(VLOOKUP(F1159,Kontenplan!$E$9:$E$277,1)&lt;&gt;F1159,"Sollkonto existiert nicht",IF(D1159=0,"Bitte Beleg-Nr. prüfen",IF(OR(AND(G1159&gt;0,G1159&lt;1000),G1159&gt;9999),"Habenkontonummer muss vierstellig sein",IF(VLOOKUP(G1159,Kontenplan!$E$9:$F$277,1)&lt;&gt;G1159,"Habenkonto exisitert nicht","")))))))</f>
        <v/>
      </c>
      <c r="O1159" s="28" t="str">
        <f t="shared" si="35"/>
        <v/>
      </c>
      <c r="P1159" s="28"/>
      <c r="Q1159" s="28"/>
      <c r="R1159" s="28"/>
      <c r="S1159" s="28"/>
      <c r="T1159" s="28"/>
      <c r="U1159" s="28"/>
      <c r="V1159" s="28"/>
      <c r="X1159" s="28"/>
      <c r="Y1159" s="28"/>
    </row>
    <row r="1160" spans="1:25" x14ac:dyDescent="0.2">
      <c r="A1160" t="e">
        <f>IF(OR(F1160=#REF!,G1160=#REF!),ROUND(A1159+1,0),A1159+0.0001)</f>
        <v>#REF!</v>
      </c>
      <c r="B1160" s="20" t="e">
        <f>IF(AND(E1160&gt;=$B$2,E1160&lt;=$B$3,OR(F1160=#REF!,G1160=#REF!)),ROUND(B1159+1,0),B1159+0.0001)</f>
        <v>#REF!</v>
      </c>
      <c r="C1160" s="20" t="e">
        <f>IF(H1160=#REF!,ROUND(C1159+1,0),C1159+0.0001)</f>
        <v>#REF!</v>
      </c>
      <c r="D1160" s="21"/>
      <c r="E1160" s="22"/>
      <c r="F1160" s="23"/>
      <c r="G1160" s="24"/>
      <c r="H1160" s="51"/>
      <c r="I1160" s="25"/>
      <c r="J1160" s="31"/>
      <c r="K1160" s="43" t="str">
        <f t="shared" si="36"/>
        <v/>
      </c>
      <c r="L1160" s="45" t="str">
        <f>IF(F1160="","",VLOOKUP(Journal!F1160,Kontenplan!$E$9:$F$278,2))</f>
        <v/>
      </c>
      <c r="M1160" s="44" t="str">
        <f>IF(G1160="","",VLOOKUP(Journal!G1160,Kontenplan!$E$9:$F$278,2))</f>
        <v/>
      </c>
      <c r="N1160" s="28" t="str">
        <f>IF(AND(G1160="",I1160="",J1160=""),"",IF(AND(I1160&gt;0,OR(F1160="",G1160="")),"Bitte gültige Kontonummer/n eingeben",IF(OR(AND(F1160&gt;0,F1160&lt;1000),F1160&gt;9999),"Sollkontonummer muss vierstellig sein",IF(VLOOKUP(F1160,Kontenplan!$E$9:$E$277,1)&lt;&gt;F1160,"Sollkonto existiert nicht",IF(D1160=0,"Bitte Beleg-Nr. prüfen",IF(OR(AND(G1160&gt;0,G1160&lt;1000),G1160&gt;9999),"Habenkontonummer muss vierstellig sein",IF(VLOOKUP(G1160,Kontenplan!$E$9:$F$277,1)&lt;&gt;G1160,"Habenkonto exisitert nicht","")))))))</f>
        <v/>
      </c>
      <c r="O1160" s="28" t="str">
        <f t="shared" ref="O1160:O1223" si="37">IF(AND(F1160&lt;&gt;"",F1160=G1160),"Soll- und Habenkontonummern sind identisch",IF(AND(D1161&lt;&gt;"",G1160&gt;0,F1160&gt;0,OR(I1160="",I1160&lt;=0)),"Bitte Betrag prüfen",IF(AND(J1160="",D1161&gt;0),"Kein Text ist ok, aber nicht empfehlenswert",IF(OR(AND(E1160="",G1160&gt;0),AND(E1160&lt;MAX(E1153:E1159)-20,G1160&gt;0)),"Datum möglicherweise falsch",""))))</f>
        <v/>
      </c>
      <c r="P1160" s="28"/>
      <c r="Q1160" s="28"/>
      <c r="R1160" s="28"/>
      <c r="S1160" s="28"/>
      <c r="T1160" s="28"/>
      <c r="U1160" s="28"/>
      <c r="V1160" s="28"/>
      <c r="X1160" s="28"/>
      <c r="Y1160" s="28"/>
    </row>
    <row r="1161" spans="1:25" x14ac:dyDescent="0.2">
      <c r="A1161" t="e">
        <f>IF(OR(F1161=#REF!,G1161=#REF!),ROUND(A1160+1,0),A1160+0.0001)</f>
        <v>#REF!</v>
      </c>
      <c r="B1161" s="20" t="e">
        <f>IF(AND(E1161&gt;=$B$2,E1161&lt;=$B$3,OR(F1161=#REF!,G1161=#REF!)),ROUND(B1160+1,0),B1160+0.0001)</f>
        <v>#REF!</v>
      </c>
      <c r="C1161" s="20" t="e">
        <f>IF(H1161=#REF!,ROUND(C1160+1,0),C1160+0.0001)</f>
        <v>#REF!</v>
      </c>
      <c r="D1161" s="21"/>
      <c r="E1161" s="22"/>
      <c r="F1161" s="23"/>
      <c r="G1161" s="24"/>
      <c r="H1161" s="51"/>
      <c r="I1161" s="25"/>
      <c r="J1161" s="31"/>
      <c r="K1161" s="43" t="str">
        <f t="shared" si="36"/>
        <v/>
      </c>
      <c r="L1161" s="45" t="str">
        <f>IF(F1161="","",VLOOKUP(Journal!F1161,Kontenplan!$E$9:$F$278,2))</f>
        <v/>
      </c>
      <c r="M1161" s="44" t="str">
        <f>IF(G1161="","",VLOOKUP(Journal!G1161,Kontenplan!$E$9:$F$278,2))</f>
        <v/>
      </c>
      <c r="N1161" s="28" t="str">
        <f>IF(AND(G1161="",I1161="",J1161=""),"",IF(AND(I1161&gt;0,OR(F1161="",G1161="")),"Bitte gültige Kontonummer/n eingeben",IF(OR(AND(F1161&gt;0,F1161&lt;1000),F1161&gt;9999),"Sollkontonummer muss vierstellig sein",IF(VLOOKUP(F1161,Kontenplan!$E$9:$E$277,1)&lt;&gt;F1161,"Sollkonto existiert nicht",IF(D1161=0,"Bitte Beleg-Nr. prüfen",IF(OR(AND(G1161&gt;0,G1161&lt;1000),G1161&gt;9999),"Habenkontonummer muss vierstellig sein",IF(VLOOKUP(G1161,Kontenplan!$E$9:$F$277,1)&lt;&gt;G1161,"Habenkonto exisitert nicht","")))))))</f>
        <v/>
      </c>
      <c r="O1161" s="28" t="str">
        <f t="shared" si="37"/>
        <v/>
      </c>
      <c r="P1161" s="28"/>
      <c r="Q1161" s="28"/>
      <c r="R1161" s="28"/>
      <c r="S1161" s="28"/>
      <c r="T1161" s="28"/>
      <c r="U1161" s="28"/>
      <c r="V1161" s="28"/>
      <c r="X1161" s="28"/>
      <c r="Y1161" s="28"/>
    </row>
    <row r="1162" spans="1:25" x14ac:dyDescent="0.2">
      <c r="A1162" t="e">
        <f>IF(OR(F1162=#REF!,G1162=#REF!),ROUND(A1161+1,0),A1161+0.0001)</f>
        <v>#REF!</v>
      </c>
      <c r="B1162" s="20" t="e">
        <f>IF(AND(E1162&gt;=$B$2,E1162&lt;=$B$3,OR(F1162=#REF!,G1162=#REF!)),ROUND(B1161+1,0),B1161+0.0001)</f>
        <v>#REF!</v>
      </c>
      <c r="C1162" s="20" t="e">
        <f>IF(H1162=#REF!,ROUND(C1161+1,0),C1161+0.0001)</f>
        <v>#REF!</v>
      </c>
      <c r="D1162" s="21"/>
      <c r="E1162" s="22"/>
      <c r="F1162" s="23"/>
      <c r="G1162" s="24"/>
      <c r="H1162" s="51"/>
      <c r="I1162" s="25"/>
      <c r="J1162" s="31"/>
      <c r="K1162" s="43" t="str">
        <f t="shared" si="36"/>
        <v/>
      </c>
      <c r="L1162" s="45" t="str">
        <f>IF(F1162="","",VLOOKUP(Journal!F1162,Kontenplan!$E$9:$F$278,2))</f>
        <v/>
      </c>
      <c r="M1162" s="44" t="str">
        <f>IF(G1162="","",VLOOKUP(Journal!G1162,Kontenplan!$E$9:$F$278,2))</f>
        <v/>
      </c>
      <c r="N1162" s="28" t="str">
        <f>IF(AND(G1162="",I1162="",J1162=""),"",IF(AND(I1162&gt;0,OR(F1162="",G1162="")),"Bitte gültige Kontonummer/n eingeben",IF(OR(AND(F1162&gt;0,F1162&lt;1000),F1162&gt;9999),"Sollkontonummer muss vierstellig sein",IF(VLOOKUP(F1162,Kontenplan!$E$9:$E$277,1)&lt;&gt;F1162,"Sollkonto existiert nicht",IF(D1162=0,"Bitte Beleg-Nr. prüfen",IF(OR(AND(G1162&gt;0,G1162&lt;1000),G1162&gt;9999),"Habenkontonummer muss vierstellig sein",IF(VLOOKUP(G1162,Kontenplan!$E$9:$F$277,1)&lt;&gt;G1162,"Habenkonto exisitert nicht","")))))))</f>
        <v/>
      </c>
      <c r="O1162" s="28" t="str">
        <f t="shared" si="37"/>
        <v/>
      </c>
      <c r="P1162" s="28"/>
      <c r="Q1162" s="28"/>
      <c r="R1162" s="28"/>
      <c r="S1162" s="28"/>
      <c r="T1162" s="28"/>
      <c r="U1162" s="28"/>
      <c r="V1162" s="28"/>
      <c r="X1162" s="28"/>
      <c r="Y1162" s="28"/>
    </row>
    <row r="1163" spans="1:25" x14ac:dyDescent="0.2">
      <c r="A1163" t="e">
        <f>IF(OR(F1163=#REF!,G1163=#REF!),ROUND(A1162+1,0),A1162+0.0001)</f>
        <v>#REF!</v>
      </c>
      <c r="B1163" s="20" t="e">
        <f>IF(AND(E1163&gt;=$B$2,E1163&lt;=$B$3,OR(F1163=#REF!,G1163=#REF!)),ROUND(B1162+1,0),B1162+0.0001)</f>
        <v>#REF!</v>
      </c>
      <c r="C1163" s="20" t="e">
        <f>IF(H1163=#REF!,ROUND(C1162+1,0),C1162+0.0001)</f>
        <v>#REF!</v>
      </c>
      <c r="D1163" s="21"/>
      <c r="E1163" s="22"/>
      <c r="F1163" s="23"/>
      <c r="G1163" s="24"/>
      <c r="H1163" s="51"/>
      <c r="I1163" s="25"/>
      <c r="J1163" s="31"/>
      <c r="K1163" s="43" t="str">
        <f t="shared" si="36"/>
        <v/>
      </c>
      <c r="L1163" s="45" t="str">
        <f>IF(F1163="","",VLOOKUP(Journal!F1163,Kontenplan!$E$9:$F$278,2))</f>
        <v/>
      </c>
      <c r="M1163" s="44" t="str">
        <f>IF(G1163="","",VLOOKUP(Journal!G1163,Kontenplan!$E$9:$F$278,2))</f>
        <v/>
      </c>
      <c r="N1163" s="28" t="str">
        <f>IF(AND(G1163="",I1163="",J1163=""),"",IF(AND(I1163&gt;0,OR(F1163="",G1163="")),"Bitte gültige Kontonummer/n eingeben",IF(OR(AND(F1163&gt;0,F1163&lt;1000),F1163&gt;9999),"Sollkontonummer muss vierstellig sein",IF(VLOOKUP(F1163,Kontenplan!$E$9:$E$277,1)&lt;&gt;F1163,"Sollkonto existiert nicht",IF(D1163=0,"Bitte Beleg-Nr. prüfen",IF(OR(AND(G1163&gt;0,G1163&lt;1000),G1163&gt;9999),"Habenkontonummer muss vierstellig sein",IF(VLOOKUP(G1163,Kontenplan!$E$9:$F$277,1)&lt;&gt;G1163,"Habenkonto exisitert nicht","")))))))</f>
        <v/>
      </c>
      <c r="O1163" s="28" t="str">
        <f t="shared" si="37"/>
        <v/>
      </c>
      <c r="P1163" s="28"/>
      <c r="Q1163" s="28"/>
      <c r="R1163" s="28"/>
      <c r="S1163" s="28"/>
      <c r="T1163" s="28"/>
      <c r="U1163" s="28"/>
      <c r="V1163" s="28"/>
      <c r="X1163" s="28"/>
      <c r="Y1163" s="28"/>
    </row>
    <row r="1164" spans="1:25" x14ac:dyDescent="0.2">
      <c r="A1164" t="e">
        <f>IF(OR(F1164=#REF!,G1164=#REF!),ROUND(A1163+1,0),A1163+0.0001)</f>
        <v>#REF!</v>
      </c>
      <c r="B1164" s="20" t="e">
        <f>IF(AND(E1164&gt;=$B$2,E1164&lt;=$B$3,OR(F1164=#REF!,G1164=#REF!)),ROUND(B1163+1,0),B1163+0.0001)</f>
        <v>#REF!</v>
      </c>
      <c r="C1164" s="20" t="e">
        <f>IF(H1164=#REF!,ROUND(C1163+1,0),C1163+0.0001)</f>
        <v>#REF!</v>
      </c>
      <c r="D1164" s="21"/>
      <c r="E1164" s="22"/>
      <c r="F1164" s="23"/>
      <c r="G1164" s="24"/>
      <c r="H1164" s="51"/>
      <c r="I1164" s="25"/>
      <c r="J1164" s="31"/>
      <c r="K1164" s="43" t="str">
        <f t="shared" si="36"/>
        <v/>
      </c>
      <c r="L1164" s="45" t="str">
        <f>IF(F1164="","",VLOOKUP(Journal!F1164,Kontenplan!$E$9:$F$278,2))</f>
        <v/>
      </c>
      <c r="M1164" s="44" t="str">
        <f>IF(G1164="","",VLOOKUP(Journal!G1164,Kontenplan!$E$9:$F$278,2))</f>
        <v/>
      </c>
      <c r="N1164" s="28" t="str">
        <f>IF(AND(G1164="",I1164="",J1164=""),"",IF(AND(I1164&gt;0,OR(F1164="",G1164="")),"Bitte gültige Kontonummer/n eingeben",IF(OR(AND(F1164&gt;0,F1164&lt;1000),F1164&gt;9999),"Sollkontonummer muss vierstellig sein",IF(VLOOKUP(F1164,Kontenplan!$E$9:$E$277,1)&lt;&gt;F1164,"Sollkonto existiert nicht",IF(D1164=0,"Bitte Beleg-Nr. prüfen",IF(OR(AND(G1164&gt;0,G1164&lt;1000),G1164&gt;9999),"Habenkontonummer muss vierstellig sein",IF(VLOOKUP(G1164,Kontenplan!$E$9:$F$277,1)&lt;&gt;G1164,"Habenkonto exisitert nicht","")))))))</f>
        <v/>
      </c>
      <c r="O1164" s="28" t="str">
        <f t="shared" si="37"/>
        <v/>
      </c>
      <c r="P1164" s="28"/>
      <c r="Q1164" s="28"/>
      <c r="R1164" s="28"/>
      <c r="S1164" s="28"/>
      <c r="T1164" s="28"/>
      <c r="U1164" s="28"/>
      <c r="V1164" s="28"/>
      <c r="X1164" s="28"/>
      <c r="Y1164" s="28"/>
    </row>
    <row r="1165" spans="1:25" x14ac:dyDescent="0.2">
      <c r="A1165" t="e">
        <f>IF(OR(F1165=#REF!,G1165=#REF!),ROUND(A1164+1,0),A1164+0.0001)</f>
        <v>#REF!</v>
      </c>
      <c r="B1165" s="20" t="e">
        <f>IF(AND(E1165&gt;=$B$2,E1165&lt;=$B$3,OR(F1165=#REF!,G1165=#REF!)),ROUND(B1164+1,0),B1164+0.0001)</f>
        <v>#REF!</v>
      </c>
      <c r="C1165" s="20" t="e">
        <f>IF(H1165=#REF!,ROUND(C1164+1,0),C1164+0.0001)</f>
        <v>#REF!</v>
      </c>
      <c r="D1165" s="21"/>
      <c r="E1165" s="22"/>
      <c r="F1165" s="23"/>
      <c r="G1165" s="24"/>
      <c r="H1165" s="51"/>
      <c r="I1165" s="25"/>
      <c r="J1165" s="31"/>
      <c r="K1165" s="43" t="str">
        <f t="shared" si="36"/>
        <v/>
      </c>
      <c r="L1165" s="45" t="str">
        <f>IF(F1165="","",VLOOKUP(Journal!F1165,Kontenplan!$E$9:$F$278,2))</f>
        <v/>
      </c>
      <c r="M1165" s="44" t="str">
        <f>IF(G1165="","",VLOOKUP(Journal!G1165,Kontenplan!$E$9:$F$278,2))</f>
        <v/>
      </c>
      <c r="N1165" s="28" t="str">
        <f>IF(AND(G1165="",I1165="",J1165=""),"",IF(AND(I1165&gt;0,OR(F1165="",G1165="")),"Bitte gültige Kontonummer/n eingeben",IF(OR(AND(F1165&gt;0,F1165&lt;1000),F1165&gt;9999),"Sollkontonummer muss vierstellig sein",IF(VLOOKUP(F1165,Kontenplan!$E$9:$E$277,1)&lt;&gt;F1165,"Sollkonto existiert nicht",IF(D1165=0,"Bitte Beleg-Nr. prüfen",IF(OR(AND(G1165&gt;0,G1165&lt;1000),G1165&gt;9999),"Habenkontonummer muss vierstellig sein",IF(VLOOKUP(G1165,Kontenplan!$E$9:$F$277,1)&lt;&gt;G1165,"Habenkonto exisitert nicht","")))))))</f>
        <v/>
      </c>
      <c r="O1165" s="28" t="str">
        <f t="shared" si="37"/>
        <v/>
      </c>
      <c r="P1165" s="28"/>
      <c r="Q1165" s="28"/>
      <c r="R1165" s="28"/>
      <c r="S1165" s="28"/>
      <c r="T1165" s="28"/>
      <c r="U1165" s="28"/>
      <c r="V1165" s="28"/>
      <c r="X1165" s="28"/>
      <c r="Y1165" s="28"/>
    </row>
    <row r="1166" spans="1:25" x14ac:dyDescent="0.2">
      <c r="A1166" t="e">
        <f>IF(OR(F1166=#REF!,G1166=#REF!),ROUND(A1165+1,0),A1165+0.0001)</f>
        <v>#REF!</v>
      </c>
      <c r="B1166" s="20" t="e">
        <f>IF(AND(E1166&gt;=$B$2,E1166&lt;=$B$3,OR(F1166=#REF!,G1166=#REF!)),ROUND(B1165+1,0),B1165+0.0001)</f>
        <v>#REF!</v>
      </c>
      <c r="C1166" s="20" t="e">
        <f>IF(H1166=#REF!,ROUND(C1165+1,0),C1165+0.0001)</f>
        <v>#REF!</v>
      </c>
      <c r="D1166" s="21"/>
      <c r="E1166" s="22"/>
      <c r="F1166" s="23"/>
      <c r="G1166" s="24"/>
      <c r="H1166" s="51"/>
      <c r="I1166" s="25"/>
      <c r="J1166" s="31"/>
      <c r="K1166" s="43" t="str">
        <f t="shared" si="36"/>
        <v/>
      </c>
      <c r="L1166" s="45" t="str">
        <f>IF(F1166="","",VLOOKUP(Journal!F1166,Kontenplan!$E$9:$F$278,2))</f>
        <v/>
      </c>
      <c r="M1166" s="44" t="str">
        <f>IF(G1166="","",VLOOKUP(Journal!G1166,Kontenplan!$E$9:$F$278,2))</f>
        <v/>
      </c>
      <c r="N1166" s="28" t="str">
        <f>IF(AND(G1166="",I1166="",J1166=""),"",IF(AND(I1166&gt;0,OR(F1166="",G1166="")),"Bitte gültige Kontonummer/n eingeben",IF(OR(AND(F1166&gt;0,F1166&lt;1000),F1166&gt;9999),"Sollkontonummer muss vierstellig sein",IF(VLOOKUP(F1166,Kontenplan!$E$9:$E$277,1)&lt;&gt;F1166,"Sollkonto existiert nicht",IF(D1166=0,"Bitte Beleg-Nr. prüfen",IF(OR(AND(G1166&gt;0,G1166&lt;1000),G1166&gt;9999),"Habenkontonummer muss vierstellig sein",IF(VLOOKUP(G1166,Kontenplan!$E$9:$F$277,1)&lt;&gt;G1166,"Habenkonto exisitert nicht","")))))))</f>
        <v/>
      </c>
      <c r="O1166" s="28" t="str">
        <f t="shared" si="37"/>
        <v/>
      </c>
      <c r="P1166" s="28"/>
      <c r="Q1166" s="28"/>
      <c r="R1166" s="28"/>
      <c r="S1166" s="28"/>
      <c r="T1166" s="28"/>
      <c r="U1166" s="28"/>
      <c r="V1166" s="28"/>
      <c r="X1166" s="28"/>
      <c r="Y1166" s="28"/>
    </row>
    <row r="1167" spans="1:25" x14ac:dyDescent="0.2">
      <c r="A1167" t="e">
        <f>IF(OR(F1167=#REF!,G1167=#REF!),ROUND(A1166+1,0),A1166+0.0001)</f>
        <v>#REF!</v>
      </c>
      <c r="B1167" s="20" t="e">
        <f>IF(AND(E1167&gt;=$B$2,E1167&lt;=$B$3,OR(F1167=#REF!,G1167=#REF!)),ROUND(B1166+1,0),B1166+0.0001)</f>
        <v>#REF!</v>
      </c>
      <c r="C1167" s="20" t="e">
        <f>IF(H1167=#REF!,ROUND(C1166+1,0),C1166+0.0001)</f>
        <v>#REF!</v>
      </c>
      <c r="D1167" s="21"/>
      <c r="E1167" s="22"/>
      <c r="F1167" s="23"/>
      <c r="G1167" s="24"/>
      <c r="H1167" s="51"/>
      <c r="I1167" s="25"/>
      <c r="J1167" s="31"/>
      <c r="K1167" s="43" t="str">
        <f t="shared" si="36"/>
        <v/>
      </c>
      <c r="L1167" s="45" t="str">
        <f>IF(F1167="","",VLOOKUP(Journal!F1167,Kontenplan!$E$9:$F$278,2))</f>
        <v/>
      </c>
      <c r="M1167" s="44" t="str">
        <f>IF(G1167="","",VLOOKUP(Journal!G1167,Kontenplan!$E$9:$F$278,2))</f>
        <v/>
      </c>
      <c r="N1167" s="28" t="str">
        <f>IF(AND(G1167="",I1167="",J1167=""),"",IF(AND(I1167&gt;0,OR(F1167="",G1167="")),"Bitte gültige Kontonummer/n eingeben",IF(OR(AND(F1167&gt;0,F1167&lt;1000),F1167&gt;9999),"Sollkontonummer muss vierstellig sein",IF(VLOOKUP(F1167,Kontenplan!$E$9:$E$277,1)&lt;&gt;F1167,"Sollkonto existiert nicht",IF(D1167=0,"Bitte Beleg-Nr. prüfen",IF(OR(AND(G1167&gt;0,G1167&lt;1000),G1167&gt;9999),"Habenkontonummer muss vierstellig sein",IF(VLOOKUP(G1167,Kontenplan!$E$9:$F$277,1)&lt;&gt;G1167,"Habenkonto exisitert nicht","")))))))</f>
        <v/>
      </c>
      <c r="O1167" s="28" t="str">
        <f t="shared" si="37"/>
        <v/>
      </c>
      <c r="P1167" s="28"/>
      <c r="Q1167" s="28"/>
      <c r="R1167" s="28"/>
      <c r="S1167" s="28"/>
      <c r="T1167" s="28"/>
      <c r="U1167" s="28"/>
      <c r="V1167" s="28"/>
      <c r="X1167" s="28"/>
      <c r="Y1167" s="28"/>
    </row>
    <row r="1168" spans="1:25" x14ac:dyDescent="0.2">
      <c r="A1168" t="e">
        <f>IF(OR(F1168=#REF!,G1168=#REF!),ROUND(A1167+1,0),A1167+0.0001)</f>
        <v>#REF!</v>
      </c>
      <c r="B1168" s="20" t="e">
        <f>IF(AND(E1168&gt;=$B$2,E1168&lt;=$B$3,OR(F1168=#REF!,G1168=#REF!)),ROUND(B1167+1,0),B1167+0.0001)</f>
        <v>#REF!</v>
      </c>
      <c r="C1168" s="20" t="e">
        <f>IF(H1168=#REF!,ROUND(C1167+1,0),C1167+0.0001)</f>
        <v>#REF!</v>
      </c>
      <c r="D1168" s="21"/>
      <c r="E1168" s="22"/>
      <c r="F1168" s="23"/>
      <c r="G1168" s="24"/>
      <c r="H1168" s="51"/>
      <c r="I1168" s="25"/>
      <c r="J1168" s="31"/>
      <c r="K1168" s="43" t="str">
        <f t="shared" si="36"/>
        <v/>
      </c>
      <c r="L1168" s="45" t="str">
        <f>IF(F1168="","",VLOOKUP(Journal!F1168,Kontenplan!$E$9:$F$278,2))</f>
        <v/>
      </c>
      <c r="M1168" s="44" t="str">
        <f>IF(G1168="","",VLOOKUP(Journal!G1168,Kontenplan!$E$9:$F$278,2))</f>
        <v/>
      </c>
      <c r="N1168" s="28" t="str">
        <f>IF(AND(G1168="",I1168="",J1168=""),"",IF(AND(I1168&gt;0,OR(F1168="",G1168="")),"Bitte gültige Kontonummer/n eingeben",IF(OR(AND(F1168&gt;0,F1168&lt;1000),F1168&gt;9999),"Sollkontonummer muss vierstellig sein",IF(VLOOKUP(F1168,Kontenplan!$E$9:$E$277,1)&lt;&gt;F1168,"Sollkonto existiert nicht",IF(D1168=0,"Bitte Beleg-Nr. prüfen",IF(OR(AND(G1168&gt;0,G1168&lt;1000),G1168&gt;9999),"Habenkontonummer muss vierstellig sein",IF(VLOOKUP(G1168,Kontenplan!$E$9:$F$277,1)&lt;&gt;G1168,"Habenkonto exisitert nicht","")))))))</f>
        <v/>
      </c>
      <c r="O1168" s="28" t="str">
        <f t="shared" si="37"/>
        <v/>
      </c>
      <c r="P1168" s="28"/>
      <c r="Q1168" s="28"/>
      <c r="R1168" s="28"/>
      <c r="S1168" s="28"/>
      <c r="T1168" s="28"/>
      <c r="U1168" s="28"/>
      <c r="V1168" s="28"/>
      <c r="X1168" s="28"/>
      <c r="Y1168" s="28"/>
    </row>
    <row r="1169" spans="1:25" x14ac:dyDescent="0.2">
      <c r="A1169" t="e">
        <f>IF(OR(F1169=#REF!,G1169=#REF!),ROUND(A1168+1,0),A1168+0.0001)</f>
        <v>#REF!</v>
      </c>
      <c r="B1169" s="20" t="e">
        <f>IF(AND(E1169&gt;=$B$2,E1169&lt;=$B$3,OR(F1169=#REF!,G1169=#REF!)),ROUND(B1168+1,0),B1168+0.0001)</f>
        <v>#REF!</v>
      </c>
      <c r="C1169" s="20" t="e">
        <f>IF(H1169=#REF!,ROUND(C1168+1,0),C1168+0.0001)</f>
        <v>#REF!</v>
      </c>
      <c r="D1169" s="21"/>
      <c r="E1169" s="22"/>
      <c r="F1169" s="23"/>
      <c r="G1169" s="24"/>
      <c r="H1169" s="51"/>
      <c r="I1169" s="25"/>
      <c r="J1169" s="31"/>
      <c r="K1169" s="43" t="str">
        <f t="shared" si="36"/>
        <v/>
      </c>
      <c r="L1169" s="45" t="str">
        <f>IF(F1169="","",VLOOKUP(Journal!F1169,Kontenplan!$E$9:$F$278,2))</f>
        <v/>
      </c>
      <c r="M1169" s="44" t="str">
        <f>IF(G1169="","",VLOOKUP(Journal!G1169,Kontenplan!$E$9:$F$278,2))</f>
        <v/>
      </c>
      <c r="N1169" s="28" t="str">
        <f>IF(AND(G1169="",I1169="",J1169=""),"",IF(AND(I1169&gt;0,OR(F1169="",G1169="")),"Bitte gültige Kontonummer/n eingeben",IF(OR(AND(F1169&gt;0,F1169&lt;1000),F1169&gt;9999),"Sollkontonummer muss vierstellig sein",IF(VLOOKUP(F1169,Kontenplan!$E$9:$E$277,1)&lt;&gt;F1169,"Sollkonto existiert nicht",IF(D1169=0,"Bitte Beleg-Nr. prüfen",IF(OR(AND(G1169&gt;0,G1169&lt;1000),G1169&gt;9999),"Habenkontonummer muss vierstellig sein",IF(VLOOKUP(G1169,Kontenplan!$E$9:$F$277,1)&lt;&gt;G1169,"Habenkonto exisitert nicht","")))))))</f>
        <v/>
      </c>
      <c r="O1169" s="28" t="str">
        <f t="shared" si="37"/>
        <v/>
      </c>
      <c r="P1169" s="28"/>
      <c r="Q1169" s="28"/>
      <c r="R1169" s="28"/>
      <c r="S1169" s="28"/>
      <c r="T1169" s="28"/>
      <c r="U1169" s="28"/>
      <c r="V1169" s="28"/>
      <c r="X1169" s="28"/>
      <c r="Y1169" s="28"/>
    </row>
    <row r="1170" spans="1:25" x14ac:dyDescent="0.2">
      <c r="A1170" t="e">
        <f>IF(OR(F1170=#REF!,G1170=#REF!),ROUND(A1169+1,0),A1169+0.0001)</f>
        <v>#REF!</v>
      </c>
      <c r="B1170" s="20" t="e">
        <f>IF(AND(E1170&gt;=$B$2,E1170&lt;=$B$3,OR(F1170=#REF!,G1170=#REF!)),ROUND(B1169+1,0),B1169+0.0001)</f>
        <v>#REF!</v>
      </c>
      <c r="C1170" s="20" t="e">
        <f>IF(H1170=#REF!,ROUND(C1169+1,0),C1169+0.0001)</f>
        <v>#REF!</v>
      </c>
      <c r="D1170" s="21"/>
      <c r="E1170" s="22"/>
      <c r="F1170" s="23"/>
      <c r="G1170" s="24"/>
      <c r="H1170" s="51"/>
      <c r="I1170" s="25"/>
      <c r="J1170" s="31"/>
      <c r="K1170" s="43" t="str">
        <f t="shared" si="36"/>
        <v/>
      </c>
      <c r="L1170" s="45" t="str">
        <f>IF(F1170="","",VLOOKUP(Journal!F1170,Kontenplan!$E$9:$F$278,2))</f>
        <v/>
      </c>
      <c r="M1170" s="44" t="str">
        <f>IF(G1170="","",VLOOKUP(Journal!G1170,Kontenplan!$E$9:$F$278,2))</f>
        <v/>
      </c>
      <c r="N1170" s="28" t="str">
        <f>IF(AND(G1170="",I1170="",J1170=""),"",IF(AND(I1170&gt;0,OR(F1170="",G1170="")),"Bitte gültige Kontonummer/n eingeben",IF(OR(AND(F1170&gt;0,F1170&lt;1000),F1170&gt;9999),"Sollkontonummer muss vierstellig sein",IF(VLOOKUP(F1170,Kontenplan!$E$9:$E$277,1)&lt;&gt;F1170,"Sollkonto existiert nicht",IF(D1170=0,"Bitte Beleg-Nr. prüfen",IF(OR(AND(G1170&gt;0,G1170&lt;1000),G1170&gt;9999),"Habenkontonummer muss vierstellig sein",IF(VLOOKUP(G1170,Kontenplan!$E$9:$F$277,1)&lt;&gt;G1170,"Habenkonto exisitert nicht","")))))))</f>
        <v/>
      </c>
      <c r="O1170" s="28" t="str">
        <f t="shared" si="37"/>
        <v/>
      </c>
      <c r="P1170" s="28"/>
      <c r="Q1170" s="28"/>
      <c r="R1170" s="28"/>
      <c r="S1170" s="28"/>
      <c r="T1170" s="28"/>
      <c r="U1170" s="28"/>
      <c r="V1170" s="28"/>
      <c r="X1170" s="28"/>
      <c r="Y1170" s="28"/>
    </row>
    <row r="1171" spans="1:25" x14ac:dyDescent="0.2">
      <c r="A1171" t="e">
        <f>IF(OR(F1171=#REF!,G1171=#REF!),ROUND(A1170+1,0),A1170+0.0001)</f>
        <v>#REF!</v>
      </c>
      <c r="B1171" s="20" t="e">
        <f>IF(AND(E1171&gt;=$B$2,E1171&lt;=$B$3,OR(F1171=#REF!,G1171=#REF!)),ROUND(B1170+1,0),B1170+0.0001)</f>
        <v>#REF!</v>
      </c>
      <c r="C1171" s="20" t="e">
        <f>IF(H1171=#REF!,ROUND(C1170+1,0),C1170+0.0001)</f>
        <v>#REF!</v>
      </c>
      <c r="D1171" s="21"/>
      <c r="E1171" s="22"/>
      <c r="F1171" s="23"/>
      <c r="G1171" s="24"/>
      <c r="H1171" s="51"/>
      <c r="I1171" s="25"/>
      <c r="J1171" s="31"/>
      <c r="K1171" s="43" t="str">
        <f t="shared" si="36"/>
        <v/>
      </c>
      <c r="L1171" s="45" t="str">
        <f>IF(F1171="","",VLOOKUP(Journal!F1171,Kontenplan!$E$9:$F$278,2))</f>
        <v/>
      </c>
      <c r="M1171" s="44" t="str">
        <f>IF(G1171="","",VLOOKUP(Journal!G1171,Kontenplan!$E$9:$F$278,2))</f>
        <v/>
      </c>
      <c r="N1171" s="28" t="str">
        <f>IF(AND(G1171="",I1171="",J1171=""),"",IF(AND(I1171&gt;0,OR(F1171="",G1171="")),"Bitte gültige Kontonummer/n eingeben",IF(OR(AND(F1171&gt;0,F1171&lt;1000),F1171&gt;9999),"Sollkontonummer muss vierstellig sein",IF(VLOOKUP(F1171,Kontenplan!$E$9:$E$277,1)&lt;&gt;F1171,"Sollkonto existiert nicht",IF(D1171=0,"Bitte Beleg-Nr. prüfen",IF(OR(AND(G1171&gt;0,G1171&lt;1000),G1171&gt;9999),"Habenkontonummer muss vierstellig sein",IF(VLOOKUP(G1171,Kontenplan!$E$9:$F$277,1)&lt;&gt;G1171,"Habenkonto exisitert nicht","")))))))</f>
        <v/>
      </c>
      <c r="O1171" s="28" t="str">
        <f t="shared" si="37"/>
        <v/>
      </c>
      <c r="P1171" s="28"/>
      <c r="Q1171" s="28"/>
      <c r="R1171" s="28"/>
      <c r="S1171" s="28"/>
      <c r="T1171" s="28"/>
      <c r="U1171" s="28"/>
      <c r="V1171" s="28"/>
      <c r="X1171" s="28"/>
      <c r="Y1171" s="28"/>
    </row>
    <row r="1172" spans="1:25" x14ac:dyDescent="0.2">
      <c r="A1172" t="e">
        <f>IF(OR(F1172=#REF!,G1172=#REF!),ROUND(A1171+1,0),A1171+0.0001)</f>
        <v>#REF!</v>
      </c>
      <c r="B1172" s="20" t="e">
        <f>IF(AND(E1172&gt;=$B$2,E1172&lt;=$B$3,OR(F1172=#REF!,G1172=#REF!)),ROUND(B1171+1,0),B1171+0.0001)</f>
        <v>#REF!</v>
      </c>
      <c r="C1172" s="20" t="e">
        <f>IF(H1172=#REF!,ROUND(C1171+1,0),C1171+0.0001)</f>
        <v>#REF!</v>
      </c>
      <c r="D1172" s="21"/>
      <c r="E1172" s="22"/>
      <c r="F1172" s="23"/>
      <c r="G1172" s="24"/>
      <c r="H1172" s="51"/>
      <c r="I1172" s="25"/>
      <c r="J1172" s="31"/>
      <c r="K1172" s="43" t="str">
        <f t="shared" si="36"/>
        <v/>
      </c>
      <c r="L1172" s="45" t="str">
        <f>IF(F1172="","",VLOOKUP(Journal!F1172,Kontenplan!$E$9:$F$278,2))</f>
        <v/>
      </c>
      <c r="M1172" s="44" t="str">
        <f>IF(G1172="","",VLOOKUP(Journal!G1172,Kontenplan!$E$9:$F$278,2))</f>
        <v/>
      </c>
      <c r="N1172" s="28" t="str">
        <f>IF(AND(G1172="",I1172="",J1172=""),"",IF(AND(I1172&gt;0,OR(F1172="",G1172="")),"Bitte gültige Kontonummer/n eingeben",IF(OR(AND(F1172&gt;0,F1172&lt;1000),F1172&gt;9999),"Sollkontonummer muss vierstellig sein",IF(VLOOKUP(F1172,Kontenplan!$E$9:$E$277,1)&lt;&gt;F1172,"Sollkonto existiert nicht",IF(D1172=0,"Bitte Beleg-Nr. prüfen",IF(OR(AND(G1172&gt;0,G1172&lt;1000),G1172&gt;9999),"Habenkontonummer muss vierstellig sein",IF(VLOOKUP(G1172,Kontenplan!$E$9:$F$277,1)&lt;&gt;G1172,"Habenkonto exisitert nicht","")))))))</f>
        <v/>
      </c>
      <c r="O1172" s="28" t="str">
        <f t="shared" si="37"/>
        <v/>
      </c>
      <c r="P1172" s="28"/>
      <c r="Q1172" s="28"/>
      <c r="R1172" s="28"/>
      <c r="S1172" s="28"/>
      <c r="T1172" s="28"/>
      <c r="U1172" s="28"/>
      <c r="V1172" s="28"/>
      <c r="X1172" s="28"/>
      <c r="Y1172" s="28"/>
    </row>
    <row r="1173" spans="1:25" x14ac:dyDescent="0.2">
      <c r="A1173" t="e">
        <f>IF(OR(F1173=#REF!,G1173=#REF!),ROUND(A1172+1,0),A1172+0.0001)</f>
        <v>#REF!</v>
      </c>
      <c r="B1173" s="20" t="e">
        <f>IF(AND(E1173&gt;=$B$2,E1173&lt;=$B$3,OR(F1173=#REF!,G1173=#REF!)),ROUND(B1172+1,0),B1172+0.0001)</f>
        <v>#REF!</v>
      </c>
      <c r="C1173" s="20" t="e">
        <f>IF(H1173=#REF!,ROUND(C1172+1,0),C1172+0.0001)</f>
        <v>#REF!</v>
      </c>
      <c r="D1173" s="21"/>
      <c r="E1173" s="22"/>
      <c r="F1173" s="23"/>
      <c r="G1173" s="24"/>
      <c r="H1173" s="51"/>
      <c r="I1173" s="25"/>
      <c r="J1173" s="31"/>
      <c r="K1173" s="43" t="str">
        <f t="shared" si="36"/>
        <v/>
      </c>
      <c r="L1173" s="45" t="str">
        <f>IF(F1173="","",VLOOKUP(Journal!F1173,Kontenplan!$E$9:$F$278,2))</f>
        <v/>
      </c>
      <c r="M1173" s="44" t="str">
        <f>IF(G1173="","",VLOOKUP(Journal!G1173,Kontenplan!$E$9:$F$278,2))</f>
        <v/>
      </c>
      <c r="N1173" s="28" t="str">
        <f>IF(AND(G1173="",I1173="",J1173=""),"",IF(AND(I1173&gt;0,OR(F1173="",G1173="")),"Bitte gültige Kontonummer/n eingeben",IF(OR(AND(F1173&gt;0,F1173&lt;1000),F1173&gt;9999),"Sollkontonummer muss vierstellig sein",IF(VLOOKUP(F1173,Kontenplan!$E$9:$E$277,1)&lt;&gt;F1173,"Sollkonto existiert nicht",IF(D1173=0,"Bitte Beleg-Nr. prüfen",IF(OR(AND(G1173&gt;0,G1173&lt;1000),G1173&gt;9999),"Habenkontonummer muss vierstellig sein",IF(VLOOKUP(G1173,Kontenplan!$E$9:$F$277,1)&lt;&gt;G1173,"Habenkonto exisitert nicht","")))))))</f>
        <v/>
      </c>
      <c r="O1173" s="28" t="str">
        <f t="shared" si="37"/>
        <v/>
      </c>
      <c r="P1173" s="28"/>
      <c r="Q1173" s="28"/>
      <c r="R1173" s="28"/>
      <c r="S1173" s="28"/>
      <c r="T1173" s="28"/>
      <c r="U1173" s="28"/>
      <c r="V1173" s="28"/>
      <c r="X1173" s="28"/>
      <c r="Y1173" s="28"/>
    </row>
    <row r="1174" spans="1:25" x14ac:dyDescent="0.2">
      <c r="A1174" t="e">
        <f>IF(OR(F1174=#REF!,G1174=#REF!),ROUND(A1173+1,0),A1173+0.0001)</f>
        <v>#REF!</v>
      </c>
      <c r="B1174" s="20" t="e">
        <f>IF(AND(E1174&gt;=$B$2,E1174&lt;=$B$3,OR(F1174=#REF!,G1174=#REF!)),ROUND(B1173+1,0),B1173+0.0001)</f>
        <v>#REF!</v>
      </c>
      <c r="C1174" s="20" t="e">
        <f>IF(H1174=#REF!,ROUND(C1173+1,0),C1173+0.0001)</f>
        <v>#REF!</v>
      </c>
      <c r="D1174" s="21"/>
      <c r="E1174" s="22"/>
      <c r="F1174" s="23"/>
      <c r="G1174" s="24"/>
      <c r="H1174" s="51"/>
      <c r="I1174" s="25"/>
      <c r="J1174" s="31"/>
      <c r="K1174" s="43" t="str">
        <f t="shared" si="36"/>
        <v/>
      </c>
      <c r="L1174" s="45" t="str">
        <f>IF(F1174="","",VLOOKUP(Journal!F1174,Kontenplan!$E$9:$F$278,2))</f>
        <v/>
      </c>
      <c r="M1174" s="44" t="str">
        <f>IF(G1174="","",VLOOKUP(Journal!G1174,Kontenplan!$E$9:$F$278,2))</f>
        <v/>
      </c>
      <c r="N1174" s="28" t="str">
        <f>IF(AND(G1174="",I1174="",J1174=""),"",IF(AND(I1174&gt;0,OR(F1174="",G1174="")),"Bitte gültige Kontonummer/n eingeben",IF(OR(AND(F1174&gt;0,F1174&lt;1000),F1174&gt;9999),"Sollkontonummer muss vierstellig sein",IF(VLOOKUP(F1174,Kontenplan!$E$9:$E$277,1)&lt;&gt;F1174,"Sollkonto existiert nicht",IF(D1174=0,"Bitte Beleg-Nr. prüfen",IF(OR(AND(G1174&gt;0,G1174&lt;1000),G1174&gt;9999),"Habenkontonummer muss vierstellig sein",IF(VLOOKUP(G1174,Kontenplan!$E$9:$F$277,1)&lt;&gt;G1174,"Habenkonto exisitert nicht","")))))))</f>
        <v/>
      </c>
      <c r="O1174" s="28" t="str">
        <f t="shared" si="37"/>
        <v/>
      </c>
      <c r="P1174" s="28"/>
      <c r="Q1174" s="28"/>
      <c r="R1174" s="28"/>
      <c r="S1174" s="28"/>
      <c r="T1174" s="28"/>
      <c r="U1174" s="28"/>
      <c r="V1174" s="28"/>
      <c r="X1174" s="28"/>
      <c r="Y1174" s="28"/>
    </row>
    <row r="1175" spans="1:25" x14ac:dyDescent="0.2">
      <c r="A1175" t="e">
        <f>IF(OR(F1175=#REF!,G1175=#REF!),ROUND(A1174+1,0),A1174+0.0001)</f>
        <v>#REF!</v>
      </c>
      <c r="B1175" s="20" t="e">
        <f>IF(AND(E1175&gt;=$B$2,E1175&lt;=$B$3,OR(F1175=#REF!,G1175=#REF!)),ROUND(B1174+1,0),B1174+0.0001)</f>
        <v>#REF!</v>
      </c>
      <c r="C1175" s="20" t="e">
        <f>IF(H1175=#REF!,ROUND(C1174+1,0),C1174+0.0001)</f>
        <v>#REF!</v>
      </c>
      <c r="D1175" s="21"/>
      <c r="E1175" s="22"/>
      <c r="F1175" s="23"/>
      <c r="G1175" s="24"/>
      <c r="H1175" s="51"/>
      <c r="I1175" s="25"/>
      <c r="J1175" s="31"/>
      <c r="K1175" s="43" t="str">
        <f t="shared" si="36"/>
        <v/>
      </c>
      <c r="L1175" s="45" t="str">
        <f>IF(F1175="","",VLOOKUP(Journal!F1175,Kontenplan!$E$9:$F$278,2))</f>
        <v/>
      </c>
      <c r="M1175" s="44" t="str">
        <f>IF(G1175="","",VLOOKUP(Journal!G1175,Kontenplan!$E$9:$F$278,2))</f>
        <v/>
      </c>
      <c r="N1175" s="28" t="str">
        <f>IF(AND(G1175="",I1175="",J1175=""),"",IF(AND(I1175&gt;0,OR(F1175="",G1175="")),"Bitte gültige Kontonummer/n eingeben",IF(OR(AND(F1175&gt;0,F1175&lt;1000),F1175&gt;9999),"Sollkontonummer muss vierstellig sein",IF(VLOOKUP(F1175,Kontenplan!$E$9:$E$277,1)&lt;&gt;F1175,"Sollkonto existiert nicht",IF(D1175=0,"Bitte Beleg-Nr. prüfen",IF(OR(AND(G1175&gt;0,G1175&lt;1000),G1175&gt;9999),"Habenkontonummer muss vierstellig sein",IF(VLOOKUP(G1175,Kontenplan!$E$9:$F$277,1)&lt;&gt;G1175,"Habenkonto exisitert nicht","")))))))</f>
        <v/>
      </c>
      <c r="O1175" s="28" t="str">
        <f t="shared" si="37"/>
        <v/>
      </c>
      <c r="P1175" s="28"/>
      <c r="Q1175" s="28"/>
      <c r="R1175" s="28"/>
      <c r="S1175" s="28"/>
      <c r="T1175" s="28"/>
      <c r="U1175" s="28"/>
      <c r="V1175" s="28"/>
      <c r="X1175" s="28"/>
      <c r="Y1175" s="28"/>
    </row>
    <row r="1176" spans="1:25" x14ac:dyDescent="0.2">
      <c r="A1176" t="e">
        <f>IF(OR(F1176=#REF!,G1176=#REF!),ROUND(A1175+1,0),A1175+0.0001)</f>
        <v>#REF!</v>
      </c>
      <c r="B1176" s="20" t="e">
        <f>IF(AND(E1176&gt;=$B$2,E1176&lt;=$B$3,OR(F1176=#REF!,G1176=#REF!)),ROUND(B1175+1,0),B1175+0.0001)</f>
        <v>#REF!</v>
      </c>
      <c r="C1176" s="20" t="e">
        <f>IF(H1176=#REF!,ROUND(C1175+1,0),C1175+0.0001)</f>
        <v>#REF!</v>
      </c>
      <c r="D1176" s="21"/>
      <c r="E1176" s="22"/>
      <c r="F1176" s="23"/>
      <c r="G1176" s="24"/>
      <c r="H1176" s="51"/>
      <c r="I1176" s="25"/>
      <c r="J1176" s="31"/>
      <c r="K1176" s="43" t="str">
        <f t="shared" si="36"/>
        <v/>
      </c>
      <c r="L1176" s="45" t="str">
        <f>IF(F1176="","",VLOOKUP(Journal!F1176,Kontenplan!$E$9:$F$278,2))</f>
        <v/>
      </c>
      <c r="M1176" s="44" t="str">
        <f>IF(G1176="","",VLOOKUP(Journal!G1176,Kontenplan!$E$9:$F$278,2))</f>
        <v/>
      </c>
      <c r="N1176" s="28" t="str">
        <f>IF(AND(G1176="",I1176="",J1176=""),"",IF(AND(I1176&gt;0,OR(F1176="",G1176="")),"Bitte gültige Kontonummer/n eingeben",IF(OR(AND(F1176&gt;0,F1176&lt;1000),F1176&gt;9999),"Sollkontonummer muss vierstellig sein",IF(VLOOKUP(F1176,Kontenplan!$E$9:$E$277,1)&lt;&gt;F1176,"Sollkonto existiert nicht",IF(D1176=0,"Bitte Beleg-Nr. prüfen",IF(OR(AND(G1176&gt;0,G1176&lt;1000),G1176&gt;9999),"Habenkontonummer muss vierstellig sein",IF(VLOOKUP(G1176,Kontenplan!$E$9:$F$277,1)&lt;&gt;G1176,"Habenkonto exisitert nicht","")))))))</f>
        <v/>
      </c>
      <c r="O1176" s="28" t="str">
        <f t="shared" si="37"/>
        <v/>
      </c>
      <c r="P1176" s="28"/>
      <c r="Q1176" s="28"/>
      <c r="R1176" s="28"/>
      <c r="S1176" s="28"/>
      <c r="T1176" s="28"/>
      <c r="U1176" s="28"/>
      <c r="V1176" s="28"/>
      <c r="X1176" s="28"/>
      <c r="Y1176" s="28"/>
    </row>
    <row r="1177" spans="1:25" x14ac:dyDescent="0.2">
      <c r="A1177" t="e">
        <f>IF(OR(F1177=#REF!,G1177=#REF!),ROUND(A1176+1,0),A1176+0.0001)</f>
        <v>#REF!</v>
      </c>
      <c r="B1177" s="20" t="e">
        <f>IF(AND(E1177&gt;=$B$2,E1177&lt;=$B$3,OR(F1177=#REF!,G1177=#REF!)),ROUND(B1176+1,0),B1176+0.0001)</f>
        <v>#REF!</v>
      </c>
      <c r="C1177" s="20" t="e">
        <f>IF(H1177=#REF!,ROUND(C1176+1,0),C1176+0.0001)</f>
        <v>#REF!</v>
      </c>
      <c r="D1177" s="21"/>
      <c r="E1177" s="22"/>
      <c r="F1177" s="23"/>
      <c r="G1177" s="24"/>
      <c r="H1177" s="51"/>
      <c r="I1177" s="25"/>
      <c r="J1177" s="31"/>
      <c r="K1177" s="43" t="str">
        <f t="shared" si="36"/>
        <v/>
      </c>
      <c r="L1177" s="45" t="str">
        <f>IF(F1177="","",VLOOKUP(Journal!F1177,Kontenplan!$E$9:$F$278,2))</f>
        <v/>
      </c>
      <c r="M1177" s="44" t="str">
        <f>IF(G1177="","",VLOOKUP(Journal!G1177,Kontenplan!$E$9:$F$278,2))</f>
        <v/>
      </c>
      <c r="N1177" s="28" t="str">
        <f>IF(AND(G1177="",I1177="",J1177=""),"",IF(AND(I1177&gt;0,OR(F1177="",G1177="")),"Bitte gültige Kontonummer/n eingeben",IF(OR(AND(F1177&gt;0,F1177&lt;1000),F1177&gt;9999),"Sollkontonummer muss vierstellig sein",IF(VLOOKUP(F1177,Kontenplan!$E$9:$E$277,1)&lt;&gt;F1177,"Sollkonto existiert nicht",IF(D1177=0,"Bitte Beleg-Nr. prüfen",IF(OR(AND(G1177&gt;0,G1177&lt;1000),G1177&gt;9999),"Habenkontonummer muss vierstellig sein",IF(VLOOKUP(G1177,Kontenplan!$E$9:$F$277,1)&lt;&gt;G1177,"Habenkonto exisitert nicht","")))))))</f>
        <v/>
      </c>
      <c r="O1177" s="28" t="str">
        <f t="shared" si="37"/>
        <v/>
      </c>
      <c r="P1177" s="28"/>
      <c r="Q1177" s="28"/>
      <c r="R1177" s="28"/>
      <c r="S1177" s="28"/>
      <c r="T1177" s="28"/>
      <c r="U1177" s="28"/>
      <c r="V1177" s="28"/>
      <c r="X1177" s="28"/>
      <c r="Y1177" s="28"/>
    </row>
    <row r="1178" spans="1:25" x14ac:dyDescent="0.2">
      <c r="A1178" t="e">
        <f>IF(OR(F1178=#REF!,G1178=#REF!),ROUND(A1177+1,0),A1177+0.0001)</f>
        <v>#REF!</v>
      </c>
      <c r="B1178" s="20" t="e">
        <f>IF(AND(E1178&gt;=$B$2,E1178&lt;=$B$3,OR(F1178=#REF!,G1178=#REF!)),ROUND(B1177+1,0),B1177+0.0001)</f>
        <v>#REF!</v>
      </c>
      <c r="C1178" s="20" t="e">
        <f>IF(H1178=#REF!,ROUND(C1177+1,0),C1177+0.0001)</f>
        <v>#REF!</v>
      </c>
      <c r="D1178" s="21"/>
      <c r="E1178" s="22"/>
      <c r="F1178" s="23"/>
      <c r="G1178" s="24"/>
      <c r="H1178" s="51"/>
      <c r="I1178" s="25"/>
      <c r="J1178" s="31"/>
      <c r="K1178" s="43" t="str">
        <f t="shared" si="36"/>
        <v/>
      </c>
      <c r="L1178" s="45" t="str">
        <f>IF(F1178="","",VLOOKUP(Journal!F1178,Kontenplan!$E$9:$F$278,2))</f>
        <v/>
      </c>
      <c r="M1178" s="44" t="str">
        <f>IF(G1178="","",VLOOKUP(Journal!G1178,Kontenplan!$E$9:$F$278,2))</f>
        <v/>
      </c>
      <c r="N1178" s="28" t="str">
        <f>IF(AND(G1178="",I1178="",J1178=""),"",IF(AND(I1178&gt;0,OR(F1178="",G1178="")),"Bitte gültige Kontonummer/n eingeben",IF(OR(AND(F1178&gt;0,F1178&lt;1000),F1178&gt;9999),"Sollkontonummer muss vierstellig sein",IF(VLOOKUP(F1178,Kontenplan!$E$9:$E$277,1)&lt;&gt;F1178,"Sollkonto existiert nicht",IF(D1178=0,"Bitte Beleg-Nr. prüfen",IF(OR(AND(G1178&gt;0,G1178&lt;1000),G1178&gt;9999),"Habenkontonummer muss vierstellig sein",IF(VLOOKUP(G1178,Kontenplan!$E$9:$F$277,1)&lt;&gt;G1178,"Habenkonto exisitert nicht","")))))))</f>
        <v/>
      </c>
      <c r="O1178" s="28" t="str">
        <f t="shared" si="37"/>
        <v/>
      </c>
      <c r="P1178" s="28"/>
      <c r="Q1178" s="28"/>
      <c r="R1178" s="28"/>
      <c r="S1178" s="28"/>
      <c r="T1178" s="28"/>
      <c r="U1178" s="28"/>
      <c r="V1178" s="28"/>
      <c r="X1178" s="28"/>
      <c r="Y1178" s="28"/>
    </row>
    <row r="1179" spans="1:25" x14ac:dyDescent="0.2">
      <c r="A1179" t="e">
        <f>IF(OR(F1179=#REF!,G1179=#REF!),ROUND(A1178+1,0),A1178+0.0001)</f>
        <v>#REF!</v>
      </c>
      <c r="B1179" s="20" t="e">
        <f>IF(AND(E1179&gt;=$B$2,E1179&lt;=$B$3,OR(F1179=#REF!,G1179=#REF!)),ROUND(B1178+1,0),B1178+0.0001)</f>
        <v>#REF!</v>
      </c>
      <c r="C1179" s="20" t="e">
        <f>IF(H1179=#REF!,ROUND(C1178+1,0),C1178+0.0001)</f>
        <v>#REF!</v>
      </c>
      <c r="D1179" s="21"/>
      <c r="E1179" s="22"/>
      <c r="F1179" s="23"/>
      <c r="G1179" s="24"/>
      <c r="H1179" s="51"/>
      <c r="I1179" s="25"/>
      <c r="J1179" s="31"/>
      <c r="K1179" s="43" t="str">
        <f t="shared" si="36"/>
        <v/>
      </c>
      <c r="L1179" s="45" t="str">
        <f>IF(F1179="","",VLOOKUP(Journal!F1179,Kontenplan!$E$9:$F$278,2))</f>
        <v/>
      </c>
      <c r="M1179" s="44" t="str">
        <f>IF(G1179="","",VLOOKUP(Journal!G1179,Kontenplan!$E$9:$F$278,2))</f>
        <v/>
      </c>
      <c r="N1179" s="28" t="str">
        <f>IF(AND(G1179="",I1179="",J1179=""),"",IF(AND(I1179&gt;0,OR(F1179="",G1179="")),"Bitte gültige Kontonummer/n eingeben",IF(OR(AND(F1179&gt;0,F1179&lt;1000),F1179&gt;9999),"Sollkontonummer muss vierstellig sein",IF(VLOOKUP(F1179,Kontenplan!$E$9:$E$277,1)&lt;&gt;F1179,"Sollkonto existiert nicht",IF(D1179=0,"Bitte Beleg-Nr. prüfen",IF(OR(AND(G1179&gt;0,G1179&lt;1000),G1179&gt;9999),"Habenkontonummer muss vierstellig sein",IF(VLOOKUP(G1179,Kontenplan!$E$9:$F$277,1)&lt;&gt;G1179,"Habenkonto exisitert nicht","")))))))</f>
        <v/>
      </c>
      <c r="O1179" s="28" t="str">
        <f t="shared" si="37"/>
        <v/>
      </c>
      <c r="P1179" s="28"/>
      <c r="Q1179" s="28"/>
      <c r="R1179" s="28"/>
      <c r="S1179" s="28"/>
      <c r="T1179" s="28"/>
      <c r="U1179" s="28"/>
      <c r="V1179" s="28"/>
      <c r="X1179" s="28"/>
      <c r="Y1179" s="28"/>
    </row>
    <row r="1180" spans="1:25" x14ac:dyDescent="0.2">
      <c r="A1180" t="e">
        <f>IF(OR(F1180=#REF!,G1180=#REF!),ROUND(A1179+1,0),A1179+0.0001)</f>
        <v>#REF!</v>
      </c>
      <c r="B1180" s="20" t="e">
        <f>IF(AND(E1180&gt;=$B$2,E1180&lt;=$B$3,OR(F1180=#REF!,G1180=#REF!)),ROUND(B1179+1,0),B1179+0.0001)</f>
        <v>#REF!</v>
      </c>
      <c r="C1180" s="20" t="e">
        <f>IF(H1180=#REF!,ROUND(C1179+1,0),C1179+0.0001)</f>
        <v>#REF!</v>
      </c>
      <c r="D1180" s="21"/>
      <c r="E1180" s="22"/>
      <c r="F1180" s="23"/>
      <c r="G1180" s="24"/>
      <c r="H1180" s="51"/>
      <c r="I1180" s="25"/>
      <c r="J1180" s="31"/>
      <c r="K1180" s="43" t="str">
        <f t="shared" si="36"/>
        <v/>
      </c>
      <c r="L1180" s="45" t="str">
        <f>IF(F1180="","",VLOOKUP(Journal!F1180,Kontenplan!$E$9:$F$278,2))</f>
        <v/>
      </c>
      <c r="M1180" s="44" t="str">
        <f>IF(G1180="","",VLOOKUP(Journal!G1180,Kontenplan!$E$9:$F$278,2))</f>
        <v/>
      </c>
      <c r="N1180" s="28" t="str">
        <f>IF(AND(G1180="",I1180="",J1180=""),"",IF(AND(I1180&gt;0,OR(F1180="",G1180="")),"Bitte gültige Kontonummer/n eingeben",IF(OR(AND(F1180&gt;0,F1180&lt;1000),F1180&gt;9999),"Sollkontonummer muss vierstellig sein",IF(VLOOKUP(F1180,Kontenplan!$E$9:$E$277,1)&lt;&gt;F1180,"Sollkonto existiert nicht",IF(D1180=0,"Bitte Beleg-Nr. prüfen",IF(OR(AND(G1180&gt;0,G1180&lt;1000),G1180&gt;9999),"Habenkontonummer muss vierstellig sein",IF(VLOOKUP(G1180,Kontenplan!$E$9:$F$277,1)&lt;&gt;G1180,"Habenkonto exisitert nicht","")))))))</f>
        <v/>
      </c>
      <c r="O1180" s="28" t="str">
        <f t="shared" si="37"/>
        <v/>
      </c>
      <c r="P1180" s="28"/>
      <c r="Q1180" s="28"/>
      <c r="R1180" s="28"/>
      <c r="S1180" s="28"/>
      <c r="T1180" s="28"/>
      <c r="U1180" s="28"/>
      <c r="V1180" s="28"/>
      <c r="X1180" s="28"/>
      <c r="Y1180" s="28"/>
    </row>
    <row r="1181" spans="1:25" x14ac:dyDescent="0.2">
      <c r="A1181" t="e">
        <f>IF(OR(F1181=#REF!,G1181=#REF!),ROUND(A1180+1,0),A1180+0.0001)</f>
        <v>#REF!</v>
      </c>
      <c r="B1181" s="20" t="e">
        <f>IF(AND(E1181&gt;=$B$2,E1181&lt;=$B$3,OR(F1181=#REF!,G1181=#REF!)),ROUND(B1180+1,0),B1180+0.0001)</f>
        <v>#REF!</v>
      </c>
      <c r="C1181" s="20" t="e">
        <f>IF(H1181=#REF!,ROUND(C1180+1,0),C1180+0.0001)</f>
        <v>#REF!</v>
      </c>
      <c r="D1181" s="21"/>
      <c r="E1181" s="22"/>
      <c r="F1181" s="23"/>
      <c r="G1181" s="24"/>
      <c r="H1181" s="51"/>
      <c r="I1181" s="25"/>
      <c r="J1181" s="31"/>
      <c r="K1181" s="43" t="str">
        <f t="shared" ref="K1181:K1244" si="38">IF(N1181&lt;&gt;"",N1181,IF(O1181&lt;&gt;"",O1181,""))</f>
        <v/>
      </c>
      <c r="L1181" s="45" t="str">
        <f>IF(F1181="","",VLOOKUP(Journal!F1181,Kontenplan!$E$9:$F$278,2))</f>
        <v/>
      </c>
      <c r="M1181" s="44" t="str">
        <f>IF(G1181="","",VLOOKUP(Journal!G1181,Kontenplan!$E$9:$F$278,2))</f>
        <v/>
      </c>
      <c r="N1181" s="28" t="str">
        <f>IF(AND(G1181="",I1181="",J1181=""),"",IF(AND(I1181&gt;0,OR(F1181="",G1181="")),"Bitte gültige Kontonummer/n eingeben",IF(OR(AND(F1181&gt;0,F1181&lt;1000),F1181&gt;9999),"Sollkontonummer muss vierstellig sein",IF(VLOOKUP(F1181,Kontenplan!$E$9:$E$277,1)&lt;&gt;F1181,"Sollkonto existiert nicht",IF(D1181=0,"Bitte Beleg-Nr. prüfen",IF(OR(AND(G1181&gt;0,G1181&lt;1000),G1181&gt;9999),"Habenkontonummer muss vierstellig sein",IF(VLOOKUP(G1181,Kontenplan!$E$9:$F$277,1)&lt;&gt;G1181,"Habenkonto exisitert nicht","")))))))</f>
        <v/>
      </c>
      <c r="O1181" s="28" t="str">
        <f t="shared" si="37"/>
        <v/>
      </c>
      <c r="P1181" s="28"/>
      <c r="Q1181" s="28"/>
      <c r="R1181" s="28"/>
      <c r="S1181" s="28"/>
      <c r="T1181" s="28"/>
      <c r="U1181" s="28"/>
      <c r="V1181" s="28"/>
      <c r="X1181" s="28"/>
      <c r="Y1181" s="28"/>
    </row>
    <row r="1182" spans="1:25" x14ac:dyDescent="0.2">
      <c r="A1182" t="e">
        <f>IF(OR(F1182=#REF!,G1182=#REF!),ROUND(A1181+1,0),A1181+0.0001)</f>
        <v>#REF!</v>
      </c>
      <c r="B1182" s="20" t="e">
        <f>IF(AND(E1182&gt;=$B$2,E1182&lt;=$B$3,OR(F1182=#REF!,G1182=#REF!)),ROUND(B1181+1,0),B1181+0.0001)</f>
        <v>#REF!</v>
      </c>
      <c r="C1182" s="20" t="e">
        <f>IF(H1182=#REF!,ROUND(C1181+1,0),C1181+0.0001)</f>
        <v>#REF!</v>
      </c>
      <c r="D1182" s="21"/>
      <c r="E1182" s="22"/>
      <c r="F1182" s="23"/>
      <c r="G1182" s="24"/>
      <c r="H1182" s="51"/>
      <c r="I1182" s="25"/>
      <c r="J1182" s="31"/>
      <c r="K1182" s="43" t="str">
        <f t="shared" si="38"/>
        <v/>
      </c>
      <c r="L1182" s="45" t="str">
        <f>IF(F1182="","",VLOOKUP(Journal!F1182,Kontenplan!$E$9:$F$278,2))</f>
        <v/>
      </c>
      <c r="M1182" s="44" t="str">
        <f>IF(G1182="","",VLOOKUP(Journal!G1182,Kontenplan!$E$9:$F$278,2))</f>
        <v/>
      </c>
      <c r="N1182" s="28" t="str">
        <f>IF(AND(G1182="",I1182="",J1182=""),"",IF(AND(I1182&gt;0,OR(F1182="",G1182="")),"Bitte gültige Kontonummer/n eingeben",IF(OR(AND(F1182&gt;0,F1182&lt;1000),F1182&gt;9999),"Sollkontonummer muss vierstellig sein",IF(VLOOKUP(F1182,Kontenplan!$E$9:$E$277,1)&lt;&gt;F1182,"Sollkonto existiert nicht",IF(D1182=0,"Bitte Beleg-Nr. prüfen",IF(OR(AND(G1182&gt;0,G1182&lt;1000),G1182&gt;9999),"Habenkontonummer muss vierstellig sein",IF(VLOOKUP(G1182,Kontenplan!$E$9:$F$277,1)&lt;&gt;G1182,"Habenkonto exisitert nicht","")))))))</f>
        <v/>
      </c>
      <c r="O1182" s="28" t="str">
        <f t="shared" si="37"/>
        <v/>
      </c>
      <c r="P1182" s="28"/>
      <c r="Q1182" s="28"/>
      <c r="R1182" s="28"/>
      <c r="S1182" s="28"/>
      <c r="T1182" s="28"/>
      <c r="U1182" s="28"/>
      <c r="V1182" s="28"/>
      <c r="X1182" s="28"/>
      <c r="Y1182" s="28"/>
    </row>
    <row r="1183" spans="1:25" x14ac:dyDescent="0.2">
      <c r="A1183" t="e">
        <f>IF(OR(F1183=#REF!,G1183=#REF!),ROUND(A1182+1,0),A1182+0.0001)</f>
        <v>#REF!</v>
      </c>
      <c r="B1183" s="20" t="e">
        <f>IF(AND(E1183&gt;=$B$2,E1183&lt;=$B$3,OR(F1183=#REF!,G1183=#REF!)),ROUND(B1182+1,0),B1182+0.0001)</f>
        <v>#REF!</v>
      </c>
      <c r="C1183" s="20" t="e">
        <f>IF(H1183=#REF!,ROUND(C1182+1,0),C1182+0.0001)</f>
        <v>#REF!</v>
      </c>
      <c r="D1183" s="21"/>
      <c r="E1183" s="22"/>
      <c r="F1183" s="23"/>
      <c r="G1183" s="24"/>
      <c r="H1183" s="51"/>
      <c r="I1183" s="25"/>
      <c r="J1183" s="31"/>
      <c r="K1183" s="43" t="str">
        <f t="shared" si="38"/>
        <v/>
      </c>
      <c r="L1183" s="45" t="str">
        <f>IF(F1183="","",VLOOKUP(Journal!F1183,Kontenplan!$E$9:$F$278,2))</f>
        <v/>
      </c>
      <c r="M1183" s="44" t="str">
        <f>IF(G1183="","",VLOOKUP(Journal!G1183,Kontenplan!$E$9:$F$278,2))</f>
        <v/>
      </c>
      <c r="N1183" s="28" t="str">
        <f>IF(AND(G1183="",I1183="",J1183=""),"",IF(AND(I1183&gt;0,OR(F1183="",G1183="")),"Bitte gültige Kontonummer/n eingeben",IF(OR(AND(F1183&gt;0,F1183&lt;1000),F1183&gt;9999),"Sollkontonummer muss vierstellig sein",IF(VLOOKUP(F1183,Kontenplan!$E$9:$E$277,1)&lt;&gt;F1183,"Sollkonto existiert nicht",IF(D1183=0,"Bitte Beleg-Nr. prüfen",IF(OR(AND(G1183&gt;0,G1183&lt;1000),G1183&gt;9999),"Habenkontonummer muss vierstellig sein",IF(VLOOKUP(G1183,Kontenplan!$E$9:$F$277,1)&lt;&gt;G1183,"Habenkonto exisitert nicht","")))))))</f>
        <v/>
      </c>
      <c r="O1183" s="28" t="str">
        <f t="shared" si="37"/>
        <v/>
      </c>
      <c r="P1183" s="28"/>
      <c r="Q1183" s="28"/>
      <c r="R1183" s="28"/>
      <c r="S1183" s="28"/>
      <c r="T1183" s="28"/>
      <c r="U1183" s="28"/>
      <c r="V1183" s="28"/>
      <c r="X1183" s="28"/>
      <c r="Y1183" s="28"/>
    </row>
    <row r="1184" spans="1:25" x14ac:dyDescent="0.2">
      <c r="A1184" t="e">
        <f>IF(OR(F1184=#REF!,G1184=#REF!),ROUND(A1183+1,0),A1183+0.0001)</f>
        <v>#REF!</v>
      </c>
      <c r="B1184" s="20" t="e">
        <f>IF(AND(E1184&gt;=$B$2,E1184&lt;=$B$3,OR(F1184=#REF!,G1184=#REF!)),ROUND(B1183+1,0),B1183+0.0001)</f>
        <v>#REF!</v>
      </c>
      <c r="C1184" s="20" t="e">
        <f>IF(H1184=#REF!,ROUND(C1183+1,0),C1183+0.0001)</f>
        <v>#REF!</v>
      </c>
      <c r="D1184" s="21"/>
      <c r="E1184" s="22"/>
      <c r="F1184" s="23"/>
      <c r="G1184" s="24"/>
      <c r="H1184" s="51"/>
      <c r="I1184" s="25"/>
      <c r="J1184" s="31"/>
      <c r="K1184" s="43" t="str">
        <f t="shared" si="38"/>
        <v/>
      </c>
      <c r="L1184" s="45" t="str">
        <f>IF(F1184="","",VLOOKUP(Journal!F1184,Kontenplan!$E$9:$F$278,2))</f>
        <v/>
      </c>
      <c r="M1184" s="44" t="str">
        <f>IF(G1184="","",VLOOKUP(Journal!G1184,Kontenplan!$E$9:$F$278,2))</f>
        <v/>
      </c>
      <c r="N1184" s="28" t="str">
        <f>IF(AND(G1184="",I1184="",J1184=""),"",IF(AND(I1184&gt;0,OR(F1184="",G1184="")),"Bitte gültige Kontonummer/n eingeben",IF(OR(AND(F1184&gt;0,F1184&lt;1000),F1184&gt;9999),"Sollkontonummer muss vierstellig sein",IF(VLOOKUP(F1184,Kontenplan!$E$9:$E$277,1)&lt;&gt;F1184,"Sollkonto existiert nicht",IF(D1184=0,"Bitte Beleg-Nr. prüfen",IF(OR(AND(G1184&gt;0,G1184&lt;1000),G1184&gt;9999),"Habenkontonummer muss vierstellig sein",IF(VLOOKUP(G1184,Kontenplan!$E$9:$F$277,1)&lt;&gt;G1184,"Habenkonto exisitert nicht","")))))))</f>
        <v/>
      </c>
      <c r="O1184" s="28" t="str">
        <f t="shared" si="37"/>
        <v/>
      </c>
      <c r="P1184" s="28"/>
      <c r="Q1184" s="28"/>
      <c r="R1184" s="28"/>
      <c r="S1184" s="28"/>
      <c r="T1184" s="28"/>
      <c r="U1184" s="28"/>
      <c r="V1184" s="28"/>
      <c r="X1184" s="28"/>
      <c r="Y1184" s="28"/>
    </row>
    <row r="1185" spans="1:25" x14ac:dyDescent="0.2">
      <c r="A1185" t="e">
        <f>IF(OR(F1185=#REF!,G1185=#REF!),ROUND(A1184+1,0),A1184+0.0001)</f>
        <v>#REF!</v>
      </c>
      <c r="B1185" s="20" t="e">
        <f>IF(AND(E1185&gt;=$B$2,E1185&lt;=$B$3,OR(F1185=#REF!,G1185=#REF!)),ROUND(B1184+1,0),B1184+0.0001)</f>
        <v>#REF!</v>
      </c>
      <c r="C1185" s="20" t="e">
        <f>IF(H1185=#REF!,ROUND(C1184+1,0),C1184+0.0001)</f>
        <v>#REF!</v>
      </c>
      <c r="D1185" s="21"/>
      <c r="E1185" s="22"/>
      <c r="F1185" s="23"/>
      <c r="G1185" s="24"/>
      <c r="H1185" s="51"/>
      <c r="I1185" s="25"/>
      <c r="J1185" s="31"/>
      <c r="K1185" s="43" t="str">
        <f t="shared" si="38"/>
        <v/>
      </c>
      <c r="L1185" s="45" t="str">
        <f>IF(F1185="","",VLOOKUP(Journal!F1185,Kontenplan!$E$9:$F$278,2))</f>
        <v/>
      </c>
      <c r="M1185" s="44" t="str">
        <f>IF(G1185="","",VLOOKUP(Journal!G1185,Kontenplan!$E$9:$F$278,2))</f>
        <v/>
      </c>
      <c r="N1185" s="28" t="str">
        <f>IF(AND(G1185="",I1185="",J1185=""),"",IF(AND(I1185&gt;0,OR(F1185="",G1185="")),"Bitte gültige Kontonummer/n eingeben",IF(OR(AND(F1185&gt;0,F1185&lt;1000),F1185&gt;9999),"Sollkontonummer muss vierstellig sein",IF(VLOOKUP(F1185,Kontenplan!$E$9:$E$277,1)&lt;&gt;F1185,"Sollkonto existiert nicht",IF(D1185=0,"Bitte Beleg-Nr. prüfen",IF(OR(AND(G1185&gt;0,G1185&lt;1000),G1185&gt;9999),"Habenkontonummer muss vierstellig sein",IF(VLOOKUP(G1185,Kontenplan!$E$9:$F$277,1)&lt;&gt;G1185,"Habenkonto exisitert nicht","")))))))</f>
        <v/>
      </c>
      <c r="O1185" s="28" t="str">
        <f t="shared" si="37"/>
        <v/>
      </c>
      <c r="P1185" s="28"/>
      <c r="Q1185" s="28"/>
      <c r="R1185" s="28"/>
      <c r="S1185" s="28"/>
      <c r="T1185" s="28"/>
      <c r="U1185" s="28"/>
      <c r="V1185" s="28"/>
      <c r="X1185" s="28"/>
      <c r="Y1185" s="28"/>
    </row>
    <row r="1186" spans="1:25" x14ac:dyDescent="0.2">
      <c r="A1186" t="e">
        <f>IF(OR(F1186=#REF!,G1186=#REF!),ROUND(A1185+1,0),A1185+0.0001)</f>
        <v>#REF!</v>
      </c>
      <c r="B1186" s="20" t="e">
        <f>IF(AND(E1186&gt;=$B$2,E1186&lt;=$B$3,OR(F1186=#REF!,G1186=#REF!)),ROUND(B1185+1,0),B1185+0.0001)</f>
        <v>#REF!</v>
      </c>
      <c r="C1186" s="20" t="e">
        <f>IF(H1186=#REF!,ROUND(C1185+1,0),C1185+0.0001)</f>
        <v>#REF!</v>
      </c>
      <c r="D1186" s="21"/>
      <c r="E1186" s="22"/>
      <c r="F1186" s="23"/>
      <c r="G1186" s="24"/>
      <c r="H1186" s="51"/>
      <c r="I1186" s="25"/>
      <c r="J1186" s="31"/>
      <c r="K1186" s="43" t="str">
        <f t="shared" si="38"/>
        <v/>
      </c>
      <c r="L1186" s="45" t="str">
        <f>IF(F1186="","",VLOOKUP(Journal!F1186,Kontenplan!$E$9:$F$278,2))</f>
        <v/>
      </c>
      <c r="M1186" s="44" t="str">
        <f>IF(G1186="","",VLOOKUP(Journal!G1186,Kontenplan!$E$9:$F$278,2))</f>
        <v/>
      </c>
      <c r="N1186" s="28" t="str">
        <f>IF(AND(G1186="",I1186="",J1186=""),"",IF(AND(I1186&gt;0,OR(F1186="",G1186="")),"Bitte gültige Kontonummer/n eingeben",IF(OR(AND(F1186&gt;0,F1186&lt;1000),F1186&gt;9999),"Sollkontonummer muss vierstellig sein",IF(VLOOKUP(F1186,Kontenplan!$E$9:$E$277,1)&lt;&gt;F1186,"Sollkonto existiert nicht",IF(D1186=0,"Bitte Beleg-Nr. prüfen",IF(OR(AND(G1186&gt;0,G1186&lt;1000),G1186&gt;9999),"Habenkontonummer muss vierstellig sein",IF(VLOOKUP(G1186,Kontenplan!$E$9:$F$277,1)&lt;&gt;G1186,"Habenkonto exisitert nicht","")))))))</f>
        <v/>
      </c>
      <c r="O1186" s="28" t="str">
        <f t="shared" si="37"/>
        <v/>
      </c>
      <c r="P1186" s="28"/>
      <c r="Q1186" s="28"/>
      <c r="R1186" s="28"/>
      <c r="S1186" s="28"/>
      <c r="T1186" s="28"/>
      <c r="U1186" s="28"/>
      <c r="V1186" s="28"/>
      <c r="X1186" s="28"/>
      <c r="Y1186" s="28"/>
    </row>
    <row r="1187" spans="1:25" x14ac:dyDescent="0.2">
      <c r="A1187" t="e">
        <f>IF(OR(F1187=#REF!,G1187=#REF!),ROUND(A1186+1,0),A1186+0.0001)</f>
        <v>#REF!</v>
      </c>
      <c r="B1187" s="20" t="e">
        <f>IF(AND(E1187&gt;=$B$2,E1187&lt;=$B$3,OR(F1187=#REF!,G1187=#REF!)),ROUND(B1186+1,0),B1186+0.0001)</f>
        <v>#REF!</v>
      </c>
      <c r="C1187" s="20" t="e">
        <f>IF(H1187=#REF!,ROUND(C1186+1,0),C1186+0.0001)</f>
        <v>#REF!</v>
      </c>
      <c r="D1187" s="21"/>
      <c r="E1187" s="22"/>
      <c r="F1187" s="23"/>
      <c r="G1187" s="24"/>
      <c r="H1187" s="51"/>
      <c r="I1187" s="25"/>
      <c r="J1187" s="31"/>
      <c r="K1187" s="43" t="str">
        <f t="shared" si="38"/>
        <v/>
      </c>
      <c r="L1187" s="45" t="str">
        <f>IF(F1187="","",VLOOKUP(Journal!F1187,Kontenplan!$E$9:$F$278,2))</f>
        <v/>
      </c>
      <c r="M1187" s="44" t="str">
        <f>IF(G1187="","",VLOOKUP(Journal!G1187,Kontenplan!$E$9:$F$278,2))</f>
        <v/>
      </c>
      <c r="N1187" s="28" t="str">
        <f>IF(AND(G1187="",I1187="",J1187=""),"",IF(AND(I1187&gt;0,OR(F1187="",G1187="")),"Bitte gültige Kontonummer/n eingeben",IF(OR(AND(F1187&gt;0,F1187&lt;1000),F1187&gt;9999),"Sollkontonummer muss vierstellig sein",IF(VLOOKUP(F1187,Kontenplan!$E$9:$E$277,1)&lt;&gt;F1187,"Sollkonto existiert nicht",IF(D1187=0,"Bitte Beleg-Nr. prüfen",IF(OR(AND(G1187&gt;0,G1187&lt;1000),G1187&gt;9999),"Habenkontonummer muss vierstellig sein",IF(VLOOKUP(G1187,Kontenplan!$E$9:$F$277,1)&lt;&gt;G1187,"Habenkonto exisitert nicht","")))))))</f>
        <v/>
      </c>
      <c r="O1187" s="28" t="str">
        <f t="shared" si="37"/>
        <v/>
      </c>
      <c r="P1187" s="28"/>
      <c r="Q1187" s="28"/>
      <c r="R1187" s="28"/>
      <c r="S1187" s="28"/>
      <c r="T1187" s="28"/>
      <c r="U1187" s="28"/>
      <c r="V1187" s="28"/>
      <c r="X1187" s="28"/>
      <c r="Y1187" s="28"/>
    </row>
    <row r="1188" spans="1:25" x14ac:dyDescent="0.2">
      <c r="A1188" t="e">
        <f>IF(OR(F1188=#REF!,G1188=#REF!),ROUND(A1187+1,0),A1187+0.0001)</f>
        <v>#REF!</v>
      </c>
      <c r="B1188" s="20" t="e">
        <f>IF(AND(E1188&gt;=$B$2,E1188&lt;=$B$3,OR(F1188=#REF!,G1188=#REF!)),ROUND(B1187+1,0),B1187+0.0001)</f>
        <v>#REF!</v>
      </c>
      <c r="C1188" s="20" t="e">
        <f>IF(H1188=#REF!,ROUND(C1187+1,0),C1187+0.0001)</f>
        <v>#REF!</v>
      </c>
      <c r="D1188" s="21"/>
      <c r="E1188" s="22"/>
      <c r="F1188" s="23"/>
      <c r="G1188" s="24"/>
      <c r="H1188" s="51"/>
      <c r="I1188" s="25"/>
      <c r="J1188" s="31"/>
      <c r="K1188" s="43" t="str">
        <f t="shared" si="38"/>
        <v/>
      </c>
      <c r="L1188" s="45" t="str">
        <f>IF(F1188="","",VLOOKUP(Journal!F1188,Kontenplan!$E$9:$F$278,2))</f>
        <v/>
      </c>
      <c r="M1188" s="44" t="str">
        <f>IF(G1188="","",VLOOKUP(Journal!G1188,Kontenplan!$E$9:$F$278,2))</f>
        <v/>
      </c>
      <c r="N1188" s="28" t="str">
        <f>IF(AND(G1188="",I1188="",J1188=""),"",IF(AND(I1188&gt;0,OR(F1188="",G1188="")),"Bitte gültige Kontonummer/n eingeben",IF(OR(AND(F1188&gt;0,F1188&lt;1000),F1188&gt;9999),"Sollkontonummer muss vierstellig sein",IF(VLOOKUP(F1188,Kontenplan!$E$9:$E$277,1)&lt;&gt;F1188,"Sollkonto existiert nicht",IF(D1188=0,"Bitte Beleg-Nr. prüfen",IF(OR(AND(G1188&gt;0,G1188&lt;1000),G1188&gt;9999),"Habenkontonummer muss vierstellig sein",IF(VLOOKUP(G1188,Kontenplan!$E$9:$F$277,1)&lt;&gt;G1188,"Habenkonto exisitert nicht","")))))))</f>
        <v/>
      </c>
      <c r="O1188" s="28" t="str">
        <f t="shared" si="37"/>
        <v/>
      </c>
      <c r="P1188" s="28"/>
      <c r="Q1188" s="28"/>
      <c r="R1188" s="28"/>
      <c r="S1188" s="28"/>
      <c r="T1188" s="28"/>
      <c r="U1188" s="28"/>
      <c r="V1188" s="28"/>
      <c r="X1188" s="28"/>
      <c r="Y1188" s="28"/>
    </row>
    <row r="1189" spans="1:25" x14ac:dyDescent="0.2">
      <c r="A1189" t="e">
        <f>IF(OR(F1189=#REF!,G1189=#REF!),ROUND(A1188+1,0),A1188+0.0001)</f>
        <v>#REF!</v>
      </c>
      <c r="B1189" s="20" t="e">
        <f>IF(AND(E1189&gt;=$B$2,E1189&lt;=$B$3,OR(F1189=#REF!,G1189=#REF!)),ROUND(B1188+1,0),B1188+0.0001)</f>
        <v>#REF!</v>
      </c>
      <c r="C1189" s="20" t="e">
        <f>IF(H1189=#REF!,ROUND(C1188+1,0),C1188+0.0001)</f>
        <v>#REF!</v>
      </c>
      <c r="D1189" s="21"/>
      <c r="E1189" s="22"/>
      <c r="F1189" s="23"/>
      <c r="G1189" s="24"/>
      <c r="H1189" s="51"/>
      <c r="I1189" s="25"/>
      <c r="J1189" s="31"/>
      <c r="K1189" s="43" t="str">
        <f t="shared" si="38"/>
        <v/>
      </c>
      <c r="L1189" s="45" t="str">
        <f>IF(F1189="","",VLOOKUP(Journal!F1189,Kontenplan!$E$9:$F$278,2))</f>
        <v/>
      </c>
      <c r="M1189" s="44" t="str">
        <f>IF(G1189="","",VLOOKUP(Journal!G1189,Kontenplan!$E$9:$F$278,2))</f>
        <v/>
      </c>
      <c r="N1189" s="28" t="str">
        <f>IF(AND(G1189="",I1189="",J1189=""),"",IF(AND(I1189&gt;0,OR(F1189="",G1189="")),"Bitte gültige Kontonummer/n eingeben",IF(OR(AND(F1189&gt;0,F1189&lt;1000),F1189&gt;9999),"Sollkontonummer muss vierstellig sein",IF(VLOOKUP(F1189,Kontenplan!$E$9:$E$277,1)&lt;&gt;F1189,"Sollkonto existiert nicht",IF(D1189=0,"Bitte Beleg-Nr. prüfen",IF(OR(AND(G1189&gt;0,G1189&lt;1000),G1189&gt;9999),"Habenkontonummer muss vierstellig sein",IF(VLOOKUP(G1189,Kontenplan!$E$9:$F$277,1)&lt;&gt;G1189,"Habenkonto exisitert nicht","")))))))</f>
        <v/>
      </c>
      <c r="O1189" s="28" t="str">
        <f t="shared" si="37"/>
        <v/>
      </c>
      <c r="P1189" s="28"/>
      <c r="Q1189" s="28"/>
      <c r="R1189" s="28"/>
      <c r="S1189" s="28"/>
      <c r="T1189" s="28"/>
      <c r="U1189" s="28"/>
      <c r="V1189" s="28"/>
      <c r="X1189" s="28"/>
      <c r="Y1189" s="28"/>
    </row>
    <row r="1190" spans="1:25" x14ac:dyDescent="0.2">
      <c r="A1190" t="e">
        <f>IF(OR(F1190=#REF!,G1190=#REF!),ROUND(A1189+1,0),A1189+0.0001)</f>
        <v>#REF!</v>
      </c>
      <c r="B1190" s="20" t="e">
        <f>IF(AND(E1190&gt;=$B$2,E1190&lt;=$B$3,OR(F1190=#REF!,G1190=#REF!)),ROUND(B1189+1,0),B1189+0.0001)</f>
        <v>#REF!</v>
      </c>
      <c r="C1190" s="20" t="e">
        <f>IF(H1190=#REF!,ROUND(C1189+1,0),C1189+0.0001)</f>
        <v>#REF!</v>
      </c>
      <c r="D1190" s="21"/>
      <c r="E1190" s="22"/>
      <c r="F1190" s="23"/>
      <c r="G1190" s="24"/>
      <c r="H1190" s="51"/>
      <c r="I1190" s="25"/>
      <c r="J1190" s="31"/>
      <c r="K1190" s="43" t="str">
        <f t="shared" si="38"/>
        <v/>
      </c>
      <c r="L1190" s="45" t="str">
        <f>IF(F1190="","",VLOOKUP(Journal!F1190,Kontenplan!$E$9:$F$278,2))</f>
        <v/>
      </c>
      <c r="M1190" s="44" t="str">
        <f>IF(G1190="","",VLOOKUP(Journal!G1190,Kontenplan!$E$9:$F$278,2))</f>
        <v/>
      </c>
      <c r="N1190" s="28" t="str">
        <f>IF(AND(G1190="",I1190="",J1190=""),"",IF(AND(I1190&gt;0,OR(F1190="",G1190="")),"Bitte gültige Kontonummer/n eingeben",IF(OR(AND(F1190&gt;0,F1190&lt;1000),F1190&gt;9999),"Sollkontonummer muss vierstellig sein",IF(VLOOKUP(F1190,Kontenplan!$E$9:$E$277,1)&lt;&gt;F1190,"Sollkonto existiert nicht",IF(D1190=0,"Bitte Beleg-Nr. prüfen",IF(OR(AND(G1190&gt;0,G1190&lt;1000),G1190&gt;9999),"Habenkontonummer muss vierstellig sein",IF(VLOOKUP(G1190,Kontenplan!$E$9:$F$277,1)&lt;&gt;G1190,"Habenkonto exisitert nicht","")))))))</f>
        <v/>
      </c>
      <c r="O1190" s="28" t="str">
        <f t="shared" si="37"/>
        <v/>
      </c>
      <c r="P1190" s="28"/>
      <c r="Q1190" s="28"/>
      <c r="R1190" s="28"/>
      <c r="S1190" s="28"/>
      <c r="T1190" s="28"/>
      <c r="U1190" s="28"/>
      <c r="V1190" s="28"/>
      <c r="X1190" s="28"/>
      <c r="Y1190" s="28"/>
    </row>
    <row r="1191" spans="1:25" x14ac:dyDescent="0.2">
      <c r="A1191" t="e">
        <f>IF(OR(F1191=#REF!,G1191=#REF!),ROUND(A1190+1,0),A1190+0.0001)</f>
        <v>#REF!</v>
      </c>
      <c r="B1191" s="20" t="e">
        <f>IF(AND(E1191&gt;=$B$2,E1191&lt;=$B$3,OR(F1191=#REF!,G1191=#REF!)),ROUND(B1190+1,0),B1190+0.0001)</f>
        <v>#REF!</v>
      </c>
      <c r="C1191" s="20" t="e">
        <f>IF(H1191=#REF!,ROUND(C1190+1,0),C1190+0.0001)</f>
        <v>#REF!</v>
      </c>
      <c r="D1191" s="21"/>
      <c r="E1191" s="22"/>
      <c r="F1191" s="23"/>
      <c r="G1191" s="24"/>
      <c r="H1191" s="51"/>
      <c r="I1191" s="25"/>
      <c r="J1191" s="31"/>
      <c r="K1191" s="43" t="str">
        <f t="shared" si="38"/>
        <v/>
      </c>
      <c r="L1191" s="45" t="str">
        <f>IF(F1191="","",VLOOKUP(Journal!F1191,Kontenplan!$E$9:$F$278,2))</f>
        <v/>
      </c>
      <c r="M1191" s="44" t="str">
        <f>IF(G1191="","",VLOOKUP(Journal!G1191,Kontenplan!$E$9:$F$278,2))</f>
        <v/>
      </c>
      <c r="N1191" s="28" t="str">
        <f>IF(AND(G1191="",I1191="",J1191=""),"",IF(AND(I1191&gt;0,OR(F1191="",G1191="")),"Bitte gültige Kontonummer/n eingeben",IF(OR(AND(F1191&gt;0,F1191&lt;1000),F1191&gt;9999),"Sollkontonummer muss vierstellig sein",IF(VLOOKUP(F1191,Kontenplan!$E$9:$E$277,1)&lt;&gt;F1191,"Sollkonto existiert nicht",IF(D1191=0,"Bitte Beleg-Nr. prüfen",IF(OR(AND(G1191&gt;0,G1191&lt;1000),G1191&gt;9999),"Habenkontonummer muss vierstellig sein",IF(VLOOKUP(G1191,Kontenplan!$E$9:$F$277,1)&lt;&gt;G1191,"Habenkonto exisitert nicht","")))))))</f>
        <v/>
      </c>
      <c r="O1191" s="28" t="str">
        <f t="shared" si="37"/>
        <v/>
      </c>
      <c r="P1191" s="28"/>
      <c r="Q1191" s="28"/>
      <c r="R1191" s="28"/>
      <c r="S1191" s="28"/>
      <c r="T1191" s="28"/>
      <c r="U1191" s="28"/>
      <c r="V1191" s="28"/>
      <c r="X1191" s="28"/>
      <c r="Y1191" s="28"/>
    </row>
    <row r="1192" spans="1:25" x14ac:dyDescent="0.2">
      <c r="A1192" t="e">
        <f>IF(OR(F1192=#REF!,G1192=#REF!),ROUND(A1191+1,0),A1191+0.0001)</f>
        <v>#REF!</v>
      </c>
      <c r="B1192" s="20" t="e">
        <f>IF(AND(E1192&gt;=$B$2,E1192&lt;=$B$3,OR(F1192=#REF!,G1192=#REF!)),ROUND(B1191+1,0),B1191+0.0001)</f>
        <v>#REF!</v>
      </c>
      <c r="C1192" s="20" t="e">
        <f>IF(H1192=#REF!,ROUND(C1191+1,0),C1191+0.0001)</f>
        <v>#REF!</v>
      </c>
      <c r="D1192" s="21"/>
      <c r="E1192" s="22"/>
      <c r="F1192" s="23"/>
      <c r="G1192" s="24"/>
      <c r="H1192" s="51"/>
      <c r="I1192" s="25"/>
      <c r="J1192" s="31"/>
      <c r="K1192" s="43" t="str">
        <f t="shared" si="38"/>
        <v/>
      </c>
      <c r="L1192" s="45" t="str">
        <f>IF(F1192="","",VLOOKUP(Journal!F1192,Kontenplan!$E$9:$F$278,2))</f>
        <v/>
      </c>
      <c r="M1192" s="44" t="str">
        <f>IF(G1192="","",VLOOKUP(Journal!G1192,Kontenplan!$E$9:$F$278,2))</f>
        <v/>
      </c>
      <c r="N1192" s="28" t="str">
        <f>IF(AND(G1192="",I1192="",J1192=""),"",IF(AND(I1192&gt;0,OR(F1192="",G1192="")),"Bitte gültige Kontonummer/n eingeben",IF(OR(AND(F1192&gt;0,F1192&lt;1000),F1192&gt;9999),"Sollkontonummer muss vierstellig sein",IF(VLOOKUP(F1192,Kontenplan!$E$9:$E$277,1)&lt;&gt;F1192,"Sollkonto existiert nicht",IF(D1192=0,"Bitte Beleg-Nr. prüfen",IF(OR(AND(G1192&gt;0,G1192&lt;1000),G1192&gt;9999),"Habenkontonummer muss vierstellig sein",IF(VLOOKUP(G1192,Kontenplan!$E$9:$F$277,1)&lt;&gt;G1192,"Habenkonto exisitert nicht","")))))))</f>
        <v/>
      </c>
      <c r="O1192" s="28" t="str">
        <f t="shared" si="37"/>
        <v/>
      </c>
      <c r="P1192" s="28"/>
      <c r="Q1192" s="28"/>
      <c r="R1192" s="28"/>
      <c r="S1192" s="28"/>
      <c r="T1192" s="28"/>
      <c r="U1192" s="28"/>
      <c r="V1192" s="28"/>
      <c r="X1192" s="28"/>
      <c r="Y1192" s="28"/>
    </row>
    <row r="1193" spans="1:25" x14ac:dyDescent="0.2">
      <c r="A1193" t="e">
        <f>IF(OR(F1193=#REF!,G1193=#REF!),ROUND(A1192+1,0),A1192+0.0001)</f>
        <v>#REF!</v>
      </c>
      <c r="B1193" s="20" t="e">
        <f>IF(AND(E1193&gt;=$B$2,E1193&lt;=$B$3,OR(F1193=#REF!,G1193=#REF!)),ROUND(B1192+1,0),B1192+0.0001)</f>
        <v>#REF!</v>
      </c>
      <c r="C1193" s="20" t="e">
        <f>IF(H1193=#REF!,ROUND(C1192+1,0),C1192+0.0001)</f>
        <v>#REF!</v>
      </c>
      <c r="D1193" s="21"/>
      <c r="E1193" s="22"/>
      <c r="F1193" s="23"/>
      <c r="G1193" s="24"/>
      <c r="H1193" s="51"/>
      <c r="I1193" s="25"/>
      <c r="J1193" s="31"/>
      <c r="K1193" s="43" t="str">
        <f t="shared" si="38"/>
        <v/>
      </c>
      <c r="L1193" s="45" t="str">
        <f>IF(F1193="","",VLOOKUP(Journal!F1193,Kontenplan!$E$9:$F$278,2))</f>
        <v/>
      </c>
      <c r="M1193" s="44" t="str">
        <f>IF(G1193="","",VLOOKUP(Journal!G1193,Kontenplan!$E$9:$F$278,2))</f>
        <v/>
      </c>
      <c r="N1193" s="28" t="str">
        <f>IF(AND(G1193="",I1193="",J1193=""),"",IF(AND(I1193&gt;0,OR(F1193="",G1193="")),"Bitte gültige Kontonummer/n eingeben",IF(OR(AND(F1193&gt;0,F1193&lt;1000),F1193&gt;9999),"Sollkontonummer muss vierstellig sein",IF(VLOOKUP(F1193,Kontenplan!$E$9:$E$277,1)&lt;&gt;F1193,"Sollkonto existiert nicht",IF(D1193=0,"Bitte Beleg-Nr. prüfen",IF(OR(AND(G1193&gt;0,G1193&lt;1000),G1193&gt;9999),"Habenkontonummer muss vierstellig sein",IF(VLOOKUP(G1193,Kontenplan!$E$9:$F$277,1)&lt;&gt;G1193,"Habenkonto exisitert nicht","")))))))</f>
        <v/>
      </c>
      <c r="O1193" s="28" t="str">
        <f t="shared" si="37"/>
        <v/>
      </c>
      <c r="P1193" s="28"/>
      <c r="Q1193" s="28"/>
      <c r="R1193" s="28"/>
      <c r="S1193" s="28"/>
      <c r="T1193" s="28"/>
      <c r="U1193" s="28"/>
      <c r="V1193" s="28"/>
      <c r="X1193" s="28"/>
      <c r="Y1193" s="28"/>
    </row>
    <row r="1194" spans="1:25" x14ac:dyDescent="0.2">
      <c r="A1194" t="e">
        <f>IF(OR(F1194=#REF!,G1194=#REF!),ROUND(A1193+1,0),A1193+0.0001)</f>
        <v>#REF!</v>
      </c>
      <c r="B1194" s="20" t="e">
        <f>IF(AND(E1194&gt;=$B$2,E1194&lt;=$B$3,OR(F1194=#REF!,G1194=#REF!)),ROUND(B1193+1,0),B1193+0.0001)</f>
        <v>#REF!</v>
      </c>
      <c r="C1194" s="20" t="e">
        <f>IF(H1194=#REF!,ROUND(C1193+1,0),C1193+0.0001)</f>
        <v>#REF!</v>
      </c>
      <c r="D1194" s="21"/>
      <c r="E1194" s="22"/>
      <c r="F1194" s="23"/>
      <c r="G1194" s="24"/>
      <c r="H1194" s="51"/>
      <c r="I1194" s="25"/>
      <c r="J1194" s="31"/>
      <c r="K1194" s="43" t="str">
        <f t="shared" si="38"/>
        <v/>
      </c>
      <c r="L1194" s="45" t="str">
        <f>IF(F1194="","",VLOOKUP(Journal!F1194,Kontenplan!$E$9:$F$278,2))</f>
        <v/>
      </c>
      <c r="M1194" s="44" t="str">
        <f>IF(G1194="","",VLOOKUP(Journal!G1194,Kontenplan!$E$9:$F$278,2))</f>
        <v/>
      </c>
      <c r="N1194" s="28" t="str">
        <f>IF(AND(G1194="",I1194="",J1194=""),"",IF(AND(I1194&gt;0,OR(F1194="",G1194="")),"Bitte gültige Kontonummer/n eingeben",IF(OR(AND(F1194&gt;0,F1194&lt;1000),F1194&gt;9999),"Sollkontonummer muss vierstellig sein",IF(VLOOKUP(F1194,Kontenplan!$E$9:$E$277,1)&lt;&gt;F1194,"Sollkonto existiert nicht",IF(D1194=0,"Bitte Beleg-Nr. prüfen",IF(OR(AND(G1194&gt;0,G1194&lt;1000),G1194&gt;9999),"Habenkontonummer muss vierstellig sein",IF(VLOOKUP(G1194,Kontenplan!$E$9:$F$277,1)&lt;&gt;G1194,"Habenkonto exisitert nicht","")))))))</f>
        <v/>
      </c>
      <c r="O1194" s="28" t="str">
        <f t="shared" si="37"/>
        <v/>
      </c>
      <c r="P1194" s="28"/>
      <c r="Q1194" s="28"/>
      <c r="R1194" s="28"/>
      <c r="S1194" s="28"/>
      <c r="T1194" s="28"/>
      <c r="U1194" s="28"/>
      <c r="V1194" s="28"/>
      <c r="X1194" s="28"/>
      <c r="Y1194" s="28"/>
    </row>
    <row r="1195" spans="1:25" x14ac:dyDescent="0.2">
      <c r="A1195" t="e">
        <f>IF(OR(F1195=#REF!,G1195=#REF!),ROUND(A1194+1,0),A1194+0.0001)</f>
        <v>#REF!</v>
      </c>
      <c r="B1195" s="20" t="e">
        <f>IF(AND(E1195&gt;=$B$2,E1195&lt;=$B$3,OR(F1195=#REF!,G1195=#REF!)),ROUND(B1194+1,0),B1194+0.0001)</f>
        <v>#REF!</v>
      </c>
      <c r="C1195" s="20" t="e">
        <f>IF(H1195=#REF!,ROUND(C1194+1,0),C1194+0.0001)</f>
        <v>#REF!</v>
      </c>
      <c r="D1195" s="21"/>
      <c r="E1195" s="22"/>
      <c r="F1195" s="23"/>
      <c r="G1195" s="24"/>
      <c r="H1195" s="51"/>
      <c r="I1195" s="25"/>
      <c r="J1195" s="31"/>
      <c r="K1195" s="43" t="str">
        <f t="shared" si="38"/>
        <v/>
      </c>
      <c r="L1195" s="45" t="str">
        <f>IF(F1195="","",VLOOKUP(Journal!F1195,Kontenplan!$E$9:$F$278,2))</f>
        <v/>
      </c>
      <c r="M1195" s="44" t="str">
        <f>IF(G1195="","",VLOOKUP(Journal!G1195,Kontenplan!$E$9:$F$278,2))</f>
        <v/>
      </c>
      <c r="N1195" s="28" t="str">
        <f>IF(AND(G1195="",I1195="",J1195=""),"",IF(AND(I1195&gt;0,OR(F1195="",G1195="")),"Bitte gültige Kontonummer/n eingeben",IF(OR(AND(F1195&gt;0,F1195&lt;1000),F1195&gt;9999),"Sollkontonummer muss vierstellig sein",IF(VLOOKUP(F1195,Kontenplan!$E$9:$E$277,1)&lt;&gt;F1195,"Sollkonto existiert nicht",IF(D1195=0,"Bitte Beleg-Nr. prüfen",IF(OR(AND(G1195&gt;0,G1195&lt;1000),G1195&gt;9999),"Habenkontonummer muss vierstellig sein",IF(VLOOKUP(G1195,Kontenplan!$E$9:$F$277,1)&lt;&gt;G1195,"Habenkonto exisitert nicht","")))))))</f>
        <v/>
      </c>
      <c r="O1195" s="28" t="str">
        <f t="shared" si="37"/>
        <v/>
      </c>
      <c r="P1195" s="28"/>
      <c r="Q1195" s="28"/>
      <c r="R1195" s="28"/>
      <c r="S1195" s="28"/>
      <c r="T1195" s="28"/>
      <c r="U1195" s="28"/>
      <c r="V1195" s="28"/>
      <c r="X1195" s="28"/>
      <c r="Y1195" s="28"/>
    </row>
    <row r="1196" spans="1:25" x14ac:dyDescent="0.2">
      <c r="A1196" t="e">
        <f>IF(OR(F1196=#REF!,G1196=#REF!),ROUND(A1195+1,0),A1195+0.0001)</f>
        <v>#REF!</v>
      </c>
      <c r="B1196" s="20" t="e">
        <f>IF(AND(E1196&gt;=$B$2,E1196&lt;=$B$3,OR(F1196=#REF!,G1196=#REF!)),ROUND(B1195+1,0),B1195+0.0001)</f>
        <v>#REF!</v>
      </c>
      <c r="C1196" s="20" t="e">
        <f>IF(H1196=#REF!,ROUND(C1195+1,0),C1195+0.0001)</f>
        <v>#REF!</v>
      </c>
      <c r="D1196" s="21"/>
      <c r="E1196" s="22"/>
      <c r="F1196" s="23"/>
      <c r="G1196" s="24"/>
      <c r="H1196" s="51"/>
      <c r="I1196" s="25"/>
      <c r="J1196" s="31"/>
      <c r="K1196" s="43" t="str">
        <f t="shared" si="38"/>
        <v/>
      </c>
      <c r="L1196" s="45" t="str">
        <f>IF(F1196="","",VLOOKUP(Journal!F1196,Kontenplan!$E$9:$F$278,2))</f>
        <v/>
      </c>
      <c r="M1196" s="44" t="str">
        <f>IF(G1196="","",VLOOKUP(Journal!G1196,Kontenplan!$E$9:$F$278,2))</f>
        <v/>
      </c>
      <c r="N1196" s="28" t="str">
        <f>IF(AND(G1196="",I1196="",J1196=""),"",IF(AND(I1196&gt;0,OR(F1196="",G1196="")),"Bitte gültige Kontonummer/n eingeben",IF(OR(AND(F1196&gt;0,F1196&lt;1000),F1196&gt;9999),"Sollkontonummer muss vierstellig sein",IF(VLOOKUP(F1196,Kontenplan!$E$9:$E$277,1)&lt;&gt;F1196,"Sollkonto existiert nicht",IF(D1196=0,"Bitte Beleg-Nr. prüfen",IF(OR(AND(G1196&gt;0,G1196&lt;1000),G1196&gt;9999),"Habenkontonummer muss vierstellig sein",IF(VLOOKUP(G1196,Kontenplan!$E$9:$F$277,1)&lt;&gt;G1196,"Habenkonto exisitert nicht","")))))))</f>
        <v/>
      </c>
      <c r="O1196" s="28" t="str">
        <f t="shared" si="37"/>
        <v/>
      </c>
      <c r="P1196" s="28"/>
      <c r="Q1196" s="28"/>
      <c r="R1196" s="28"/>
      <c r="S1196" s="28"/>
      <c r="T1196" s="28"/>
      <c r="U1196" s="28"/>
      <c r="V1196" s="28"/>
      <c r="X1196" s="28"/>
      <c r="Y1196" s="28"/>
    </row>
    <row r="1197" spans="1:25" x14ac:dyDescent="0.2">
      <c r="A1197" t="e">
        <f>IF(OR(F1197=#REF!,G1197=#REF!),ROUND(A1196+1,0),A1196+0.0001)</f>
        <v>#REF!</v>
      </c>
      <c r="B1197" s="20" t="e">
        <f>IF(AND(E1197&gt;=$B$2,E1197&lt;=$B$3,OR(F1197=#REF!,G1197=#REF!)),ROUND(B1196+1,0),B1196+0.0001)</f>
        <v>#REF!</v>
      </c>
      <c r="C1197" s="20" t="e">
        <f>IF(H1197=#REF!,ROUND(C1196+1,0),C1196+0.0001)</f>
        <v>#REF!</v>
      </c>
      <c r="D1197" s="21"/>
      <c r="E1197" s="22"/>
      <c r="F1197" s="23"/>
      <c r="G1197" s="24"/>
      <c r="H1197" s="51"/>
      <c r="I1197" s="25"/>
      <c r="J1197" s="31"/>
      <c r="K1197" s="43" t="str">
        <f t="shared" si="38"/>
        <v/>
      </c>
      <c r="L1197" s="45" t="str">
        <f>IF(F1197="","",VLOOKUP(Journal!F1197,Kontenplan!$E$9:$F$278,2))</f>
        <v/>
      </c>
      <c r="M1197" s="44" t="str">
        <f>IF(G1197="","",VLOOKUP(Journal!G1197,Kontenplan!$E$9:$F$278,2))</f>
        <v/>
      </c>
      <c r="N1197" s="28" t="str">
        <f>IF(AND(G1197="",I1197="",J1197=""),"",IF(AND(I1197&gt;0,OR(F1197="",G1197="")),"Bitte gültige Kontonummer/n eingeben",IF(OR(AND(F1197&gt;0,F1197&lt;1000),F1197&gt;9999),"Sollkontonummer muss vierstellig sein",IF(VLOOKUP(F1197,Kontenplan!$E$9:$E$277,1)&lt;&gt;F1197,"Sollkonto existiert nicht",IF(D1197=0,"Bitte Beleg-Nr. prüfen",IF(OR(AND(G1197&gt;0,G1197&lt;1000),G1197&gt;9999),"Habenkontonummer muss vierstellig sein",IF(VLOOKUP(G1197,Kontenplan!$E$9:$F$277,1)&lt;&gt;G1197,"Habenkonto exisitert nicht","")))))))</f>
        <v/>
      </c>
      <c r="O1197" s="28" t="str">
        <f t="shared" si="37"/>
        <v/>
      </c>
      <c r="P1197" s="28"/>
      <c r="Q1197" s="28"/>
      <c r="R1197" s="28"/>
      <c r="S1197" s="28"/>
      <c r="T1197" s="28"/>
      <c r="U1197" s="28"/>
      <c r="V1197" s="28"/>
      <c r="X1197" s="28"/>
      <c r="Y1197" s="28"/>
    </row>
    <row r="1198" spans="1:25" x14ac:dyDescent="0.2">
      <c r="A1198" t="e">
        <f>IF(OR(F1198=#REF!,G1198=#REF!),ROUND(A1197+1,0),A1197+0.0001)</f>
        <v>#REF!</v>
      </c>
      <c r="B1198" s="20" t="e">
        <f>IF(AND(E1198&gt;=$B$2,E1198&lt;=$B$3,OR(F1198=#REF!,G1198=#REF!)),ROUND(B1197+1,0),B1197+0.0001)</f>
        <v>#REF!</v>
      </c>
      <c r="C1198" s="20" t="e">
        <f>IF(H1198=#REF!,ROUND(C1197+1,0),C1197+0.0001)</f>
        <v>#REF!</v>
      </c>
      <c r="D1198" s="21"/>
      <c r="E1198" s="22"/>
      <c r="F1198" s="23"/>
      <c r="G1198" s="24"/>
      <c r="H1198" s="51"/>
      <c r="I1198" s="25"/>
      <c r="J1198" s="31"/>
      <c r="K1198" s="43" t="str">
        <f t="shared" si="38"/>
        <v/>
      </c>
      <c r="L1198" s="45" t="str">
        <f>IF(F1198="","",VLOOKUP(Journal!F1198,Kontenplan!$E$9:$F$278,2))</f>
        <v/>
      </c>
      <c r="M1198" s="44" t="str">
        <f>IF(G1198="","",VLOOKUP(Journal!G1198,Kontenplan!$E$9:$F$278,2))</f>
        <v/>
      </c>
      <c r="N1198" s="28" t="str">
        <f>IF(AND(G1198="",I1198="",J1198=""),"",IF(AND(I1198&gt;0,OR(F1198="",G1198="")),"Bitte gültige Kontonummer/n eingeben",IF(OR(AND(F1198&gt;0,F1198&lt;1000),F1198&gt;9999),"Sollkontonummer muss vierstellig sein",IF(VLOOKUP(F1198,Kontenplan!$E$9:$E$277,1)&lt;&gt;F1198,"Sollkonto existiert nicht",IF(D1198=0,"Bitte Beleg-Nr. prüfen",IF(OR(AND(G1198&gt;0,G1198&lt;1000),G1198&gt;9999),"Habenkontonummer muss vierstellig sein",IF(VLOOKUP(G1198,Kontenplan!$E$9:$F$277,1)&lt;&gt;G1198,"Habenkonto exisitert nicht","")))))))</f>
        <v/>
      </c>
      <c r="O1198" s="28" t="str">
        <f t="shared" si="37"/>
        <v/>
      </c>
      <c r="P1198" s="28"/>
      <c r="Q1198" s="28"/>
      <c r="R1198" s="28"/>
      <c r="S1198" s="28"/>
      <c r="T1198" s="28"/>
      <c r="U1198" s="28"/>
      <c r="V1198" s="28"/>
      <c r="X1198" s="28"/>
      <c r="Y1198" s="28"/>
    </row>
    <row r="1199" spans="1:25" x14ac:dyDescent="0.2">
      <c r="A1199" t="e">
        <f>IF(OR(F1199=#REF!,G1199=#REF!),ROUND(A1198+1,0),A1198+0.0001)</f>
        <v>#REF!</v>
      </c>
      <c r="B1199" s="20" t="e">
        <f>IF(AND(E1199&gt;=$B$2,E1199&lt;=$B$3,OR(F1199=#REF!,G1199=#REF!)),ROUND(B1198+1,0),B1198+0.0001)</f>
        <v>#REF!</v>
      </c>
      <c r="C1199" s="20" t="e">
        <f>IF(H1199=#REF!,ROUND(C1198+1,0),C1198+0.0001)</f>
        <v>#REF!</v>
      </c>
      <c r="D1199" s="21"/>
      <c r="E1199" s="22"/>
      <c r="F1199" s="23"/>
      <c r="G1199" s="24"/>
      <c r="H1199" s="51"/>
      <c r="I1199" s="25"/>
      <c r="J1199" s="31"/>
      <c r="K1199" s="43" t="str">
        <f t="shared" si="38"/>
        <v/>
      </c>
      <c r="L1199" s="45" t="str">
        <f>IF(F1199="","",VLOOKUP(Journal!F1199,Kontenplan!$E$9:$F$278,2))</f>
        <v/>
      </c>
      <c r="M1199" s="44" t="str">
        <f>IF(G1199="","",VLOOKUP(Journal!G1199,Kontenplan!$E$9:$F$278,2))</f>
        <v/>
      </c>
      <c r="N1199" s="28" t="str">
        <f>IF(AND(G1199="",I1199="",J1199=""),"",IF(AND(I1199&gt;0,OR(F1199="",G1199="")),"Bitte gültige Kontonummer/n eingeben",IF(OR(AND(F1199&gt;0,F1199&lt;1000),F1199&gt;9999),"Sollkontonummer muss vierstellig sein",IF(VLOOKUP(F1199,Kontenplan!$E$9:$E$277,1)&lt;&gt;F1199,"Sollkonto existiert nicht",IF(D1199=0,"Bitte Beleg-Nr. prüfen",IF(OR(AND(G1199&gt;0,G1199&lt;1000),G1199&gt;9999),"Habenkontonummer muss vierstellig sein",IF(VLOOKUP(G1199,Kontenplan!$E$9:$F$277,1)&lt;&gt;G1199,"Habenkonto exisitert nicht","")))))))</f>
        <v/>
      </c>
      <c r="O1199" s="28" t="str">
        <f t="shared" si="37"/>
        <v/>
      </c>
      <c r="P1199" s="28"/>
      <c r="Q1199" s="28"/>
      <c r="R1199" s="28"/>
      <c r="S1199" s="28"/>
      <c r="T1199" s="28"/>
      <c r="U1199" s="28"/>
      <c r="V1199" s="28"/>
      <c r="X1199" s="28"/>
      <c r="Y1199" s="28"/>
    </row>
    <row r="1200" spans="1:25" x14ac:dyDescent="0.2">
      <c r="A1200" t="e">
        <f>IF(OR(F1200=#REF!,G1200=#REF!),ROUND(A1199+1,0),A1199+0.0001)</f>
        <v>#REF!</v>
      </c>
      <c r="B1200" s="20" t="e">
        <f>IF(AND(E1200&gt;=$B$2,E1200&lt;=$B$3,OR(F1200=#REF!,G1200=#REF!)),ROUND(B1199+1,0),B1199+0.0001)</f>
        <v>#REF!</v>
      </c>
      <c r="C1200" s="20" t="e">
        <f>IF(H1200=#REF!,ROUND(C1199+1,0),C1199+0.0001)</f>
        <v>#REF!</v>
      </c>
      <c r="D1200" s="21"/>
      <c r="E1200" s="22"/>
      <c r="F1200" s="23"/>
      <c r="G1200" s="24"/>
      <c r="H1200" s="51"/>
      <c r="I1200" s="25"/>
      <c r="J1200" s="31"/>
      <c r="K1200" s="43" t="str">
        <f t="shared" si="38"/>
        <v/>
      </c>
      <c r="L1200" s="45" t="str">
        <f>IF(F1200="","",VLOOKUP(Journal!F1200,Kontenplan!$E$9:$F$278,2))</f>
        <v/>
      </c>
      <c r="M1200" s="44" t="str">
        <f>IF(G1200="","",VLOOKUP(Journal!G1200,Kontenplan!$E$9:$F$278,2))</f>
        <v/>
      </c>
      <c r="N1200" s="28" t="str">
        <f>IF(AND(G1200="",I1200="",J1200=""),"",IF(AND(I1200&gt;0,OR(F1200="",G1200="")),"Bitte gültige Kontonummer/n eingeben",IF(OR(AND(F1200&gt;0,F1200&lt;1000),F1200&gt;9999),"Sollkontonummer muss vierstellig sein",IF(VLOOKUP(F1200,Kontenplan!$E$9:$E$277,1)&lt;&gt;F1200,"Sollkonto existiert nicht",IF(D1200=0,"Bitte Beleg-Nr. prüfen",IF(OR(AND(G1200&gt;0,G1200&lt;1000),G1200&gt;9999),"Habenkontonummer muss vierstellig sein",IF(VLOOKUP(G1200,Kontenplan!$E$9:$F$277,1)&lt;&gt;G1200,"Habenkonto exisitert nicht","")))))))</f>
        <v/>
      </c>
      <c r="O1200" s="28" t="str">
        <f t="shared" si="37"/>
        <v/>
      </c>
      <c r="P1200" s="28"/>
      <c r="Q1200" s="28"/>
      <c r="R1200" s="28"/>
      <c r="S1200" s="28"/>
      <c r="T1200" s="28"/>
      <c r="U1200" s="28"/>
      <c r="V1200" s="28"/>
      <c r="X1200" s="28"/>
      <c r="Y1200" s="28"/>
    </row>
    <row r="1201" spans="1:25" x14ac:dyDescent="0.2">
      <c r="A1201" t="e">
        <f>IF(OR(F1201=#REF!,G1201=#REF!),ROUND(A1200+1,0),A1200+0.0001)</f>
        <v>#REF!</v>
      </c>
      <c r="B1201" s="20" t="e">
        <f>IF(AND(E1201&gt;=$B$2,E1201&lt;=$B$3,OR(F1201=#REF!,G1201=#REF!)),ROUND(B1200+1,0),B1200+0.0001)</f>
        <v>#REF!</v>
      </c>
      <c r="C1201" s="20" t="e">
        <f>IF(H1201=#REF!,ROUND(C1200+1,0),C1200+0.0001)</f>
        <v>#REF!</v>
      </c>
      <c r="D1201" s="21"/>
      <c r="E1201" s="22"/>
      <c r="F1201" s="23"/>
      <c r="G1201" s="24"/>
      <c r="H1201" s="51"/>
      <c r="I1201" s="25"/>
      <c r="J1201" s="31"/>
      <c r="K1201" s="43" t="str">
        <f t="shared" si="38"/>
        <v/>
      </c>
      <c r="L1201" s="45" t="str">
        <f>IF(F1201="","",VLOOKUP(Journal!F1201,Kontenplan!$E$9:$F$278,2))</f>
        <v/>
      </c>
      <c r="M1201" s="44" t="str">
        <f>IF(G1201="","",VLOOKUP(Journal!G1201,Kontenplan!$E$9:$F$278,2))</f>
        <v/>
      </c>
      <c r="N1201" s="28" t="str">
        <f>IF(AND(G1201="",I1201="",J1201=""),"",IF(AND(I1201&gt;0,OR(F1201="",G1201="")),"Bitte gültige Kontonummer/n eingeben",IF(OR(AND(F1201&gt;0,F1201&lt;1000),F1201&gt;9999),"Sollkontonummer muss vierstellig sein",IF(VLOOKUP(F1201,Kontenplan!$E$9:$E$277,1)&lt;&gt;F1201,"Sollkonto existiert nicht",IF(D1201=0,"Bitte Beleg-Nr. prüfen",IF(OR(AND(G1201&gt;0,G1201&lt;1000),G1201&gt;9999),"Habenkontonummer muss vierstellig sein",IF(VLOOKUP(G1201,Kontenplan!$E$9:$F$277,1)&lt;&gt;G1201,"Habenkonto exisitert nicht","")))))))</f>
        <v/>
      </c>
      <c r="O1201" s="28" t="str">
        <f t="shared" si="37"/>
        <v/>
      </c>
      <c r="P1201" s="28"/>
      <c r="Q1201" s="28"/>
      <c r="R1201" s="28"/>
      <c r="S1201" s="28"/>
      <c r="T1201" s="28"/>
      <c r="U1201" s="28"/>
      <c r="V1201" s="28"/>
      <c r="X1201" s="28"/>
      <c r="Y1201" s="28"/>
    </row>
    <row r="1202" spans="1:25" x14ac:dyDescent="0.2">
      <c r="A1202" t="e">
        <f>IF(OR(F1202=#REF!,G1202=#REF!),ROUND(A1201+1,0),A1201+0.0001)</f>
        <v>#REF!</v>
      </c>
      <c r="B1202" s="20" t="e">
        <f>IF(AND(E1202&gt;=$B$2,E1202&lt;=$B$3,OR(F1202=#REF!,G1202=#REF!)),ROUND(B1201+1,0),B1201+0.0001)</f>
        <v>#REF!</v>
      </c>
      <c r="C1202" s="20" t="e">
        <f>IF(H1202=#REF!,ROUND(C1201+1,0),C1201+0.0001)</f>
        <v>#REF!</v>
      </c>
      <c r="D1202" s="21"/>
      <c r="E1202" s="22"/>
      <c r="F1202" s="23"/>
      <c r="G1202" s="24"/>
      <c r="H1202" s="51"/>
      <c r="I1202" s="25"/>
      <c r="J1202" s="31"/>
      <c r="K1202" s="43" t="str">
        <f t="shared" si="38"/>
        <v/>
      </c>
      <c r="L1202" s="45" t="str">
        <f>IF(F1202="","",VLOOKUP(Journal!F1202,Kontenplan!$E$9:$F$278,2))</f>
        <v/>
      </c>
      <c r="M1202" s="44" t="str">
        <f>IF(G1202="","",VLOOKUP(Journal!G1202,Kontenplan!$E$9:$F$278,2))</f>
        <v/>
      </c>
      <c r="N1202" s="28" t="str">
        <f>IF(AND(G1202="",I1202="",J1202=""),"",IF(AND(I1202&gt;0,OR(F1202="",G1202="")),"Bitte gültige Kontonummer/n eingeben",IF(OR(AND(F1202&gt;0,F1202&lt;1000),F1202&gt;9999),"Sollkontonummer muss vierstellig sein",IF(VLOOKUP(F1202,Kontenplan!$E$9:$E$277,1)&lt;&gt;F1202,"Sollkonto existiert nicht",IF(D1202=0,"Bitte Beleg-Nr. prüfen",IF(OR(AND(G1202&gt;0,G1202&lt;1000),G1202&gt;9999),"Habenkontonummer muss vierstellig sein",IF(VLOOKUP(G1202,Kontenplan!$E$9:$F$277,1)&lt;&gt;G1202,"Habenkonto exisitert nicht","")))))))</f>
        <v/>
      </c>
      <c r="O1202" s="28" t="str">
        <f t="shared" si="37"/>
        <v/>
      </c>
      <c r="P1202" s="28"/>
      <c r="Q1202" s="28"/>
      <c r="R1202" s="28"/>
      <c r="S1202" s="28"/>
      <c r="T1202" s="28"/>
      <c r="U1202" s="28"/>
      <c r="V1202" s="28"/>
      <c r="X1202" s="28"/>
      <c r="Y1202" s="28"/>
    </row>
    <row r="1203" spans="1:25" x14ac:dyDescent="0.2">
      <c r="A1203" t="e">
        <f>IF(OR(F1203=#REF!,G1203=#REF!),ROUND(A1202+1,0),A1202+0.0001)</f>
        <v>#REF!</v>
      </c>
      <c r="B1203" s="20" t="e">
        <f>IF(AND(E1203&gt;=$B$2,E1203&lt;=$B$3,OR(F1203=#REF!,G1203=#REF!)),ROUND(B1202+1,0),B1202+0.0001)</f>
        <v>#REF!</v>
      </c>
      <c r="C1203" s="20" t="e">
        <f>IF(H1203=#REF!,ROUND(C1202+1,0),C1202+0.0001)</f>
        <v>#REF!</v>
      </c>
      <c r="D1203" s="21"/>
      <c r="E1203" s="22"/>
      <c r="F1203" s="23"/>
      <c r="G1203" s="24"/>
      <c r="H1203" s="51"/>
      <c r="I1203" s="25"/>
      <c r="J1203" s="31"/>
      <c r="K1203" s="43" t="str">
        <f t="shared" si="38"/>
        <v/>
      </c>
      <c r="L1203" s="45" t="str">
        <f>IF(F1203="","",VLOOKUP(Journal!F1203,Kontenplan!$E$9:$F$278,2))</f>
        <v/>
      </c>
      <c r="M1203" s="44" t="str">
        <f>IF(G1203="","",VLOOKUP(Journal!G1203,Kontenplan!$E$9:$F$278,2))</f>
        <v/>
      </c>
      <c r="N1203" s="28" t="str">
        <f>IF(AND(G1203="",I1203="",J1203=""),"",IF(AND(I1203&gt;0,OR(F1203="",G1203="")),"Bitte gültige Kontonummer/n eingeben",IF(OR(AND(F1203&gt;0,F1203&lt;1000),F1203&gt;9999),"Sollkontonummer muss vierstellig sein",IF(VLOOKUP(F1203,Kontenplan!$E$9:$E$277,1)&lt;&gt;F1203,"Sollkonto existiert nicht",IF(D1203=0,"Bitte Beleg-Nr. prüfen",IF(OR(AND(G1203&gt;0,G1203&lt;1000),G1203&gt;9999),"Habenkontonummer muss vierstellig sein",IF(VLOOKUP(G1203,Kontenplan!$E$9:$F$277,1)&lt;&gt;G1203,"Habenkonto exisitert nicht","")))))))</f>
        <v/>
      </c>
      <c r="O1203" s="28" t="str">
        <f t="shared" si="37"/>
        <v/>
      </c>
      <c r="P1203" s="28"/>
      <c r="Q1203" s="28"/>
      <c r="R1203" s="28"/>
      <c r="S1203" s="28"/>
      <c r="T1203" s="28"/>
      <c r="U1203" s="28"/>
      <c r="V1203" s="28"/>
      <c r="X1203" s="28"/>
      <c r="Y1203" s="28"/>
    </row>
    <row r="1204" spans="1:25" x14ac:dyDescent="0.2">
      <c r="A1204" t="e">
        <f>IF(OR(F1204=#REF!,G1204=#REF!),ROUND(A1203+1,0),A1203+0.0001)</f>
        <v>#REF!</v>
      </c>
      <c r="B1204" s="20" t="e">
        <f>IF(AND(E1204&gt;=$B$2,E1204&lt;=$B$3,OR(F1204=#REF!,G1204=#REF!)),ROUND(B1203+1,0),B1203+0.0001)</f>
        <v>#REF!</v>
      </c>
      <c r="C1204" s="20" t="e">
        <f>IF(H1204=#REF!,ROUND(C1203+1,0),C1203+0.0001)</f>
        <v>#REF!</v>
      </c>
      <c r="D1204" s="21"/>
      <c r="E1204" s="22"/>
      <c r="F1204" s="23"/>
      <c r="G1204" s="24"/>
      <c r="H1204" s="51"/>
      <c r="I1204" s="25"/>
      <c r="J1204" s="31"/>
      <c r="K1204" s="43" t="str">
        <f t="shared" si="38"/>
        <v/>
      </c>
      <c r="L1204" s="45" t="str">
        <f>IF(F1204="","",VLOOKUP(Journal!F1204,Kontenplan!$E$9:$F$278,2))</f>
        <v/>
      </c>
      <c r="M1204" s="44" t="str">
        <f>IF(G1204="","",VLOOKUP(Journal!G1204,Kontenplan!$E$9:$F$278,2))</f>
        <v/>
      </c>
      <c r="N1204" s="28" t="str">
        <f>IF(AND(G1204="",I1204="",J1204=""),"",IF(AND(I1204&gt;0,OR(F1204="",G1204="")),"Bitte gültige Kontonummer/n eingeben",IF(OR(AND(F1204&gt;0,F1204&lt;1000),F1204&gt;9999),"Sollkontonummer muss vierstellig sein",IF(VLOOKUP(F1204,Kontenplan!$E$9:$E$277,1)&lt;&gt;F1204,"Sollkonto existiert nicht",IF(D1204=0,"Bitte Beleg-Nr. prüfen",IF(OR(AND(G1204&gt;0,G1204&lt;1000),G1204&gt;9999),"Habenkontonummer muss vierstellig sein",IF(VLOOKUP(G1204,Kontenplan!$E$9:$F$277,1)&lt;&gt;G1204,"Habenkonto exisitert nicht","")))))))</f>
        <v/>
      </c>
      <c r="O1204" s="28" t="str">
        <f t="shared" si="37"/>
        <v/>
      </c>
      <c r="P1204" s="28"/>
      <c r="Q1204" s="28"/>
      <c r="R1204" s="28"/>
      <c r="S1204" s="28"/>
      <c r="T1204" s="28"/>
      <c r="U1204" s="28"/>
      <c r="V1204" s="28"/>
      <c r="X1204" s="28"/>
      <c r="Y1204" s="28"/>
    </row>
    <row r="1205" spans="1:25" x14ac:dyDescent="0.2">
      <c r="A1205" t="e">
        <f>IF(OR(F1205=#REF!,G1205=#REF!),ROUND(A1204+1,0),A1204+0.0001)</f>
        <v>#REF!</v>
      </c>
      <c r="B1205" s="20" t="e">
        <f>IF(AND(E1205&gt;=$B$2,E1205&lt;=$B$3,OR(F1205=#REF!,G1205=#REF!)),ROUND(B1204+1,0),B1204+0.0001)</f>
        <v>#REF!</v>
      </c>
      <c r="C1205" s="20" t="e">
        <f>IF(H1205=#REF!,ROUND(C1204+1,0),C1204+0.0001)</f>
        <v>#REF!</v>
      </c>
      <c r="D1205" s="21"/>
      <c r="E1205" s="22"/>
      <c r="F1205" s="23"/>
      <c r="G1205" s="24"/>
      <c r="H1205" s="51"/>
      <c r="I1205" s="25"/>
      <c r="J1205" s="31"/>
      <c r="K1205" s="43" t="str">
        <f t="shared" si="38"/>
        <v/>
      </c>
      <c r="L1205" s="45" t="str">
        <f>IF(F1205="","",VLOOKUP(Journal!F1205,Kontenplan!$E$9:$F$278,2))</f>
        <v/>
      </c>
      <c r="M1205" s="44" t="str">
        <f>IF(G1205="","",VLOOKUP(Journal!G1205,Kontenplan!$E$9:$F$278,2))</f>
        <v/>
      </c>
      <c r="N1205" s="28" t="str">
        <f>IF(AND(G1205="",I1205="",J1205=""),"",IF(AND(I1205&gt;0,OR(F1205="",G1205="")),"Bitte gültige Kontonummer/n eingeben",IF(OR(AND(F1205&gt;0,F1205&lt;1000),F1205&gt;9999),"Sollkontonummer muss vierstellig sein",IF(VLOOKUP(F1205,Kontenplan!$E$9:$E$277,1)&lt;&gt;F1205,"Sollkonto existiert nicht",IF(D1205=0,"Bitte Beleg-Nr. prüfen",IF(OR(AND(G1205&gt;0,G1205&lt;1000),G1205&gt;9999),"Habenkontonummer muss vierstellig sein",IF(VLOOKUP(G1205,Kontenplan!$E$9:$F$277,1)&lt;&gt;G1205,"Habenkonto exisitert nicht","")))))))</f>
        <v/>
      </c>
      <c r="O1205" s="28" t="str">
        <f t="shared" si="37"/>
        <v/>
      </c>
      <c r="P1205" s="28"/>
      <c r="Q1205" s="28"/>
      <c r="R1205" s="28"/>
      <c r="S1205" s="28"/>
      <c r="T1205" s="28"/>
      <c r="U1205" s="28"/>
      <c r="V1205" s="28"/>
      <c r="X1205" s="28"/>
      <c r="Y1205" s="28"/>
    </row>
    <row r="1206" spans="1:25" x14ac:dyDescent="0.2">
      <c r="A1206" t="e">
        <f>IF(OR(F1206=#REF!,G1206=#REF!),ROUND(A1205+1,0),A1205+0.0001)</f>
        <v>#REF!</v>
      </c>
      <c r="B1206" s="20" t="e">
        <f>IF(AND(E1206&gt;=$B$2,E1206&lt;=$B$3,OR(F1206=#REF!,G1206=#REF!)),ROUND(B1205+1,0),B1205+0.0001)</f>
        <v>#REF!</v>
      </c>
      <c r="C1206" s="20" t="e">
        <f>IF(H1206=#REF!,ROUND(C1205+1,0),C1205+0.0001)</f>
        <v>#REF!</v>
      </c>
      <c r="D1206" s="21"/>
      <c r="E1206" s="22"/>
      <c r="F1206" s="23"/>
      <c r="G1206" s="24"/>
      <c r="H1206" s="51"/>
      <c r="I1206" s="25"/>
      <c r="J1206" s="31"/>
      <c r="K1206" s="43" t="str">
        <f t="shared" si="38"/>
        <v/>
      </c>
      <c r="L1206" s="45" t="str">
        <f>IF(F1206="","",VLOOKUP(Journal!F1206,Kontenplan!$E$9:$F$278,2))</f>
        <v/>
      </c>
      <c r="M1206" s="44" t="str">
        <f>IF(G1206="","",VLOOKUP(Journal!G1206,Kontenplan!$E$9:$F$278,2))</f>
        <v/>
      </c>
      <c r="N1206" s="28" t="str">
        <f>IF(AND(G1206="",I1206="",J1206=""),"",IF(AND(I1206&gt;0,OR(F1206="",G1206="")),"Bitte gültige Kontonummer/n eingeben",IF(OR(AND(F1206&gt;0,F1206&lt;1000),F1206&gt;9999),"Sollkontonummer muss vierstellig sein",IF(VLOOKUP(F1206,Kontenplan!$E$9:$E$277,1)&lt;&gt;F1206,"Sollkonto existiert nicht",IF(D1206=0,"Bitte Beleg-Nr. prüfen",IF(OR(AND(G1206&gt;0,G1206&lt;1000),G1206&gt;9999),"Habenkontonummer muss vierstellig sein",IF(VLOOKUP(G1206,Kontenplan!$E$9:$F$277,1)&lt;&gt;G1206,"Habenkonto exisitert nicht","")))))))</f>
        <v/>
      </c>
      <c r="O1206" s="28" t="str">
        <f t="shared" si="37"/>
        <v/>
      </c>
      <c r="P1206" s="28"/>
      <c r="Q1206" s="28"/>
      <c r="R1206" s="28"/>
      <c r="S1206" s="28"/>
      <c r="T1206" s="28"/>
      <c r="U1206" s="28"/>
      <c r="V1206" s="28"/>
      <c r="X1206" s="28"/>
      <c r="Y1206" s="28"/>
    </row>
    <row r="1207" spans="1:25" x14ac:dyDescent="0.2">
      <c r="A1207" t="e">
        <f>IF(OR(F1207=#REF!,G1207=#REF!),ROUND(A1206+1,0),A1206+0.0001)</f>
        <v>#REF!</v>
      </c>
      <c r="B1207" s="20" t="e">
        <f>IF(AND(E1207&gt;=$B$2,E1207&lt;=$B$3,OR(F1207=#REF!,G1207=#REF!)),ROUND(B1206+1,0),B1206+0.0001)</f>
        <v>#REF!</v>
      </c>
      <c r="C1207" s="20" t="e">
        <f>IF(H1207=#REF!,ROUND(C1206+1,0),C1206+0.0001)</f>
        <v>#REF!</v>
      </c>
      <c r="D1207" s="21"/>
      <c r="E1207" s="22"/>
      <c r="F1207" s="23"/>
      <c r="G1207" s="24"/>
      <c r="H1207" s="51"/>
      <c r="I1207" s="25"/>
      <c r="J1207" s="31"/>
      <c r="K1207" s="43" t="str">
        <f t="shared" si="38"/>
        <v/>
      </c>
      <c r="L1207" s="45" t="str">
        <f>IF(F1207="","",VLOOKUP(Journal!F1207,Kontenplan!$E$9:$F$278,2))</f>
        <v/>
      </c>
      <c r="M1207" s="44" t="str">
        <f>IF(G1207="","",VLOOKUP(Journal!G1207,Kontenplan!$E$9:$F$278,2))</f>
        <v/>
      </c>
      <c r="N1207" s="28" t="str">
        <f>IF(AND(G1207="",I1207="",J1207=""),"",IF(AND(I1207&gt;0,OR(F1207="",G1207="")),"Bitte gültige Kontonummer/n eingeben",IF(OR(AND(F1207&gt;0,F1207&lt;1000),F1207&gt;9999),"Sollkontonummer muss vierstellig sein",IF(VLOOKUP(F1207,Kontenplan!$E$9:$E$277,1)&lt;&gt;F1207,"Sollkonto existiert nicht",IF(D1207=0,"Bitte Beleg-Nr. prüfen",IF(OR(AND(G1207&gt;0,G1207&lt;1000),G1207&gt;9999),"Habenkontonummer muss vierstellig sein",IF(VLOOKUP(G1207,Kontenplan!$E$9:$F$277,1)&lt;&gt;G1207,"Habenkonto exisitert nicht","")))))))</f>
        <v/>
      </c>
      <c r="O1207" s="28" t="str">
        <f t="shared" si="37"/>
        <v/>
      </c>
      <c r="P1207" s="28"/>
      <c r="Q1207" s="28"/>
      <c r="R1207" s="28"/>
      <c r="S1207" s="28"/>
      <c r="T1207" s="28"/>
      <c r="U1207" s="28"/>
      <c r="V1207" s="28"/>
      <c r="X1207" s="28"/>
      <c r="Y1207" s="28"/>
    </row>
    <row r="1208" spans="1:25" x14ac:dyDescent="0.2">
      <c r="A1208" t="e">
        <f>IF(OR(F1208=#REF!,G1208=#REF!),ROUND(A1207+1,0),A1207+0.0001)</f>
        <v>#REF!</v>
      </c>
      <c r="B1208" s="20" t="e">
        <f>IF(AND(E1208&gt;=$B$2,E1208&lt;=$B$3,OR(F1208=#REF!,G1208=#REF!)),ROUND(B1207+1,0),B1207+0.0001)</f>
        <v>#REF!</v>
      </c>
      <c r="C1208" s="20" t="e">
        <f>IF(H1208=#REF!,ROUND(C1207+1,0),C1207+0.0001)</f>
        <v>#REF!</v>
      </c>
      <c r="D1208" s="21"/>
      <c r="E1208" s="22"/>
      <c r="F1208" s="23"/>
      <c r="G1208" s="24"/>
      <c r="H1208" s="51"/>
      <c r="I1208" s="25"/>
      <c r="J1208" s="31"/>
      <c r="K1208" s="43" t="str">
        <f t="shared" si="38"/>
        <v/>
      </c>
      <c r="L1208" s="45" t="str">
        <f>IF(F1208="","",VLOOKUP(Journal!F1208,Kontenplan!$E$9:$F$278,2))</f>
        <v/>
      </c>
      <c r="M1208" s="44" t="str">
        <f>IF(G1208="","",VLOOKUP(Journal!G1208,Kontenplan!$E$9:$F$278,2))</f>
        <v/>
      </c>
      <c r="N1208" s="28" t="str">
        <f>IF(AND(G1208="",I1208="",J1208=""),"",IF(AND(I1208&gt;0,OR(F1208="",G1208="")),"Bitte gültige Kontonummer/n eingeben",IF(OR(AND(F1208&gt;0,F1208&lt;1000),F1208&gt;9999),"Sollkontonummer muss vierstellig sein",IF(VLOOKUP(F1208,Kontenplan!$E$9:$E$277,1)&lt;&gt;F1208,"Sollkonto existiert nicht",IF(D1208=0,"Bitte Beleg-Nr. prüfen",IF(OR(AND(G1208&gt;0,G1208&lt;1000),G1208&gt;9999),"Habenkontonummer muss vierstellig sein",IF(VLOOKUP(G1208,Kontenplan!$E$9:$F$277,1)&lt;&gt;G1208,"Habenkonto exisitert nicht","")))))))</f>
        <v/>
      </c>
      <c r="O1208" s="28" t="str">
        <f t="shared" si="37"/>
        <v/>
      </c>
      <c r="P1208" s="28"/>
      <c r="Q1208" s="28"/>
      <c r="R1208" s="28"/>
      <c r="S1208" s="28"/>
      <c r="T1208" s="28"/>
      <c r="U1208" s="28"/>
      <c r="V1208" s="28"/>
      <c r="X1208" s="28"/>
      <c r="Y1208" s="28"/>
    </row>
    <row r="1209" spans="1:25" x14ac:dyDescent="0.2">
      <c r="A1209" t="e">
        <f>IF(OR(F1209=#REF!,G1209=#REF!),ROUND(A1208+1,0),A1208+0.0001)</f>
        <v>#REF!</v>
      </c>
      <c r="B1209" s="20" t="e">
        <f>IF(AND(E1209&gt;=$B$2,E1209&lt;=$B$3,OR(F1209=#REF!,G1209=#REF!)),ROUND(B1208+1,0),B1208+0.0001)</f>
        <v>#REF!</v>
      </c>
      <c r="C1209" s="20" t="e">
        <f>IF(H1209=#REF!,ROUND(C1208+1,0),C1208+0.0001)</f>
        <v>#REF!</v>
      </c>
      <c r="D1209" s="21"/>
      <c r="E1209" s="22"/>
      <c r="F1209" s="23"/>
      <c r="G1209" s="24"/>
      <c r="H1209" s="51"/>
      <c r="I1209" s="25"/>
      <c r="J1209" s="31"/>
      <c r="K1209" s="43" t="str">
        <f t="shared" si="38"/>
        <v/>
      </c>
      <c r="L1209" s="45" t="str">
        <f>IF(F1209="","",VLOOKUP(Journal!F1209,Kontenplan!$E$9:$F$278,2))</f>
        <v/>
      </c>
      <c r="M1209" s="44" t="str">
        <f>IF(G1209="","",VLOOKUP(Journal!G1209,Kontenplan!$E$9:$F$278,2))</f>
        <v/>
      </c>
      <c r="N1209" s="28" t="str">
        <f>IF(AND(G1209="",I1209="",J1209=""),"",IF(AND(I1209&gt;0,OR(F1209="",G1209="")),"Bitte gültige Kontonummer/n eingeben",IF(OR(AND(F1209&gt;0,F1209&lt;1000),F1209&gt;9999),"Sollkontonummer muss vierstellig sein",IF(VLOOKUP(F1209,Kontenplan!$E$9:$E$277,1)&lt;&gt;F1209,"Sollkonto existiert nicht",IF(D1209=0,"Bitte Beleg-Nr. prüfen",IF(OR(AND(G1209&gt;0,G1209&lt;1000),G1209&gt;9999),"Habenkontonummer muss vierstellig sein",IF(VLOOKUP(G1209,Kontenplan!$E$9:$F$277,1)&lt;&gt;G1209,"Habenkonto exisitert nicht","")))))))</f>
        <v/>
      </c>
      <c r="O1209" s="28" t="str">
        <f t="shared" si="37"/>
        <v/>
      </c>
      <c r="P1209" s="28"/>
      <c r="Q1209" s="28"/>
      <c r="R1209" s="28"/>
      <c r="S1209" s="28"/>
      <c r="T1209" s="28"/>
      <c r="U1209" s="28"/>
      <c r="V1209" s="28"/>
      <c r="X1209" s="28"/>
      <c r="Y1209" s="28"/>
    </row>
    <row r="1210" spans="1:25" x14ac:dyDescent="0.2">
      <c r="A1210" t="e">
        <f>IF(OR(F1210=#REF!,G1210=#REF!),ROUND(A1209+1,0),A1209+0.0001)</f>
        <v>#REF!</v>
      </c>
      <c r="B1210" s="20" t="e">
        <f>IF(AND(E1210&gt;=$B$2,E1210&lt;=$B$3,OR(F1210=#REF!,G1210=#REF!)),ROUND(B1209+1,0),B1209+0.0001)</f>
        <v>#REF!</v>
      </c>
      <c r="C1210" s="20" t="e">
        <f>IF(H1210=#REF!,ROUND(C1209+1,0),C1209+0.0001)</f>
        <v>#REF!</v>
      </c>
      <c r="D1210" s="21"/>
      <c r="E1210" s="22"/>
      <c r="F1210" s="23"/>
      <c r="G1210" s="24"/>
      <c r="H1210" s="51"/>
      <c r="I1210" s="25"/>
      <c r="J1210" s="31"/>
      <c r="K1210" s="43" t="str">
        <f t="shared" si="38"/>
        <v/>
      </c>
      <c r="L1210" s="45" t="str">
        <f>IF(F1210="","",VLOOKUP(Journal!F1210,Kontenplan!$E$9:$F$278,2))</f>
        <v/>
      </c>
      <c r="M1210" s="44" t="str">
        <f>IF(G1210="","",VLOOKUP(Journal!G1210,Kontenplan!$E$9:$F$278,2))</f>
        <v/>
      </c>
      <c r="N1210" s="28" t="str">
        <f>IF(AND(G1210="",I1210="",J1210=""),"",IF(AND(I1210&gt;0,OR(F1210="",G1210="")),"Bitte gültige Kontonummer/n eingeben",IF(OR(AND(F1210&gt;0,F1210&lt;1000),F1210&gt;9999),"Sollkontonummer muss vierstellig sein",IF(VLOOKUP(F1210,Kontenplan!$E$9:$E$277,1)&lt;&gt;F1210,"Sollkonto existiert nicht",IF(D1210=0,"Bitte Beleg-Nr. prüfen",IF(OR(AND(G1210&gt;0,G1210&lt;1000),G1210&gt;9999),"Habenkontonummer muss vierstellig sein",IF(VLOOKUP(G1210,Kontenplan!$E$9:$F$277,1)&lt;&gt;G1210,"Habenkonto exisitert nicht","")))))))</f>
        <v/>
      </c>
      <c r="O1210" s="28" t="str">
        <f t="shared" si="37"/>
        <v/>
      </c>
      <c r="P1210" s="28"/>
      <c r="Q1210" s="28"/>
      <c r="R1210" s="28"/>
      <c r="S1210" s="28"/>
      <c r="T1210" s="28"/>
      <c r="U1210" s="28"/>
      <c r="V1210" s="28"/>
      <c r="X1210" s="28"/>
      <c r="Y1210" s="28"/>
    </row>
    <row r="1211" spans="1:25" x14ac:dyDescent="0.2">
      <c r="A1211" t="e">
        <f>IF(OR(F1211=#REF!,G1211=#REF!),ROUND(A1210+1,0),A1210+0.0001)</f>
        <v>#REF!</v>
      </c>
      <c r="B1211" s="20" t="e">
        <f>IF(AND(E1211&gt;=$B$2,E1211&lt;=$B$3,OR(F1211=#REF!,G1211=#REF!)),ROUND(B1210+1,0),B1210+0.0001)</f>
        <v>#REF!</v>
      </c>
      <c r="C1211" s="20" t="e">
        <f>IF(H1211=#REF!,ROUND(C1210+1,0),C1210+0.0001)</f>
        <v>#REF!</v>
      </c>
      <c r="D1211" s="21"/>
      <c r="E1211" s="22"/>
      <c r="F1211" s="23"/>
      <c r="G1211" s="24"/>
      <c r="H1211" s="51"/>
      <c r="I1211" s="25"/>
      <c r="J1211" s="31"/>
      <c r="K1211" s="43" t="str">
        <f t="shared" si="38"/>
        <v/>
      </c>
      <c r="L1211" s="45" t="str">
        <f>IF(F1211="","",VLOOKUP(Journal!F1211,Kontenplan!$E$9:$F$278,2))</f>
        <v/>
      </c>
      <c r="M1211" s="44" t="str">
        <f>IF(G1211="","",VLOOKUP(Journal!G1211,Kontenplan!$E$9:$F$278,2))</f>
        <v/>
      </c>
      <c r="N1211" s="28" t="str">
        <f>IF(AND(G1211="",I1211="",J1211=""),"",IF(AND(I1211&gt;0,OR(F1211="",G1211="")),"Bitte gültige Kontonummer/n eingeben",IF(OR(AND(F1211&gt;0,F1211&lt;1000),F1211&gt;9999),"Sollkontonummer muss vierstellig sein",IF(VLOOKUP(F1211,Kontenplan!$E$9:$E$277,1)&lt;&gt;F1211,"Sollkonto existiert nicht",IF(D1211=0,"Bitte Beleg-Nr. prüfen",IF(OR(AND(G1211&gt;0,G1211&lt;1000),G1211&gt;9999),"Habenkontonummer muss vierstellig sein",IF(VLOOKUP(G1211,Kontenplan!$E$9:$F$277,1)&lt;&gt;G1211,"Habenkonto exisitert nicht","")))))))</f>
        <v/>
      </c>
      <c r="O1211" s="28" t="str">
        <f t="shared" si="37"/>
        <v/>
      </c>
      <c r="P1211" s="28"/>
      <c r="Q1211" s="28"/>
      <c r="R1211" s="28"/>
      <c r="S1211" s="28"/>
      <c r="T1211" s="28"/>
      <c r="U1211" s="28"/>
      <c r="V1211" s="28"/>
      <c r="X1211" s="28"/>
      <c r="Y1211" s="28"/>
    </row>
    <row r="1212" spans="1:25" x14ac:dyDescent="0.2">
      <c r="A1212" t="e">
        <f>IF(OR(F1212=#REF!,G1212=#REF!),ROUND(A1211+1,0),A1211+0.0001)</f>
        <v>#REF!</v>
      </c>
      <c r="B1212" s="20" t="e">
        <f>IF(AND(E1212&gt;=$B$2,E1212&lt;=$B$3,OR(F1212=#REF!,G1212=#REF!)),ROUND(B1211+1,0),B1211+0.0001)</f>
        <v>#REF!</v>
      </c>
      <c r="C1212" s="20" t="e">
        <f>IF(H1212=#REF!,ROUND(C1211+1,0),C1211+0.0001)</f>
        <v>#REF!</v>
      </c>
      <c r="D1212" s="21"/>
      <c r="E1212" s="22"/>
      <c r="F1212" s="23"/>
      <c r="G1212" s="24"/>
      <c r="H1212" s="51"/>
      <c r="I1212" s="25"/>
      <c r="J1212" s="31"/>
      <c r="K1212" s="43" t="str">
        <f t="shared" si="38"/>
        <v/>
      </c>
      <c r="L1212" s="45" t="str">
        <f>IF(F1212="","",VLOOKUP(Journal!F1212,Kontenplan!$E$9:$F$278,2))</f>
        <v/>
      </c>
      <c r="M1212" s="44" t="str">
        <f>IF(G1212="","",VLOOKUP(Journal!G1212,Kontenplan!$E$9:$F$278,2))</f>
        <v/>
      </c>
      <c r="N1212" s="28" t="str">
        <f>IF(AND(G1212="",I1212="",J1212=""),"",IF(AND(I1212&gt;0,OR(F1212="",G1212="")),"Bitte gültige Kontonummer/n eingeben",IF(OR(AND(F1212&gt;0,F1212&lt;1000),F1212&gt;9999),"Sollkontonummer muss vierstellig sein",IF(VLOOKUP(F1212,Kontenplan!$E$9:$E$277,1)&lt;&gt;F1212,"Sollkonto existiert nicht",IF(D1212=0,"Bitte Beleg-Nr. prüfen",IF(OR(AND(G1212&gt;0,G1212&lt;1000),G1212&gt;9999),"Habenkontonummer muss vierstellig sein",IF(VLOOKUP(G1212,Kontenplan!$E$9:$F$277,1)&lt;&gt;G1212,"Habenkonto exisitert nicht","")))))))</f>
        <v/>
      </c>
      <c r="O1212" s="28" t="str">
        <f t="shared" si="37"/>
        <v/>
      </c>
      <c r="P1212" s="28"/>
      <c r="Q1212" s="28"/>
      <c r="R1212" s="28"/>
      <c r="S1212" s="28"/>
      <c r="T1212" s="28"/>
      <c r="U1212" s="28"/>
      <c r="V1212" s="28"/>
      <c r="X1212" s="28"/>
      <c r="Y1212" s="28"/>
    </row>
    <row r="1213" spans="1:25" x14ac:dyDescent="0.2">
      <c r="A1213" t="e">
        <f>IF(OR(F1213=#REF!,G1213=#REF!),ROUND(A1212+1,0),A1212+0.0001)</f>
        <v>#REF!</v>
      </c>
      <c r="B1213" s="20" t="e">
        <f>IF(AND(E1213&gt;=$B$2,E1213&lt;=$B$3,OR(F1213=#REF!,G1213=#REF!)),ROUND(B1212+1,0),B1212+0.0001)</f>
        <v>#REF!</v>
      </c>
      <c r="C1213" s="20" t="e">
        <f>IF(H1213=#REF!,ROUND(C1212+1,0),C1212+0.0001)</f>
        <v>#REF!</v>
      </c>
      <c r="D1213" s="21"/>
      <c r="E1213" s="22"/>
      <c r="F1213" s="23"/>
      <c r="G1213" s="24"/>
      <c r="H1213" s="51"/>
      <c r="I1213" s="25"/>
      <c r="J1213" s="31"/>
      <c r="K1213" s="43" t="str">
        <f t="shared" si="38"/>
        <v/>
      </c>
      <c r="L1213" s="45" t="str">
        <f>IF(F1213="","",VLOOKUP(Journal!F1213,Kontenplan!$E$9:$F$278,2))</f>
        <v/>
      </c>
      <c r="M1213" s="44" t="str">
        <f>IF(G1213="","",VLOOKUP(Journal!G1213,Kontenplan!$E$9:$F$278,2))</f>
        <v/>
      </c>
      <c r="N1213" s="28" t="str">
        <f>IF(AND(G1213="",I1213="",J1213=""),"",IF(AND(I1213&gt;0,OR(F1213="",G1213="")),"Bitte gültige Kontonummer/n eingeben",IF(OR(AND(F1213&gt;0,F1213&lt;1000),F1213&gt;9999),"Sollkontonummer muss vierstellig sein",IF(VLOOKUP(F1213,Kontenplan!$E$9:$E$277,1)&lt;&gt;F1213,"Sollkonto existiert nicht",IF(D1213=0,"Bitte Beleg-Nr. prüfen",IF(OR(AND(G1213&gt;0,G1213&lt;1000),G1213&gt;9999),"Habenkontonummer muss vierstellig sein",IF(VLOOKUP(G1213,Kontenplan!$E$9:$F$277,1)&lt;&gt;G1213,"Habenkonto exisitert nicht","")))))))</f>
        <v/>
      </c>
      <c r="O1213" s="28" t="str">
        <f t="shared" si="37"/>
        <v/>
      </c>
      <c r="P1213" s="28"/>
      <c r="Q1213" s="28"/>
      <c r="R1213" s="28"/>
      <c r="S1213" s="28"/>
      <c r="T1213" s="28"/>
      <c r="U1213" s="28"/>
      <c r="V1213" s="28"/>
      <c r="X1213" s="28"/>
      <c r="Y1213" s="28"/>
    </row>
    <row r="1214" spans="1:25" x14ac:dyDescent="0.2">
      <c r="A1214" t="e">
        <f>IF(OR(F1214=#REF!,G1214=#REF!),ROUND(A1213+1,0),A1213+0.0001)</f>
        <v>#REF!</v>
      </c>
      <c r="B1214" s="20" t="e">
        <f>IF(AND(E1214&gt;=$B$2,E1214&lt;=$B$3,OR(F1214=#REF!,G1214=#REF!)),ROUND(B1213+1,0),B1213+0.0001)</f>
        <v>#REF!</v>
      </c>
      <c r="C1214" s="20" t="e">
        <f>IF(H1214=#REF!,ROUND(C1213+1,0),C1213+0.0001)</f>
        <v>#REF!</v>
      </c>
      <c r="D1214" s="21"/>
      <c r="E1214" s="22"/>
      <c r="F1214" s="23"/>
      <c r="G1214" s="24"/>
      <c r="H1214" s="51"/>
      <c r="I1214" s="25"/>
      <c r="J1214" s="31"/>
      <c r="K1214" s="43" t="str">
        <f t="shared" si="38"/>
        <v/>
      </c>
      <c r="L1214" s="45" t="str">
        <f>IF(F1214="","",VLOOKUP(Journal!F1214,Kontenplan!$E$9:$F$278,2))</f>
        <v/>
      </c>
      <c r="M1214" s="44" t="str">
        <f>IF(G1214="","",VLOOKUP(Journal!G1214,Kontenplan!$E$9:$F$278,2))</f>
        <v/>
      </c>
      <c r="N1214" s="28" t="str">
        <f>IF(AND(G1214="",I1214="",J1214=""),"",IF(AND(I1214&gt;0,OR(F1214="",G1214="")),"Bitte gültige Kontonummer/n eingeben",IF(OR(AND(F1214&gt;0,F1214&lt;1000),F1214&gt;9999),"Sollkontonummer muss vierstellig sein",IF(VLOOKUP(F1214,Kontenplan!$E$9:$E$277,1)&lt;&gt;F1214,"Sollkonto existiert nicht",IF(D1214=0,"Bitte Beleg-Nr. prüfen",IF(OR(AND(G1214&gt;0,G1214&lt;1000),G1214&gt;9999),"Habenkontonummer muss vierstellig sein",IF(VLOOKUP(G1214,Kontenplan!$E$9:$F$277,1)&lt;&gt;G1214,"Habenkonto exisitert nicht","")))))))</f>
        <v/>
      </c>
      <c r="O1214" s="28" t="str">
        <f t="shared" si="37"/>
        <v/>
      </c>
      <c r="P1214" s="28"/>
      <c r="Q1214" s="28"/>
      <c r="R1214" s="28"/>
      <c r="S1214" s="28"/>
      <c r="T1214" s="28"/>
      <c r="U1214" s="28"/>
      <c r="V1214" s="28"/>
      <c r="X1214" s="28"/>
      <c r="Y1214" s="28"/>
    </row>
    <row r="1215" spans="1:25" x14ac:dyDescent="0.2">
      <c r="A1215" t="e">
        <f>IF(OR(F1215=#REF!,G1215=#REF!),ROUND(A1214+1,0),A1214+0.0001)</f>
        <v>#REF!</v>
      </c>
      <c r="B1215" s="20" t="e">
        <f>IF(AND(E1215&gt;=$B$2,E1215&lt;=$B$3,OR(F1215=#REF!,G1215=#REF!)),ROUND(B1214+1,0),B1214+0.0001)</f>
        <v>#REF!</v>
      </c>
      <c r="C1215" s="20" t="e">
        <f>IF(H1215=#REF!,ROUND(C1214+1,0),C1214+0.0001)</f>
        <v>#REF!</v>
      </c>
      <c r="D1215" s="21"/>
      <c r="E1215" s="22"/>
      <c r="F1215" s="23"/>
      <c r="G1215" s="24"/>
      <c r="H1215" s="51"/>
      <c r="I1215" s="25"/>
      <c r="J1215" s="31"/>
      <c r="K1215" s="43" t="str">
        <f t="shared" si="38"/>
        <v/>
      </c>
      <c r="L1215" s="45" t="str">
        <f>IF(F1215="","",VLOOKUP(Journal!F1215,Kontenplan!$E$9:$F$278,2))</f>
        <v/>
      </c>
      <c r="M1215" s="44" t="str">
        <f>IF(G1215="","",VLOOKUP(Journal!G1215,Kontenplan!$E$9:$F$278,2))</f>
        <v/>
      </c>
      <c r="N1215" s="28" t="str">
        <f>IF(AND(G1215="",I1215="",J1215=""),"",IF(AND(I1215&gt;0,OR(F1215="",G1215="")),"Bitte gültige Kontonummer/n eingeben",IF(OR(AND(F1215&gt;0,F1215&lt;1000),F1215&gt;9999),"Sollkontonummer muss vierstellig sein",IF(VLOOKUP(F1215,Kontenplan!$E$9:$E$277,1)&lt;&gt;F1215,"Sollkonto existiert nicht",IF(D1215=0,"Bitte Beleg-Nr. prüfen",IF(OR(AND(G1215&gt;0,G1215&lt;1000),G1215&gt;9999),"Habenkontonummer muss vierstellig sein",IF(VLOOKUP(G1215,Kontenplan!$E$9:$F$277,1)&lt;&gt;G1215,"Habenkonto exisitert nicht","")))))))</f>
        <v/>
      </c>
      <c r="O1215" s="28" t="str">
        <f t="shared" si="37"/>
        <v/>
      </c>
      <c r="P1215" s="28"/>
      <c r="Q1215" s="28"/>
      <c r="R1215" s="28"/>
      <c r="S1215" s="28"/>
      <c r="T1215" s="28"/>
      <c r="U1215" s="28"/>
      <c r="V1215" s="28"/>
      <c r="X1215" s="28"/>
      <c r="Y1215" s="28"/>
    </row>
    <row r="1216" spans="1:25" x14ac:dyDescent="0.2">
      <c r="A1216" t="e">
        <f>IF(OR(F1216=#REF!,G1216=#REF!),ROUND(A1215+1,0),A1215+0.0001)</f>
        <v>#REF!</v>
      </c>
      <c r="B1216" s="20" t="e">
        <f>IF(AND(E1216&gt;=$B$2,E1216&lt;=$B$3,OR(F1216=#REF!,G1216=#REF!)),ROUND(B1215+1,0),B1215+0.0001)</f>
        <v>#REF!</v>
      </c>
      <c r="C1216" s="20" t="e">
        <f>IF(H1216=#REF!,ROUND(C1215+1,0),C1215+0.0001)</f>
        <v>#REF!</v>
      </c>
      <c r="D1216" s="21"/>
      <c r="E1216" s="22"/>
      <c r="F1216" s="23"/>
      <c r="G1216" s="24"/>
      <c r="H1216" s="51"/>
      <c r="I1216" s="25"/>
      <c r="J1216" s="31"/>
      <c r="K1216" s="43" t="str">
        <f t="shared" si="38"/>
        <v/>
      </c>
      <c r="L1216" s="45" t="str">
        <f>IF(F1216="","",VLOOKUP(Journal!F1216,Kontenplan!$E$9:$F$278,2))</f>
        <v/>
      </c>
      <c r="M1216" s="44" t="str">
        <f>IF(G1216="","",VLOOKUP(Journal!G1216,Kontenplan!$E$9:$F$278,2))</f>
        <v/>
      </c>
      <c r="N1216" s="28" t="str">
        <f>IF(AND(G1216="",I1216="",J1216=""),"",IF(AND(I1216&gt;0,OR(F1216="",G1216="")),"Bitte gültige Kontonummer/n eingeben",IF(OR(AND(F1216&gt;0,F1216&lt;1000),F1216&gt;9999),"Sollkontonummer muss vierstellig sein",IF(VLOOKUP(F1216,Kontenplan!$E$9:$E$277,1)&lt;&gt;F1216,"Sollkonto existiert nicht",IF(D1216=0,"Bitte Beleg-Nr. prüfen",IF(OR(AND(G1216&gt;0,G1216&lt;1000),G1216&gt;9999),"Habenkontonummer muss vierstellig sein",IF(VLOOKUP(G1216,Kontenplan!$E$9:$F$277,1)&lt;&gt;G1216,"Habenkonto exisitert nicht","")))))))</f>
        <v/>
      </c>
      <c r="O1216" s="28" t="str">
        <f t="shared" si="37"/>
        <v/>
      </c>
      <c r="P1216" s="28"/>
      <c r="Q1216" s="28"/>
      <c r="R1216" s="28"/>
      <c r="S1216" s="28"/>
      <c r="T1216" s="28"/>
      <c r="U1216" s="28"/>
      <c r="V1216" s="28"/>
      <c r="X1216" s="28"/>
      <c r="Y1216" s="28"/>
    </row>
    <row r="1217" spans="1:25" x14ac:dyDescent="0.2">
      <c r="A1217" t="e">
        <f>IF(OR(F1217=#REF!,G1217=#REF!),ROUND(A1216+1,0),A1216+0.0001)</f>
        <v>#REF!</v>
      </c>
      <c r="B1217" s="20" t="e">
        <f>IF(AND(E1217&gt;=$B$2,E1217&lt;=$B$3,OR(F1217=#REF!,G1217=#REF!)),ROUND(B1216+1,0),B1216+0.0001)</f>
        <v>#REF!</v>
      </c>
      <c r="C1217" s="20" t="e">
        <f>IF(H1217=#REF!,ROUND(C1216+1,0),C1216+0.0001)</f>
        <v>#REF!</v>
      </c>
      <c r="D1217" s="21"/>
      <c r="E1217" s="22"/>
      <c r="F1217" s="23"/>
      <c r="G1217" s="24"/>
      <c r="H1217" s="51"/>
      <c r="I1217" s="25"/>
      <c r="J1217" s="31"/>
      <c r="K1217" s="43" t="str">
        <f t="shared" si="38"/>
        <v/>
      </c>
      <c r="L1217" s="45" t="str">
        <f>IF(F1217="","",VLOOKUP(Journal!F1217,Kontenplan!$E$9:$F$278,2))</f>
        <v/>
      </c>
      <c r="M1217" s="44" t="str">
        <f>IF(G1217="","",VLOOKUP(Journal!G1217,Kontenplan!$E$9:$F$278,2))</f>
        <v/>
      </c>
      <c r="N1217" s="28" t="str">
        <f>IF(AND(G1217="",I1217="",J1217=""),"",IF(AND(I1217&gt;0,OR(F1217="",G1217="")),"Bitte gültige Kontonummer/n eingeben",IF(OR(AND(F1217&gt;0,F1217&lt;1000),F1217&gt;9999),"Sollkontonummer muss vierstellig sein",IF(VLOOKUP(F1217,Kontenplan!$E$9:$E$277,1)&lt;&gt;F1217,"Sollkonto existiert nicht",IF(D1217=0,"Bitte Beleg-Nr. prüfen",IF(OR(AND(G1217&gt;0,G1217&lt;1000),G1217&gt;9999),"Habenkontonummer muss vierstellig sein",IF(VLOOKUP(G1217,Kontenplan!$E$9:$F$277,1)&lt;&gt;G1217,"Habenkonto exisitert nicht","")))))))</f>
        <v/>
      </c>
      <c r="O1217" s="28" t="str">
        <f t="shared" si="37"/>
        <v/>
      </c>
      <c r="P1217" s="28"/>
      <c r="Q1217" s="28"/>
      <c r="R1217" s="28"/>
      <c r="S1217" s="28"/>
      <c r="T1217" s="28"/>
      <c r="U1217" s="28"/>
      <c r="V1217" s="28"/>
      <c r="X1217" s="28"/>
      <c r="Y1217" s="28"/>
    </row>
    <row r="1218" spans="1:25" x14ac:dyDescent="0.2">
      <c r="A1218" t="e">
        <f>IF(OR(F1218=#REF!,G1218=#REF!),ROUND(A1217+1,0),A1217+0.0001)</f>
        <v>#REF!</v>
      </c>
      <c r="B1218" s="20" t="e">
        <f>IF(AND(E1218&gt;=$B$2,E1218&lt;=$B$3,OR(F1218=#REF!,G1218=#REF!)),ROUND(B1217+1,0),B1217+0.0001)</f>
        <v>#REF!</v>
      </c>
      <c r="C1218" s="20" t="e">
        <f>IF(H1218=#REF!,ROUND(C1217+1,0),C1217+0.0001)</f>
        <v>#REF!</v>
      </c>
      <c r="D1218" s="21"/>
      <c r="E1218" s="22"/>
      <c r="F1218" s="23"/>
      <c r="G1218" s="24"/>
      <c r="H1218" s="51"/>
      <c r="I1218" s="25"/>
      <c r="J1218" s="31"/>
      <c r="K1218" s="43" t="str">
        <f t="shared" si="38"/>
        <v/>
      </c>
      <c r="L1218" s="45" t="str">
        <f>IF(F1218="","",VLOOKUP(Journal!F1218,Kontenplan!$E$9:$F$278,2))</f>
        <v/>
      </c>
      <c r="M1218" s="44" t="str">
        <f>IF(G1218="","",VLOOKUP(Journal!G1218,Kontenplan!$E$9:$F$278,2))</f>
        <v/>
      </c>
      <c r="N1218" s="28" t="str">
        <f>IF(AND(G1218="",I1218="",J1218=""),"",IF(AND(I1218&gt;0,OR(F1218="",G1218="")),"Bitte gültige Kontonummer/n eingeben",IF(OR(AND(F1218&gt;0,F1218&lt;1000),F1218&gt;9999),"Sollkontonummer muss vierstellig sein",IF(VLOOKUP(F1218,Kontenplan!$E$9:$E$277,1)&lt;&gt;F1218,"Sollkonto existiert nicht",IF(D1218=0,"Bitte Beleg-Nr. prüfen",IF(OR(AND(G1218&gt;0,G1218&lt;1000),G1218&gt;9999),"Habenkontonummer muss vierstellig sein",IF(VLOOKUP(G1218,Kontenplan!$E$9:$F$277,1)&lt;&gt;G1218,"Habenkonto exisitert nicht","")))))))</f>
        <v/>
      </c>
      <c r="O1218" s="28" t="str">
        <f t="shared" si="37"/>
        <v/>
      </c>
      <c r="P1218" s="28"/>
      <c r="Q1218" s="28"/>
      <c r="R1218" s="28"/>
      <c r="S1218" s="28"/>
      <c r="T1218" s="28"/>
      <c r="U1218" s="28"/>
      <c r="V1218" s="28"/>
      <c r="X1218" s="28"/>
      <c r="Y1218" s="28"/>
    </row>
    <row r="1219" spans="1:25" x14ac:dyDescent="0.2">
      <c r="A1219" t="e">
        <f>IF(OR(F1219=#REF!,G1219=#REF!),ROUND(A1218+1,0),A1218+0.0001)</f>
        <v>#REF!</v>
      </c>
      <c r="B1219" s="20" t="e">
        <f>IF(AND(E1219&gt;=$B$2,E1219&lt;=$B$3,OR(F1219=#REF!,G1219=#REF!)),ROUND(B1218+1,0),B1218+0.0001)</f>
        <v>#REF!</v>
      </c>
      <c r="C1219" s="20" t="e">
        <f>IF(H1219=#REF!,ROUND(C1218+1,0),C1218+0.0001)</f>
        <v>#REF!</v>
      </c>
      <c r="D1219" s="21"/>
      <c r="E1219" s="22"/>
      <c r="F1219" s="23"/>
      <c r="G1219" s="24"/>
      <c r="H1219" s="51"/>
      <c r="I1219" s="25"/>
      <c r="J1219" s="31"/>
      <c r="K1219" s="43" t="str">
        <f t="shared" si="38"/>
        <v/>
      </c>
      <c r="L1219" s="45" t="str">
        <f>IF(F1219="","",VLOOKUP(Journal!F1219,Kontenplan!$E$9:$F$278,2))</f>
        <v/>
      </c>
      <c r="M1219" s="44" t="str">
        <f>IF(G1219="","",VLOOKUP(Journal!G1219,Kontenplan!$E$9:$F$278,2))</f>
        <v/>
      </c>
      <c r="N1219" s="28" t="str">
        <f>IF(AND(G1219="",I1219="",J1219=""),"",IF(AND(I1219&gt;0,OR(F1219="",G1219="")),"Bitte gültige Kontonummer/n eingeben",IF(OR(AND(F1219&gt;0,F1219&lt;1000),F1219&gt;9999),"Sollkontonummer muss vierstellig sein",IF(VLOOKUP(F1219,Kontenplan!$E$9:$E$277,1)&lt;&gt;F1219,"Sollkonto existiert nicht",IF(D1219=0,"Bitte Beleg-Nr. prüfen",IF(OR(AND(G1219&gt;0,G1219&lt;1000),G1219&gt;9999),"Habenkontonummer muss vierstellig sein",IF(VLOOKUP(G1219,Kontenplan!$E$9:$F$277,1)&lt;&gt;G1219,"Habenkonto exisitert nicht","")))))))</f>
        <v/>
      </c>
      <c r="O1219" s="28" t="str">
        <f t="shared" si="37"/>
        <v/>
      </c>
      <c r="P1219" s="28"/>
      <c r="Q1219" s="28"/>
      <c r="R1219" s="28"/>
      <c r="S1219" s="28"/>
      <c r="T1219" s="28"/>
      <c r="U1219" s="28"/>
      <c r="V1219" s="28"/>
      <c r="X1219" s="28"/>
      <c r="Y1219" s="28"/>
    </row>
    <row r="1220" spans="1:25" x14ac:dyDescent="0.2">
      <c r="A1220" t="e">
        <f>IF(OR(F1220=#REF!,G1220=#REF!),ROUND(A1219+1,0),A1219+0.0001)</f>
        <v>#REF!</v>
      </c>
      <c r="B1220" s="20" t="e">
        <f>IF(AND(E1220&gt;=$B$2,E1220&lt;=$B$3,OR(F1220=#REF!,G1220=#REF!)),ROUND(B1219+1,0),B1219+0.0001)</f>
        <v>#REF!</v>
      </c>
      <c r="C1220" s="20" t="e">
        <f>IF(H1220=#REF!,ROUND(C1219+1,0),C1219+0.0001)</f>
        <v>#REF!</v>
      </c>
      <c r="D1220" s="21"/>
      <c r="E1220" s="22"/>
      <c r="F1220" s="23"/>
      <c r="G1220" s="24"/>
      <c r="H1220" s="51"/>
      <c r="I1220" s="25"/>
      <c r="J1220" s="31"/>
      <c r="K1220" s="43" t="str">
        <f t="shared" si="38"/>
        <v/>
      </c>
      <c r="L1220" s="45" t="str">
        <f>IF(F1220="","",VLOOKUP(Journal!F1220,Kontenplan!$E$9:$F$278,2))</f>
        <v/>
      </c>
      <c r="M1220" s="44" t="str">
        <f>IF(G1220="","",VLOOKUP(Journal!G1220,Kontenplan!$E$9:$F$278,2))</f>
        <v/>
      </c>
      <c r="N1220" s="28" t="str">
        <f>IF(AND(G1220="",I1220="",J1220=""),"",IF(AND(I1220&gt;0,OR(F1220="",G1220="")),"Bitte gültige Kontonummer/n eingeben",IF(OR(AND(F1220&gt;0,F1220&lt;1000),F1220&gt;9999),"Sollkontonummer muss vierstellig sein",IF(VLOOKUP(F1220,Kontenplan!$E$9:$E$277,1)&lt;&gt;F1220,"Sollkonto existiert nicht",IF(D1220=0,"Bitte Beleg-Nr. prüfen",IF(OR(AND(G1220&gt;0,G1220&lt;1000),G1220&gt;9999),"Habenkontonummer muss vierstellig sein",IF(VLOOKUP(G1220,Kontenplan!$E$9:$F$277,1)&lt;&gt;G1220,"Habenkonto exisitert nicht","")))))))</f>
        <v/>
      </c>
      <c r="O1220" s="28" t="str">
        <f t="shared" si="37"/>
        <v/>
      </c>
      <c r="P1220" s="28"/>
      <c r="Q1220" s="28"/>
      <c r="R1220" s="28"/>
      <c r="S1220" s="28"/>
      <c r="T1220" s="28"/>
      <c r="U1220" s="28"/>
      <c r="V1220" s="28"/>
      <c r="X1220" s="28"/>
      <c r="Y1220" s="28"/>
    </row>
    <row r="1221" spans="1:25" x14ac:dyDescent="0.2">
      <c r="A1221" t="e">
        <f>IF(OR(F1221=#REF!,G1221=#REF!),ROUND(A1220+1,0),A1220+0.0001)</f>
        <v>#REF!</v>
      </c>
      <c r="B1221" s="20" t="e">
        <f>IF(AND(E1221&gt;=$B$2,E1221&lt;=$B$3,OR(F1221=#REF!,G1221=#REF!)),ROUND(B1220+1,0),B1220+0.0001)</f>
        <v>#REF!</v>
      </c>
      <c r="C1221" s="20" t="e">
        <f>IF(H1221=#REF!,ROUND(C1220+1,0),C1220+0.0001)</f>
        <v>#REF!</v>
      </c>
      <c r="D1221" s="21"/>
      <c r="E1221" s="22"/>
      <c r="F1221" s="23"/>
      <c r="G1221" s="24"/>
      <c r="H1221" s="51"/>
      <c r="I1221" s="25"/>
      <c r="J1221" s="31"/>
      <c r="K1221" s="43" t="str">
        <f t="shared" si="38"/>
        <v/>
      </c>
      <c r="L1221" s="45" t="str">
        <f>IF(F1221="","",VLOOKUP(Journal!F1221,Kontenplan!$E$9:$F$278,2))</f>
        <v/>
      </c>
      <c r="M1221" s="44" t="str">
        <f>IF(G1221="","",VLOOKUP(Journal!G1221,Kontenplan!$E$9:$F$278,2))</f>
        <v/>
      </c>
      <c r="N1221" s="28" t="str">
        <f>IF(AND(G1221="",I1221="",J1221=""),"",IF(AND(I1221&gt;0,OR(F1221="",G1221="")),"Bitte gültige Kontonummer/n eingeben",IF(OR(AND(F1221&gt;0,F1221&lt;1000),F1221&gt;9999),"Sollkontonummer muss vierstellig sein",IF(VLOOKUP(F1221,Kontenplan!$E$9:$E$277,1)&lt;&gt;F1221,"Sollkonto existiert nicht",IF(D1221=0,"Bitte Beleg-Nr. prüfen",IF(OR(AND(G1221&gt;0,G1221&lt;1000),G1221&gt;9999),"Habenkontonummer muss vierstellig sein",IF(VLOOKUP(G1221,Kontenplan!$E$9:$F$277,1)&lt;&gt;G1221,"Habenkonto exisitert nicht","")))))))</f>
        <v/>
      </c>
      <c r="O1221" s="28" t="str">
        <f t="shared" si="37"/>
        <v/>
      </c>
      <c r="P1221" s="28"/>
      <c r="Q1221" s="28"/>
      <c r="R1221" s="28"/>
      <c r="S1221" s="28"/>
      <c r="T1221" s="28"/>
      <c r="U1221" s="28"/>
      <c r="V1221" s="28"/>
      <c r="X1221" s="28"/>
      <c r="Y1221" s="28"/>
    </row>
    <row r="1222" spans="1:25" x14ac:dyDescent="0.2">
      <c r="A1222" t="e">
        <f>IF(OR(F1222=#REF!,G1222=#REF!),ROUND(A1221+1,0),A1221+0.0001)</f>
        <v>#REF!</v>
      </c>
      <c r="B1222" s="20" t="e">
        <f>IF(AND(E1222&gt;=$B$2,E1222&lt;=$B$3,OR(F1222=#REF!,G1222=#REF!)),ROUND(B1221+1,0),B1221+0.0001)</f>
        <v>#REF!</v>
      </c>
      <c r="C1222" s="20" t="e">
        <f>IF(H1222=#REF!,ROUND(C1221+1,0),C1221+0.0001)</f>
        <v>#REF!</v>
      </c>
      <c r="D1222" s="21"/>
      <c r="E1222" s="22"/>
      <c r="F1222" s="23"/>
      <c r="G1222" s="24"/>
      <c r="H1222" s="51"/>
      <c r="I1222" s="25"/>
      <c r="J1222" s="31"/>
      <c r="K1222" s="43" t="str">
        <f t="shared" si="38"/>
        <v/>
      </c>
      <c r="L1222" s="45" t="str">
        <f>IF(F1222="","",VLOOKUP(Journal!F1222,Kontenplan!$E$9:$F$278,2))</f>
        <v/>
      </c>
      <c r="M1222" s="44" t="str">
        <f>IF(G1222="","",VLOOKUP(Journal!G1222,Kontenplan!$E$9:$F$278,2))</f>
        <v/>
      </c>
      <c r="N1222" s="28" t="str">
        <f>IF(AND(G1222="",I1222="",J1222=""),"",IF(AND(I1222&gt;0,OR(F1222="",G1222="")),"Bitte gültige Kontonummer/n eingeben",IF(OR(AND(F1222&gt;0,F1222&lt;1000),F1222&gt;9999),"Sollkontonummer muss vierstellig sein",IF(VLOOKUP(F1222,Kontenplan!$E$9:$E$277,1)&lt;&gt;F1222,"Sollkonto existiert nicht",IF(D1222=0,"Bitte Beleg-Nr. prüfen",IF(OR(AND(G1222&gt;0,G1222&lt;1000),G1222&gt;9999),"Habenkontonummer muss vierstellig sein",IF(VLOOKUP(G1222,Kontenplan!$E$9:$F$277,1)&lt;&gt;G1222,"Habenkonto exisitert nicht","")))))))</f>
        <v/>
      </c>
      <c r="O1222" s="28" t="str">
        <f t="shared" si="37"/>
        <v/>
      </c>
      <c r="P1222" s="28"/>
      <c r="Q1222" s="28"/>
      <c r="R1222" s="28"/>
      <c r="S1222" s="28"/>
      <c r="T1222" s="28"/>
      <c r="U1222" s="28"/>
      <c r="V1222" s="28"/>
      <c r="X1222" s="28"/>
      <c r="Y1222" s="28"/>
    </row>
    <row r="1223" spans="1:25" x14ac:dyDescent="0.2">
      <c r="A1223" t="e">
        <f>IF(OR(F1223=#REF!,G1223=#REF!),ROUND(A1222+1,0),A1222+0.0001)</f>
        <v>#REF!</v>
      </c>
      <c r="B1223" s="20" t="e">
        <f>IF(AND(E1223&gt;=$B$2,E1223&lt;=$B$3,OR(F1223=#REF!,G1223=#REF!)),ROUND(B1222+1,0),B1222+0.0001)</f>
        <v>#REF!</v>
      </c>
      <c r="C1223" s="20" t="e">
        <f>IF(H1223=#REF!,ROUND(C1222+1,0),C1222+0.0001)</f>
        <v>#REF!</v>
      </c>
      <c r="D1223" s="21"/>
      <c r="E1223" s="22"/>
      <c r="F1223" s="23"/>
      <c r="G1223" s="24"/>
      <c r="H1223" s="51"/>
      <c r="I1223" s="25"/>
      <c r="J1223" s="31"/>
      <c r="K1223" s="43" t="str">
        <f t="shared" si="38"/>
        <v/>
      </c>
      <c r="L1223" s="45" t="str">
        <f>IF(F1223="","",VLOOKUP(Journal!F1223,Kontenplan!$E$9:$F$278,2))</f>
        <v/>
      </c>
      <c r="M1223" s="44" t="str">
        <f>IF(G1223="","",VLOOKUP(Journal!G1223,Kontenplan!$E$9:$F$278,2))</f>
        <v/>
      </c>
      <c r="N1223" s="28" t="str">
        <f>IF(AND(G1223="",I1223="",J1223=""),"",IF(AND(I1223&gt;0,OR(F1223="",G1223="")),"Bitte gültige Kontonummer/n eingeben",IF(OR(AND(F1223&gt;0,F1223&lt;1000),F1223&gt;9999),"Sollkontonummer muss vierstellig sein",IF(VLOOKUP(F1223,Kontenplan!$E$9:$E$277,1)&lt;&gt;F1223,"Sollkonto existiert nicht",IF(D1223=0,"Bitte Beleg-Nr. prüfen",IF(OR(AND(G1223&gt;0,G1223&lt;1000),G1223&gt;9999),"Habenkontonummer muss vierstellig sein",IF(VLOOKUP(G1223,Kontenplan!$E$9:$F$277,1)&lt;&gt;G1223,"Habenkonto exisitert nicht","")))))))</f>
        <v/>
      </c>
      <c r="O1223" s="28" t="str">
        <f t="shared" si="37"/>
        <v/>
      </c>
      <c r="P1223" s="28"/>
      <c r="Q1223" s="28"/>
      <c r="R1223" s="28"/>
      <c r="S1223" s="28"/>
      <c r="T1223" s="28"/>
      <c r="U1223" s="28"/>
      <c r="V1223" s="28"/>
      <c r="X1223" s="28"/>
      <c r="Y1223" s="28"/>
    </row>
    <row r="1224" spans="1:25" x14ac:dyDescent="0.2">
      <c r="A1224" t="e">
        <f>IF(OR(F1224=#REF!,G1224=#REF!),ROUND(A1223+1,0),A1223+0.0001)</f>
        <v>#REF!</v>
      </c>
      <c r="B1224" s="20" t="e">
        <f>IF(AND(E1224&gt;=$B$2,E1224&lt;=$B$3,OR(F1224=#REF!,G1224=#REF!)),ROUND(B1223+1,0),B1223+0.0001)</f>
        <v>#REF!</v>
      </c>
      <c r="C1224" s="20" t="e">
        <f>IF(H1224=#REF!,ROUND(C1223+1,0),C1223+0.0001)</f>
        <v>#REF!</v>
      </c>
      <c r="D1224" s="21"/>
      <c r="E1224" s="22"/>
      <c r="F1224" s="23"/>
      <c r="G1224" s="24"/>
      <c r="H1224" s="51"/>
      <c r="I1224" s="25"/>
      <c r="J1224" s="31"/>
      <c r="K1224" s="43" t="str">
        <f t="shared" si="38"/>
        <v/>
      </c>
      <c r="L1224" s="45" t="str">
        <f>IF(F1224="","",VLOOKUP(Journal!F1224,Kontenplan!$E$9:$F$278,2))</f>
        <v/>
      </c>
      <c r="M1224" s="44" t="str">
        <f>IF(G1224="","",VLOOKUP(Journal!G1224,Kontenplan!$E$9:$F$278,2))</f>
        <v/>
      </c>
      <c r="N1224" s="28" t="str">
        <f>IF(AND(G1224="",I1224="",J1224=""),"",IF(AND(I1224&gt;0,OR(F1224="",G1224="")),"Bitte gültige Kontonummer/n eingeben",IF(OR(AND(F1224&gt;0,F1224&lt;1000),F1224&gt;9999),"Sollkontonummer muss vierstellig sein",IF(VLOOKUP(F1224,Kontenplan!$E$9:$E$277,1)&lt;&gt;F1224,"Sollkonto existiert nicht",IF(D1224=0,"Bitte Beleg-Nr. prüfen",IF(OR(AND(G1224&gt;0,G1224&lt;1000),G1224&gt;9999),"Habenkontonummer muss vierstellig sein",IF(VLOOKUP(G1224,Kontenplan!$E$9:$F$277,1)&lt;&gt;G1224,"Habenkonto exisitert nicht","")))))))</f>
        <v/>
      </c>
      <c r="O1224" s="28" t="str">
        <f t="shared" ref="O1224:O1287" si="39">IF(AND(F1224&lt;&gt;"",F1224=G1224),"Soll- und Habenkontonummern sind identisch",IF(AND(D1225&lt;&gt;"",G1224&gt;0,F1224&gt;0,OR(I1224="",I1224&lt;=0)),"Bitte Betrag prüfen",IF(AND(J1224="",D1225&gt;0),"Kein Text ist ok, aber nicht empfehlenswert",IF(OR(AND(E1224="",G1224&gt;0),AND(E1224&lt;MAX(E1217:E1223)-20,G1224&gt;0)),"Datum möglicherweise falsch",""))))</f>
        <v/>
      </c>
      <c r="P1224" s="28"/>
      <c r="Q1224" s="28"/>
      <c r="R1224" s="28"/>
      <c r="S1224" s="28"/>
      <c r="T1224" s="28"/>
      <c r="U1224" s="28"/>
      <c r="V1224" s="28"/>
      <c r="X1224" s="28"/>
      <c r="Y1224" s="28"/>
    </row>
    <row r="1225" spans="1:25" x14ac:dyDescent="0.2">
      <c r="A1225" t="e">
        <f>IF(OR(F1225=#REF!,G1225=#REF!),ROUND(A1224+1,0),A1224+0.0001)</f>
        <v>#REF!</v>
      </c>
      <c r="B1225" s="20" t="e">
        <f>IF(AND(E1225&gt;=$B$2,E1225&lt;=$B$3,OR(F1225=#REF!,G1225=#REF!)),ROUND(B1224+1,0),B1224+0.0001)</f>
        <v>#REF!</v>
      </c>
      <c r="C1225" s="20" t="e">
        <f>IF(H1225=#REF!,ROUND(C1224+1,0),C1224+0.0001)</f>
        <v>#REF!</v>
      </c>
      <c r="D1225" s="21"/>
      <c r="E1225" s="22"/>
      <c r="F1225" s="23"/>
      <c r="G1225" s="24"/>
      <c r="H1225" s="51"/>
      <c r="I1225" s="25"/>
      <c r="J1225" s="31"/>
      <c r="K1225" s="43" t="str">
        <f t="shared" si="38"/>
        <v/>
      </c>
      <c r="L1225" s="45" t="str">
        <f>IF(F1225="","",VLOOKUP(Journal!F1225,Kontenplan!$E$9:$F$278,2))</f>
        <v/>
      </c>
      <c r="M1225" s="44" t="str">
        <f>IF(G1225="","",VLOOKUP(Journal!G1225,Kontenplan!$E$9:$F$278,2))</f>
        <v/>
      </c>
      <c r="N1225" s="28" t="str">
        <f>IF(AND(G1225="",I1225="",J1225=""),"",IF(AND(I1225&gt;0,OR(F1225="",G1225="")),"Bitte gültige Kontonummer/n eingeben",IF(OR(AND(F1225&gt;0,F1225&lt;1000),F1225&gt;9999),"Sollkontonummer muss vierstellig sein",IF(VLOOKUP(F1225,Kontenplan!$E$9:$E$277,1)&lt;&gt;F1225,"Sollkonto existiert nicht",IF(D1225=0,"Bitte Beleg-Nr. prüfen",IF(OR(AND(G1225&gt;0,G1225&lt;1000),G1225&gt;9999),"Habenkontonummer muss vierstellig sein",IF(VLOOKUP(G1225,Kontenplan!$E$9:$F$277,1)&lt;&gt;G1225,"Habenkonto exisitert nicht","")))))))</f>
        <v/>
      </c>
      <c r="O1225" s="28" t="str">
        <f t="shared" si="39"/>
        <v/>
      </c>
      <c r="P1225" s="28"/>
      <c r="Q1225" s="28"/>
      <c r="R1225" s="28"/>
      <c r="S1225" s="28"/>
      <c r="T1225" s="28"/>
      <c r="U1225" s="28"/>
      <c r="V1225" s="28"/>
      <c r="X1225" s="28"/>
      <c r="Y1225" s="28"/>
    </row>
    <row r="1226" spans="1:25" x14ac:dyDescent="0.2">
      <c r="A1226" t="e">
        <f>IF(OR(F1226=#REF!,G1226=#REF!),ROUND(A1225+1,0),A1225+0.0001)</f>
        <v>#REF!</v>
      </c>
      <c r="B1226" s="20" t="e">
        <f>IF(AND(E1226&gt;=$B$2,E1226&lt;=$B$3,OR(F1226=#REF!,G1226=#REF!)),ROUND(B1225+1,0),B1225+0.0001)</f>
        <v>#REF!</v>
      </c>
      <c r="C1226" s="20" t="e">
        <f>IF(H1226=#REF!,ROUND(C1225+1,0),C1225+0.0001)</f>
        <v>#REF!</v>
      </c>
      <c r="D1226" s="21"/>
      <c r="E1226" s="22"/>
      <c r="F1226" s="23"/>
      <c r="G1226" s="24"/>
      <c r="H1226" s="51"/>
      <c r="I1226" s="25"/>
      <c r="J1226" s="31"/>
      <c r="K1226" s="43" t="str">
        <f t="shared" si="38"/>
        <v/>
      </c>
      <c r="L1226" s="45" t="str">
        <f>IF(F1226="","",VLOOKUP(Journal!F1226,Kontenplan!$E$9:$F$278,2))</f>
        <v/>
      </c>
      <c r="M1226" s="44" t="str">
        <f>IF(G1226="","",VLOOKUP(Journal!G1226,Kontenplan!$E$9:$F$278,2))</f>
        <v/>
      </c>
      <c r="N1226" s="28" t="str">
        <f>IF(AND(G1226="",I1226="",J1226=""),"",IF(AND(I1226&gt;0,OR(F1226="",G1226="")),"Bitte gültige Kontonummer/n eingeben",IF(OR(AND(F1226&gt;0,F1226&lt;1000),F1226&gt;9999),"Sollkontonummer muss vierstellig sein",IF(VLOOKUP(F1226,Kontenplan!$E$9:$E$277,1)&lt;&gt;F1226,"Sollkonto existiert nicht",IF(D1226=0,"Bitte Beleg-Nr. prüfen",IF(OR(AND(G1226&gt;0,G1226&lt;1000),G1226&gt;9999),"Habenkontonummer muss vierstellig sein",IF(VLOOKUP(G1226,Kontenplan!$E$9:$F$277,1)&lt;&gt;G1226,"Habenkonto exisitert nicht","")))))))</f>
        <v/>
      </c>
      <c r="O1226" s="28" t="str">
        <f t="shared" si="39"/>
        <v/>
      </c>
      <c r="P1226" s="28"/>
      <c r="Q1226" s="28"/>
      <c r="R1226" s="28"/>
      <c r="S1226" s="28"/>
      <c r="T1226" s="28"/>
      <c r="U1226" s="28"/>
      <c r="V1226" s="28"/>
      <c r="X1226" s="28"/>
      <c r="Y1226" s="28"/>
    </row>
    <row r="1227" spans="1:25" x14ac:dyDescent="0.2">
      <c r="A1227" t="e">
        <f>IF(OR(F1227=#REF!,G1227=#REF!),ROUND(A1226+1,0),A1226+0.0001)</f>
        <v>#REF!</v>
      </c>
      <c r="B1227" s="20" t="e">
        <f>IF(AND(E1227&gt;=$B$2,E1227&lt;=$B$3,OR(F1227=#REF!,G1227=#REF!)),ROUND(B1226+1,0),B1226+0.0001)</f>
        <v>#REF!</v>
      </c>
      <c r="C1227" s="20" t="e">
        <f>IF(H1227=#REF!,ROUND(C1226+1,0),C1226+0.0001)</f>
        <v>#REF!</v>
      </c>
      <c r="D1227" s="21"/>
      <c r="E1227" s="22"/>
      <c r="F1227" s="23"/>
      <c r="G1227" s="24"/>
      <c r="H1227" s="51"/>
      <c r="I1227" s="25"/>
      <c r="J1227" s="31"/>
      <c r="K1227" s="43" t="str">
        <f t="shared" si="38"/>
        <v/>
      </c>
      <c r="L1227" s="45" t="str">
        <f>IF(F1227="","",VLOOKUP(Journal!F1227,Kontenplan!$E$9:$F$278,2))</f>
        <v/>
      </c>
      <c r="M1227" s="44" t="str">
        <f>IF(G1227="","",VLOOKUP(Journal!G1227,Kontenplan!$E$9:$F$278,2))</f>
        <v/>
      </c>
      <c r="N1227" s="28" t="str">
        <f>IF(AND(G1227="",I1227="",J1227=""),"",IF(AND(I1227&gt;0,OR(F1227="",G1227="")),"Bitte gültige Kontonummer/n eingeben",IF(OR(AND(F1227&gt;0,F1227&lt;1000),F1227&gt;9999),"Sollkontonummer muss vierstellig sein",IF(VLOOKUP(F1227,Kontenplan!$E$9:$E$277,1)&lt;&gt;F1227,"Sollkonto existiert nicht",IF(D1227=0,"Bitte Beleg-Nr. prüfen",IF(OR(AND(G1227&gt;0,G1227&lt;1000),G1227&gt;9999),"Habenkontonummer muss vierstellig sein",IF(VLOOKUP(G1227,Kontenplan!$E$9:$F$277,1)&lt;&gt;G1227,"Habenkonto exisitert nicht","")))))))</f>
        <v/>
      </c>
      <c r="O1227" s="28" t="str">
        <f t="shared" si="39"/>
        <v/>
      </c>
      <c r="P1227" s="28"/>
      <c r="Q1227" s="28"/>
      <c r="R1227" s="28"/>
      <c r="S1227" s="28"/>
      <c r="T1227" s="28"/>
      <c r="U1227" s="28"/>
      <c r="V1227" s="28"/>
      <c r="X1227" s="28"/>
      <c r="Y1227" s="28"/>
    </row>
    <row r="1228" spans="1:25" x14ac:dyDescent="0.2">
      <c r="A1228" t="e">
        <f>IF(OR(F1228=#REF!,G1228=#REF!),ROUND(A1227+1,0),A1227+0.0001)</f>
        <v>#REF!</v>
      </c>
      <c r="B1228" s="20" t="e">
        <f>IF(AND(E1228&gt;=$B$2,E1228&lt;=$B$3,OR(F1228=#REF!,G1228=#REF!)),ROUND(B1227+1,0),B1227+0.0001)</f>
        <v>#REF!</v>
      </c>
      <c r="C1228" s="20" t="e">
        <f>IF(H1228=#REF!,ROUND(C1227+1,0),C1227+0.0001)</f>
        <v>#REF!</v>
      </c>
      <c r="D1228" s="21"/>
      <c r="E1228" s="22"/>
      <c r="F1228" s="23"/>
      <c r="G1228" s="24"/>
      <c r="H1228" s="51"/>
      <c r="I1228" s="25"/>
      <c r="J1228" s="31"/>
      <c r="K1228" s="43" t="str">
        <f t="shared" si="38"/>
        <v/>
      </c>
      <c r="L1228" s="45" t="str">
        <f>IF(F1228="","",VLOOKUP(Journal!F1228,Kontenplan!$E$9:$F$278,2))</f>
        <v/>
      </c>
      <c r="M1228" s="44" t="str">
        <f>IF(G1228="","",VLOOKUP(Journal!G1228,Kontenplan!$E$9:$F$278,2))</f>
        <v/>
      </c>
      <c r="N1228" s="28" t="str">
        <f>IF(AND(G1228="",I1228="",J1228=""),"",IF(AND(I1228&gt;0,OR(F1228="",G1228="")),"Bitte gültige Kontonummer/n eingeben",IF(OR(AND(F1228&gt;0,F1228&lt;1000),F1228&gt;9999),"Sollkontonummer muss vierstellig sein",IF(VLOOKUP(F1228,Kontenplan!$E$9:$E$277,1)&lt;&gt;F1228,"Sollkonto existiert nicht",IF(D1228=0,"Bitte Beleg-Nr. prüfen",IF(OR(AND(G1228&gt;0,G1228&lt;1000),G1228&gt;9999),"Habenkontonummer muss vierstellig sein",IF(VLOOKUP(G1228,Kontenplan!$E$9:$F$277,1)&lt;&gt;G1228,"Habenkonto exisitert nicht","")))))))</f>
        <v/>
      </c>
      <c r="O1228" s="28" t="str">
        <f t="shared" si="39"/>
        <v/>
      </c>
      <c r="P1228" s="28"/>
      <c r="Q1228" s="28"/>
      <c r="R1228" s="28"/>
      <c r="S1228" s="28"/>
      <c r="T1228" s="28"/>
      <c r="U1228" s="28"/>
      <c r="V1228" s="28"/>
      <c r="X1228" s="28"/>
      <c r="Y1228" s="28"/>
    </row>
    <row r="1229" spans="1:25" x14ac:dyDescent="0.2">
      <c r="A1229" t="e">
        <f>IF(OR(F1229=#REF!,G1229=#REF!),ROUND(A1228+1,0),A1228+0.0001)</f>
        <v>#REF!</v>
      </c>
      <c r="B1229" s="20" t="e">
        <f>IF(AND(E1229&gt;=$B$2,E1229&lt;=$B$3,OR(F1229=#REF!,G1229=#REF!)),ROUND(B1228+1,0),B1228+0.0001)</f>
        <v>#REF!</v>
      </c>
      <c r="C1229" s="20" t="e">
        <f>IF(H1229=#REF!,ROUND(C1228+1,0),C1228+0.0001)</f>
        <v>#REF!</v>
      </c>
      <c r="D1229" s="21"/>
      <c r="E1229" s="22"/>
      <c r="F1229" s="23"/>
      <c r="G1229" s="24"/>
      <c r="H1229" s="51"/>
      <c r="I1229" s="25"/>
      <c r="J1229" s="31"/>
      <c r="K1229" s="43" t="str">
        <f t="shared" si="38"/>
        <v/>
      </c>
      <c r="L1229" s="45" t="str">
        <f>IF(F1229="","",VLOOKUP(Journal!F1229,Kontenplan!$E$9:$F$278,2))</f>
        <v/>
      </c>
      <c r="M1229" s="44" t="str">
        <f>IF(G1229="","",VLOOKUP(Journal!G1229,Kontenplan!$E$9:$F$278,2))</f>
        <v/>
      </c>
      <c r="N1229" s="28" t="str">
        <f>IF(AND(G1229="",I1229="",J1229=""),"",IF(AND(I1229&gt;0,OR(F1229="",G1229="")),"Bitte gültige Kontonummer/n eingeben",IF(OR(AND(F1229&gt;0,F1229&lt;1000),F1229&gt;9999),"Sollkontonummer muss vierstellig sein",IF(VLOOKUP(F1229,Kontenplan!$E$9:$E$277,1)&lt;&gt;F1229,"Sollkonto existiert nicht",IF(D1229=0,"Bitte Beleg-Nr. prüfen",IF(OR(AND(G1229&gt;0,G1229&lt;1000),G1229&gt;9999),"Habenkontonummer muss vierstellig sein",IF(VLOOKUP(G1229,Kontenplan!$E$9:$F$277,1)&lt;&gt;G1229,"Habenkonto exisitert nicht","")))))))</f>
        <v/>
      </c>
      <c r="O1229" s="28" t="str">
        <f t="shared" si="39"/>
        <v/>
      </c>
      <c r="P1229" s="28"/>
      <c r="Q1229" s="28"/>
      <c r="R1229" s="28"/>
      <c r="S1229" s="28"/>
      <c r="T1229" s="28"/>
      <c r="U1229" s="28"/>
      <c r="V1229" s="28"/>
      <c r="X1229" s="28"/>
      <c r="Y1229" s="28"/>
    </row>
    <row r="1230" spans="1:25" x14ac:dyDescent="0.2">
      <c r="A1230" t="e">
        <f>IF(OR(F1230=#REF!,G1230=#REF!),ROUND(A1229+1,0),A1229+0.0001)</f>
        <v>#REF!</v>
      </c>
      <c r="B1230" s="20" t="e">
        <f>IF(AND(E1230&gt;=$B$2,E1230&lt;=$B$3,OR(F1230=#REF!,G1230=#REF!)),ROUND(B1229+1,0),B1229+0.0001)</f>
        <v>#REF!</v>
      </c>
      <c r="C1230" s="20" t="e">
        <f>IF(H1230=#REF!,ROUND(C1229+1,0),C1229+0.0001)</f>
        <v>#REF!</v>
      </c>
      <c r="D1230" s="21"/>
      <c r="E1230" s="22"/>
      <c r="F1230" s="23"/>
      <c r="G1230" s="24"/>
      <c r="H1230" s="51"/>
      <c r="I1230" s="25"/>
      <c r="J1230" s="31"/>
      <c r="K1230" s="43" t="str">
        <f t="shared" si="38"/>
        <v/>
      </c>
      <c r="L1230" s="45" t="str">
        <f>IF(F1230="","",VLOOKUP(Journal!F1230,Kontenplan!$E$9:$F$278,2))</f>
        <v/>
      </c>
      <c r="M1230" s="44" t="str">
        <f>IF(G1230="","",VLOOKUP(Journal!G1230,Kontenplan!$E$9:$F$278,2))</f>
        <v/>
      </c>
      <c r="N1230" s="28" t="str">
        <f>IF(AND(G1230="",I1230="",J1230=""),"",IF(AND(I1230&gt;0,OR(F1230="",G1230="")),"Bitte gültige Kontonummer/n eingeben",IF(OR(AND(F1230&gt;0,F1230&lt;1000),F1230&gt;9999),"Sollkontonummer muss vierstellig sein",IF(VLOOKUP(F1230,Kontenplan!$E$9:$E$277,1)&lt;&gt;F1230,"Sollkonto existiert nicht",IF(D1230=0,"Bitte Beleg-Nr. prüfen",IF(OR(AND(G1230&gt;0,G1230&lt;1000),G1230&gt;9999),"Habenkontonummer muss vierstellig sein",IF(VLOOKUP(G1230,Kontenplan!$E$9:$F$277,1)&lt;&gt;G1230,"Habenkonto exisitert nicht","")))))))</f>
        <v/>
      </c>
      <c r="O1230" s="28" t="str">
        <f t="shared" si="39"/>
        <v/>
      </c>
      <c r="P1230" s="28"/>
      <c r="Q1230" s="28"/>
      <c r="R1230" s="28"/>
      <c r="S1230" s="28"/>
      <c r="T1230" s="28"/>
      <c r="U1230" s="28"/>
      <c r="V1230" s="28"/>
      <c r="X1230" s="28"/>
      <c r="Y1230" s="28"/>
    </row>
    <row r="1231" spans="1:25" x14ac:dyDescent="0.2">
      <c r="A1231" t="e">
        <f>IF(OR(F1231=#REF!,G1231=#REF!),ROUND(A1230+1,0),A1230+0.0001)</f>
        <v>#REF!</v>
      </c>
      <c r="B1231" s="20" t="e">
        <f>IF(AND(E1231&gt;=$B$2,E1231&lt;=$B$3,OR(F1231=#REF!,G1231=#REF!)),ROUND(B1230+1,0),B1230+0.0001)</f>
        <v>#REF!</v>
      </c>
      <c r="C1231" s="20" t="e">
        <f>IF(H1231=#REF!,ROUND(C1230+1,0),C1230+0.0001)</f>
        <v>#REF!</v>
      </c>
      <c r="D1231" s="21"/>
      <c r="E1231" s="22"/>
      <c r="F1231" s="23"/>
      <c r="G1231" s="24"/>
      <c r="H1231" s="51"/>
      <c r="I1231" s="25"/>
      <c r="J1231" s="31"/>
      <c r="K1231" s="43" t="str">
        <f t="shared" si="38"/>
        <v/>
      </c>
      <c r="L1231" s="45" t="str">
        <f>IF(F1231="","",VLOOKUP(Journal!F1231,Kontenplan!$E$9:$F$278,2))</f>
        <v/>
      </c>
      <c r="M1231" s="44" t="str">
        <f>IF(G1231="","",VLOOKUP(Journal!G1231,Kontenplan!$E$9:$F$278,2))</f>
        <v/>
      </c>
      <c r="N1231" s="28" t="str">
        <f>IF(AND(G1231="",I1231="",J1231=""),"",IF(AND(I1231&gt;0,OR(F1231="",G1231="")),"Bitte gültige Kontonummer/n eingeben",IF(OR(AND(F1231&gt;0,F1231&lt;1000),F1231&gt;9999),"Sollkontonummer muss vierstellig sein",IF(VLOOKUP(F1231,Kontenplan!$E$9:$E$277,1)&lt;&gt;F1231,"Sollkonto existiert nicht",IF(D1231=0,"Bitte Beleg-Nr. prüfen",IF(OR(AND(G1231&gt;0,G1231&lt;1000),G1231&gt;9999),"Habenkontonummer muss vierstellig sein",IF(VLOOKUP(G1231,Kontenplan!$E$9:$F$277,1)&lt;&gt;G1231,"Habenkonto exisitert nicht","")))))))</f>
        <v/>
      </c>
      <c r="O1231" s="28" t="str">
        <f t="shared" si="39"/>
        <v/>
      </c>
      <c r="P1231" s="28"/>
      <c r="Q1231" s="28"/>
      <c r="R1231" s="28"/>
      <c r="S1231" s="28"/>
      <c r="T1231" s="28"/>
      <c r="U1231" s="28"/>
      <c r="V1231" s="28"/>
      <c r="X1231" s="28"/>
      <c r="Y1231" s="28"/>
    </row>
    <row r="1232" spans="1:25" x14ac:dyDescent="0.2">
      <c r="A1232" t="e">
        <f>IF(OR(F1232=#REF!,G1232=#REF!),ROUND(A1231+1,0),A1231+0.0001)</f>
        <v>#REF!</v>
      </c>
      <c r="B1232" s="20" t="e">
        <f>IF(AND(E1232&gt;=$B$2,E1232&lt;=$B$3,OR(F1232=#REF!,G1232=#REF!)),ROUND(B1231+1,0),B1231+0.0001)</f>
        <v>#REF!</v>
      </c>
      <c r="C1232" s="20" t="e">
        <f>IF(H1232=#REF!,ROUND(C1231+1,0),C1231+0.0001)</f>
        <v>#REF!</v>
      </c>
      <c r="D1232" s="21"/>
      <c r="E1232" s="22"/>
      <c r="F1232" s="23"/>
      <c r="G1232" s="24"/>
      <c r="H1232" s="51"/>
      <c r="I1232" s="25"/>
      <c r="J1232" s="31"/>
      <c r="K1232" s="43" t="str">
        <f t="shared" si="38"/>
        <v/>
      </c>
      <c r="L1232" s="45" t="str">
        <f>IF(F1232="","",VLOOKUP(Journal!F1232,Kontenplan!$E$9:$F$278,2))</f>
        <v/>
      </c>
      <c r="M1232" s="44" t="str">
        <f>IF(G1232="","",VLOOKUP(Journal!G1232,Kontenplan!$E$9:$F$278,2))</f>
        <v/>
      </c>
      <c r="N1232" s="28" t="str">
        <f>IF(AND(G1232="",I1232="",J1232=""),"",IF(AND(I1232&gt;0,OR(F1232="",G1232="")),"Bitte gültige Kontonummer/n eingeben",IF(OR(AND(F1232&gt;0,F1232&lt;1000),F1232&gt;9999),"Sollkontonummer muss vierstellig sein",IF(VLOOKUP(F1232,Kontenplan!$E$9:$E$277,1)&lt;&gt;F1232,"Sollkonto existiert nicht",IF(D1232=0,"Bitte Beleg-Nr. prüfen",IF(OR(AND(G1232&gt;0,G1232&lt;1000),G1232&gt;9999),"Habenkontonummer muss vierstellig sein",IF(VLOOKUP(G1232,Kontenplan!$E$9:$F$277,1)&lt;&gt;G1232,"Habenkonto exisitert nicht","")))))))</f>
        <v/>
      </c>
      <c r="O1232" s="28" t="str">
        <f t="shared" si="39"/>
        <v/>
      </c>
      <c r="P1232" s="28"/>
      <c r="Q1232" s="28"/>
      <c r="R1232" s="28"/>
      <c r="S1232" s="28"/>
      <c r="T1232" s="28"/>
      <c r="U1232" s="28"/>
      <c r="V1232" s="28"/>
      <c r="X1232" s="28"/>
      <c r="Y1232" s="28"/>
    </row>
    <row r="1233" spans="1:25" x14ac:dyDescent="0.2">
      <c r="A1233" t="e">
        <f>IF(OR(F1233=#REF!,G1233=#REF!),ROUND(A1232+1,0),A1232+0.0001)</f>
        <v>#REF!</v>
      </c>
      <c r="B1233" s="20" t="e">
        <f>IF(AND(E1233&gt;=$B$2,E1233&lt;=$B$3,OR(F1233=#REF!,G1233=#REF!)),ROUND(B1232+1,0),B1232+0.0001)</f>
        <v>#REF!</v>
      </c>
      <c r="C1233" s="20" t="e">
        <f>IF(H1233=#REF!,ROUND(C1232+1,0),C1232+0.0001)</f>
        <v>#REF!</v>
      </c>
      <c r="D1233" s="21"/>
      <c r="E1233" s="22"/>
      <c r="F1233" s="23"/>
      <c r="G1233" s="24"/>
      <c r="H1233" s="51"/>
      <c r="I1233" s="25"/>
      <c r="J1233" s="31"/>
      <c r="K1233" s="43" t="str">
        <f t="shared" si="38"/>
        <v/>
      </c>
      <c r="L1233" s="45" t="str">
        <f>IF(F1233="","",VLOOKUP(Journal!F1233,Kontenplan!$E$9:$F$278,2))</f>
        <v/>
      </c>
      <c r="M1233" s="44" t="str">
        <f>IF(G1233="","",VLOOKUP(Journal!G1233,Kontenplan!$E$9:$F$278,2))</f>
        <v/>
      </c>
      <c r="N1233" s="28" t="str">
        <f>IF(AND(G1233="",I1233="",J1233=""),"",IF(AND(I1233&gt;0,OR(F1233="",G1233="")),"Bitte gültige Kontonummer/n eingeben",IF(OR(AND(F1233&gt;0,F1233&lt;1000),F1233&gt;9999),"Sollkontonummer muss vierstellig sein",IF(VLOOKUP(F1233,Kontenplan!$E$9:$E$277,1)&lt;&gt;F1233,"Sollkonto existiert nicht",IF(D1233=0,"Bitte Beleg-Nr. prüfen",IF(OR(AND(G1233&gt;0,G1233&lt;1000),G1233&gt;9999),"Habenkontonummer muss vierstellig sein",IF(VLOOKUP(G1233,Kontenplan!$E$9:$F$277,1)&lt;&gt;G1233,"Habenkonto exisitert nicht","")))))))</f>
        <v/>
      </c>
      <c r="O1233" s="28" t="str">
        <f t="shared" si="39"/>
        <v/>
      </c>
      <c r="P1233" s="28"/>
      <c r="Q1233" s="28"/>
      <c r="R1233" s="28"/>
      <c r="S1233" s="28"/>
      <c r="T1233" s="28"/>
      <c r="U1233" s="28"/>
      <c r="V1233" s="28"/>
      <c r="X1233" s="28"/>
      <c r="Y1233" s="28"/>
    </row>
    <row r="1234" spans="1:25" x14ac:dyDescent="0.2">
      <c r="A1234" t="e">
        <f>IF(OR(F1234=#REF!,G1234=#REF!),ROUND(A1233+1,0),A1233+0.0001)</f>
        <v>#REF!</v>
      </c>
      <c r="B1234" s="20" t="e">
        <f>IF(AND(E1234&gt;=$B$2,E1234&lt;=$B$3,OR(F1234=#REF!,G1234=#REF!)),ROUND(B1233+1,0),B1233+0.0001)</f>
        <v>#REF!</v>
      </c>
      <c r="C1234" s="20" t="e">
        <f>IF(H1234=#REF!,ROUND(C1233+1,0),C1233+0.0001)</f>
        <v>#REF!</v>
      </c>
      <c r="D1234" s="21"/>
      <c r="E1234" s="22"/>
      <c r="F1234" s="23"/>
      <c r="G1234" s="24"/>
      <c r="H1234" s="51"/>
      <c r="I1234" s="25"/>
      <c r="J1234" s="31"/>
      <c r="K1234" s="43" t="str">
        <f t="shared" si="38"/>
        <v/>
      </c>
      <c r="L1234" s="45" t="str">
        <f>IF(F1234="","",VLOOKUP(Journal!F1234,Kontenplan!$E$9:$F$278,2))</f>
        <v/>
      </c>
      <c r="M1234" s="44" t="str">
        <f>IF(G1234="","",VLOOKUP(Journal!G1234,Kontenplan!$E$9:$F$278,2))</f>
        <v/>
      </c>
      <c r="N1234" s="28" t="str">
        <f>IF(AND(G1234="",I1234="",J1234=""),"",IF(AND(I1234&gt;0,OR(F1234="",G1234="")),"Bitte gültige Kontonummer/n eingeben",IF(OR(AND(F1234&gt;0,F1234&lt;1000),F1234&gt;9999),"Sollkontonummer muss vierstellig sein",IF(VLOOKUP(F1234,Kontenplan!$E$9:$E$277,1)&lt;&gt;F1234,"Sollkonto existiert nicht",IF(D1234=0,"Bitte Beleg-Nr. prüfen",IF(OR(AND(G1234&gt;0,G1234&lt;1000),G1234&gt;9999),"Habenkontonummer muss vierstellig sein",IF(VLOOKUP(G1234,Kontenplan!$E$9:$F$277,1)&lt;&gt;G1234,"Habenkonto exisitert nicht","")))))))</f>
        <v/>
      </c>
      <c r="O1234" s="28" t="str">
        <f t="shared" si="39"/>
        <v/>
      </c>
      <c r="P1234" s="28"/>
      <c r="Q1234" s="28"/>
      <c r="R1234" s="28"/>
      <c r="S1234" s="28"/>
      <c r="T1234" s="28"/>
      <c r="U1234" s="28"/>
      <c r="V1234" s="28"/>
      <c r="X1234" s="28"/>
      <c r="Y1234" s="28"/>
    </row>
    <row r="1235" spans="1:25" x14ac:dyDescent="0.2">
      <c r="A1235" t="e">
        <f>IF(OR(F1235=#REF!,G1235=#REF!),ROUND(A1234+1,0),A1234+0.0001)</f>
        <v>#REF!</v>
      </c>
      <c r="B1235" s="20" t="e">
        <f>IF(AND(E1235&gt;=$B$2,E1235&lt;=$B$3,OR(F1235=#REF!,G1235=#REF!)),ROUND(B1234+1,0),B1234+0.0001)</f>
        <v>#REF!</v>
      </c>
      <c r="C1235" s="20" t="e">
        <f>IF(H1235=#REF!,ROUND(C1234+1,0),C1234+0.0001)</f>
        <v>#REF!</v>
      </c>
      <c r="D1235" s="21"/>
      <c r="E1235" s="22"/>
      <c r="F1235" s="23"/>
      <c r="G1235" s="24"/>
      <c r="H1235" s="51"/>
      <c r="I1235" s="25"/>
      <c r="J1235" s="31"/>
      <c r="K1235" s="43" t="str">
        <f t="shared" si="38"/>
        <v/>
      </c>
      <c r="L1235" s="45" t="str">
        <f>IF(F1235="","",VLOOKUP(Journal!F1235,Kontenplan!$E$9:$F$278,2))</f>
        <v/>
      </c>
      <c r="M1235" s="44" t="str">
        <f>IF(G1235="","",VLOOKUP(Journal!G1235,Kontenplan!$E$9:$F$278,2))</f>
        <v/>
      </c>
      <c r="N1235" s="28" t="str">
        <f>IF(AND(G1235="",I1235="",J1235=""),"",IF(AND(I1235&gt;0,OR(F1235="",G1235="")),"Bitte gültige Kontonummer/n eingeben",IF(OR(AND(F1235&gt;0,F1235&lt;1000),F1235&gt;9999),"Sollkontonummer muss vierstellig sein",IF(VLOOKUP(F1235,Kontenplan!$E$9:$E$277,1)&lt;&gt;F1235,"Sollkonto existiert nicht",IF(D1235=0,"Bitte Beleg-Nr. prüfen",IF(OR(AND(G1235&gt;0,G1235&lt;1000),G1235&gt;9999),"Habenkontonummer muss vierstellig sein",IF(VLOOKUP(G1235,Kontenplan!$E$9:$F$277,1)&lt;&gt;G1235,"Habenkonto exisitert nicht","")))))))</f>
        <v/>
      </c>
      <c r="O1235" s="28" t="str">
        <f t="shared" si="39"/>
        <v/>
      </c>
      <c r="P1235" s="28"/>
      <c r="Q1235" s="28"/>
      <c r="R1235" s="28"/>
      <c r="S1235" s="28"/>
      <c r="T1235" s="28"/>
      <c r="U1235" s="28"/>
      <c r="V1235" s="28"/>
      <c r="X1235" s="28"/>
      <c r="Y1235" s="28"/>
    </row>
    <row r="1236" spans="1:25" x14ac:dyDescent="0.2">
      <c r="A1236" t="e">
        <f>IF(OR(F1236=#REF!,G1236=#REF!),ROUND(A1235+1,0),A1235+0.0001)</f>
        <v>#REF!</v>
      </c>
      <c r="B1236" s="20" t="e">
        <f>IF(AND(E1236&gt;=$B$2,E1236&lt;=$B$3,OR(F1236=#REF!,G1236=#REF!)),ROUND(B1235+1,0),B1235+0.0001)</f>
        <v>#REF!</v>
      </c>
      <c r="C1236" s="20" t="e">
        <f>IF(H1236=#REF!,ROUND(C1235+1,0),C1235+0.0001)</f>
        <v>#REF!</v>
      </c>
      <c r="D1236" s="21"/>
      <c r="E1236" s="22"/>
      <c r="F1236" s="23"/>
      <c r="G1236" s="24"/>
      <c r="H1236" s="51"/>
      <c r="I1236" s="25"/>
      <c r="J1236" s="31"/>
      <c r="K1236" s="43" t="str">
        <f t="shared" si="38"/>
        <v/>
      </c>
      <c r="L1236" s="45" t="str">
        <f>IF(F1236="","",VLOOKUP(Journal!F1236,Kontenplan!$E$9:$F$278,2))</f>
        <v/>
      </c>
      <c r="M1236" s="44" t="str">
        <f>IF(G1236="","",VLOOKUP(Journal!G1236,Kontenplan!$E$9:$F$278,2))</f>
        <v/>
      </c>
      <c r="N1236" s="28" t="str">
        <f>IF(AND(G1236="",I1236="",J1236=""),"",IF(AND(I1236&gt;0,OR(F1236="",G1236="")),"Bitte gültige Kontonummer/n eingeben",IF(OR(AND(F1236&gt;0,F1236&lt;1000),F1236&gt;9999),"Sollkontonummer muss vierstellig sein",IF(VLOOKUP(F1236,Kontenplan!$E$9:$E$277,1)&lt;&gt;F1236,"Sollkonto existiert nicht",IF(D1236=0,"Bitte Beleg-Nr. prüfen",IF(OR(AND(G1236&gt;0,G1236&lt;1000),G1236&gt;9999),"Habenkontonummer muss vierstellig sein",IF(VLOOKUP(G1236,Kontenplan!$E$9:$F$277,1)&lt;&gt;G1236,"Habenkonto exisitert nicht","")))))))</f>
        <v/>
      </c>
      <c r="O1236" s="28" t="str">
        <f t="shared" si="39"/>
        <v/>
      </c>
      <c r="P1236" s="28"/>
      <c r="Q1236" s="28"/>
      <c r="R1236" s="28"/>
      <c r="S1236" s="28"/>
      <c r="T1236" s="28"/>
      <c r="U1236" s="28"/>
      <c r="V1236" s="28"/>
      <c r="X1236" s="28"/>
      <c r="Y1236" s="28"/>
    </row>
    <row r="1237" spans="1:25" x14ac:dyDescent="0.2">
      <c r="A1237" t="e">
        <f>IF(OR(F1237=#REF!,G1237=#REF!),ROUND(A1236+1,0),A1236+0.0001)</f>
        <v>#REF!</v>
      </c>
      <c r="B1237" s="20" t="e">
        <f>IF(AND(E1237&gt;=$B$2,E1237&lt;=$B$3,OR(F1237=#REF!,G1237=#REF!)),ROUND(B1236+1,0),B1236+0.0001)</f>
        <v>#REF!</v>
      </c>
      <c r="C1237" s="20" t="e">
        <f>IF(H1237=#REF!,ROUND(C1236+1,0),C1236+0.0001)</f>
        <v>#REF!</v>
      </c>
      <c r="D1237" s="21"/>
      <c r="E1237" s="22"/>
      <c r="F1237" s="23"/>
      <c r="G1237" s="24"/>
      <c r="H1237" s="51"/>
      <c r="I1237" s="25"/>
      <c r="J1237" s="31"/>
      <c r="K1237" s="43" t="str">
        <f t="shared" si="38"/>
        <v/>
      </c>
      <c r="L1237" s="45" t="str">
        <f>IF(F1237="","",VLOOKUP(Journal!F1237,Kontenplan!$E$9:$F$278,2))</f>
        <v/>
      </c>
      <c r="M1237" s="44" t="str">
        <f>IF(G1237="","",VLOOKUP(Journal!G1237,Kontenplan!$E$9:$F$278,2))</f>
        <v/>
      </c>
      <c r="N1237" s="28" t="str">
        <f>IF(AND(G1237="",I1237="",J1237=""),"",IF(AND(I1237&gt;0,OR(F1237="",G1237="")),"Bitte gültige Kontonummer/n eingeben",IF(OR(AND(F1237&gt;0,F1237&lt;1000),F1237&gt;9999),"Sollkontonummer muss vierstellig sein",IF(VLOOKUP(F1237,Kontenplan!$E$9:$E$277,1)&lt;&gt;F1237,"Sollkonto existiert nicht",IF(D1237=0,"Bitte Beleg-Nr. prüfen",IF(OR(AND(G1237&gt;0,G1237&lt;1000),G1237&gt;9999),"Habenkontonummer muss vierstellig sein",IF(VLOOKUP(G1237,Kontenplan!$E$9:$F$277,1)&lt;&gt;G1237,"Habenkonto exisitert nicht","")))))))</f>
        <v/>
      </c>
      <c r="O1237" s="28" t="str">
        <f t="shared" si="39"/>
        <v/>
      </c>
      <c r="P1237" s="28"/>
      <c r="Q1237" s="28"/>
      <c r="R1237" s="28"/>
      <c r="S1237" s="28"/>
      <c r="T1237" s="28"/>
      <c r="U1237" s="28"/>
      <c r="V1237" s="28"/>
      <c r="X1237" s="28"/>
      <c r="Y1237" s="28"/>
    </row>
    <row r="1238" spans="1:25" x14ac:dyDescent="0.2">
      <c r="A1238" t="e">
        <f>IF(OR(F1238=#REF!,G1238=#REF!),ROUND(A1237+1,0),A1237+0.0001)</f>
        <v>#REF!</v>
      </c>
      <c r="B1238" s="20" t="e">
        <f>IF(AND(E1238&gt;=$B$2,E1238&lt;=$B$3,OR(F1238=#REF!,G1238=#REF!)),ROUND(B1237+1,0),B1237+0.0001)</f>
        <v>#REF!</v>
      </c>
      <c r="C1238" s="20" t="e">
        <f>IF(H1238=#REF!,ROUND(C1237+1,0),C1237+0.0001)</f>
        <v>#REF!</v>
      </c>
      <c r="D1238" s="21"/>
      <c r="E1238" s="22"/>
      <c r="F1238" s="23"/>
      <c r="G1238" s="24"/>
      <c r="H1238" s="51"/>
      <c r="I1238" s="25"/>
      <c r="J1238" s="31"/>
      <c r="K1238" s="43" t="str">
        <f t="shared" si="38"/>
        <v/>
      </c>
      <c r="L1238" s="45" t="str">
        <f>IF(F1238="","",VLOOKUP(Journal!F1238,Kontenplan!$E$9:$F$278,2))</f>
        <v/>
      </c>
      <c r="M1238" s="44" t="str">
        <f>IF(G1238="","",VLOOKUP(Journal!G1238,Kontenplan!$E$9:$F$278,2))</f>
        <v/>
      </c>
      <c r="N1238" s="28" t="str">
        <f>IF(AND(G1238="",I1238="",J1238=""),"",IF(AND(I1238&gt;0,OR(F1238="",G1238="")),"Bitte gültige Kontonummer/n eingeben",IF(OR(AND(F1238&gt;0,F1238&lt;1000),F1238&gt;9999),"Sollkontonummer muss vierstellig sein",IF(VLOOKUP(F1238,Kontenplan!$E$9:$E$277,1)&lt;&gt;F1238,"Sollkonto existiert nicht",IF(D1238=0,"Bitte Beleg-Nr. prüfen",IF(OR(AND(G1238&gt;0,G1238&lt;1000),G1238&gt;9999),"Habenkontonummer muss vierstellig sein",IF(VLOOKUP(G1238,Kontenplan!$E$9:$F$277,1)&lt;&gt;G1238,"Habenkonto exisitert nicht","")))))))</f>
        <v/>
      </c>
      <c r="O1238" s="28" t="str">
        <f t="shared" si="39"/>
        <v/>
      </c>
      <c r="P1238" s="28"/>
      <c r="Q1238" s="28"/>
      <c r="R1238" s="28"/>
      <c r="S1238" s="28"/>
      <c r="T1238" s="28"/>
      <c r="U1238" s="28"/>
      <c r="V1238" s="28"/>
      <c r="X1238" s="28"/>
      <c r="Y1238" s="28"/>
    </row>
    <row r="1239" spans="1:25" x14ac:dyDescent="0.2">
      <c r="A1239" t="e">
        <f>IF(OR(F1239=#REF!,G1239=#REF!),ROUND(A1238+1,0),A1238+0.0001)</f>
        <v>#REF!</v>
      </c>
      <c r="B1239" s="20" t="e">
        <f>IF(AND(E1239&gt;=$B$2,E1239&lt;=$B$3,OR(F1239=#REF!,G1239=#REF!)),ROUND(B1238+1,0),B1238+0.0001)</f>
        <v>#REF!</v>
      </c>
      <c r="C1239" s="20" t="e">
        <f>IF(H1239=#REF!,ROUND(C1238+1,0),C1238+0.0001)</f>
        <v>#REF!</v>
      </c>
      <c r="D1239" s="21"/>
      <c r="E1239" s="22"/>
      <c r="F1239" s="23"/>
      <c r="G1239" s="24"/>
      <c r="H1239" s="51"/>
      <c r="I1239" s="25"/>
      <c r="J1239" s="31"/>
      <c r="K1239" s="43" t="str">
        <f t="shared" si="38"/>
        <v/>
      </c>
      <c r="L1239" s="45" t="str">
        <f>IF(F1239="","",VLOOKUP(Journal!F1239,Kontenplan!$E$9:$F$278,2))</f>
        <v/>
      </c>
      <c r="M1239" s="44" t="str">
        <f>IF(G1239="","",VLOOKUP(Journal!G1239,Kontenplan!$E$9:$F$278,2))</f>
        <v/>
      </c>
      <c r="N1239" s="28" t="str">
        <f>IF(AND(G1239="",I1239="",J1239=""),"",IF(AND(I1239&gt;0,OR(F1239="",G1239="")),"Bitte gültige Kontonummer/n eingeben",IF(OR(AND(F1239&gt;0,F1239&lt;1000),F1239&gt;9999),"Sollkontonummer muss vierstellig sein",IF(VLOOKUP(F1239,Kontenplan!$E$9:$E$277,1)&lt;&gt;F1239,"Sollkonto existiert nicht",IF(D1239=0,"Bitte Beleg-Nr. prüfen",IF(OR(AND(G1239&gt;0,G1239&lt;1000),G1239&gt;9999),"Habenkontonummer muss vierstellig sein",IF(VLOOKUP(G1239,Kontenplan!$E$9:$F$277,1)&lt;&gt;G1239,"Habenkonto exisitert nicht","")))))))</f>
        <v/>
      </c>
      <c r="O1239" s="28" t="str">
        <f t="shared" si="39"/>
        <v/>
      </c>
      <c r="P1239" s="28"/>
      <c r="Q1239" s="28"/>
      <c r="R1239" s="28"/>
      <c r="S1239" s="28"/>
      <c r="T1239" s="28"/>
      <c r="U1239" s="28"/>
      <c r="V1239" s="28"/>
      <c r="X1239" s="28"/>
      <c r="Y1239" s="28"/>
    </row>
    <row r="1240" spans="1:25" x14ac:dyDescent="0.2">
      <c r="A1240" t="e">
        <f>IF(OR(F1240=#REF!,G1240=#REF!),ROUND(A1239+1,0),A1239+0.0001)</f>
        <v>#REF!</v>
      </c>
      <c r="B1240" s="20" t="e">
        <f>IF(AND(E1240&gt;=$B$2,E1240&lt;=$B$3,OR(F1240=#REF!,G1240=#REF!)),ROUND(B1239+1,0),B1239+0.0001)</f>
        <v>#REF!</v>
      </c>
      <c r="C1240" s="20" t="e">
        <f>IF(H1240=#REF!,ROUND(C1239+1,0),C1239+0.0001)</f>
        <v>#REF!</v>
      </c>
      <c r="D1240" s="21"/>
      <c r="E1240" s="22"/>
      <c r="F1240" s="23"/>
      <c r="G1240" s="24"/>
      <c r="H1240" s="51"/>
      <c r="I1240" s="25"/>
      <c r="J1240" s="31"/>
      <c r="K1240" s="43" t="str">
        <f t="shared" si="38"/>
        <v/>
      </c>
      <c r="L1240" s="45" t="str">
        <f>IF(F1240="","",VLOOKUP(Journal!F1240,Kontenplan!$E$9:$F$278,2))</f>
        <v/>
      </c>
      <c r="M1240" s="44" t="str">
        <f>IF(G1240="","",VLOOKUP(Journal!G1240,Kontenplan!$E$9:$F$278,2))</f>
        <v/>
      </c>
      <c r="N1240" s="28" t="str">
        <f>IF(AND(G1240="",I1240="",J1240=""),"",IF(AND(I1240&gt;0,OR(F1240="",G1240="")),"Bitte gültige Kontonummer/n eingeben",IF(OR(AND(F1240&gt;0,F1240&lt;1000),F1240&gt;9999),"Sollkontonummer muss vierstellig sein",IF(VLOOKUP(F1240,Kontenplan!$E$9:$E$277,1)&lt;&gt;F1240,"Sollkonto existiert nicht",IF(D1240=0,"Bitte Beleg-Nr. prüfen",IF(OR(AND(G1240&gt;0,G1240&lt;1000),G1240&gt;9999),"Habenkontonummer muss vierstellig sein",IF(VLOOKUP(G1240,Kontenplan!$E$9:$F$277,1)&lt;&gt;G1240,"Habenkonto exisitert nicht","")))))))</f>
        <v/>
      </c>
      <c r="O1240" s="28" t="str">
        <f t="shared" si="39"/>
        <v/>
      </c>
      <c r="P1240" s="28"/>
      <c r="Q1240" s="28"/>
      <c r="R1240" s="28"/>
      <c r="S1240" s="28"/>
      <c r="T1240" s="28"/>
      <c r="U1240" s="28"/>
      <c r="V1240" s="28"/>
      <c r="X1240" s="28"/>
      <c r="Y1240" s="28"/>
    </row>
    <row r="1241" spans="1:25" x14ac:dyDescent="0.2">
      <c r="A1241" t="e">
        <f>IF(OR(F1241=#REF!,G1241=#REF!),ROUND(A1240+1,0),A1240+0.0001)</f>
        <v>#REF!</v>
      </c>
      <c r="B1241" s="20" t="e">
        <f>IF(AND(E1241&gt;=$B$2,E1241&lt;=$B$3,OR(F1241=#REF!,G1241=#REF!)),ROUND(B1240+1,0),B1240+0.0001)</f>
        <v>#REF!</v>
      </c>
      <c r="C1241" s="20" t="e">
        <f>IF(H1241=#REF!,ROUND(C1240+1,0),C1240+0.0001)</f>
        <v>#REF!</v>
      </c>
      <c r="D1241" s="21"/>
      <c r="E1241" s="22"/>
      <c r="F1241" s="23"/>
      <c r="G1241" s="24"/>
      <c r="H1241" s="51"/>
      <c r="I1241" s="25"/>
      <c r="J1241" s="31"/>
      <c r="K1241" s="43" t="str">
        <f t="shared" si="38"/>
        <v/>
      </c>
      <c r="L1241" s="45" t="str">
        <f>IF(F1241="","",VLOOKUP(Journal!F1241,Kontenplan!$E$9:$F$278,2))</f>
        <v/>
      </c>
      <c r="M1241" s="44" t="str">
        <f>IF(G1241="","",VLOOKUP(Journal!G1241,Kontenplan!$E$9:$F$278,2))</f>
        <v/>
      </c>
      <c r="N1241" s="28" t="str">
        <f>IF(AND(G1241="",I1241="",J1241=""),"",IF(AND(I1241&gt;0,OR(F1241="",G1241="")),"Bitte gültige Kontonummer/n eingeben",IF(OR(AND(F1241&gt;0,F1241&lt;1000),F1241&gt;9999),"Sollkontonummer muss vierstellig sein",IF(VLOOKUP(F1241,Kontenplan!$E$9:$E$277,1)&lt;&gt;F1241,"Sollkonto existiert nicht",IF(D1241=0,"Bitte Beleg-Nr. prüfen",IF(OR(AND(G1241&gt;0,G1241&lt;1000),G1241&gt;9999),"Habenkontonummer muss vierstellig sein",IF(VLOOKUP(G1241,Kontenplan!$E$9:$F$277,1)&lt;&gt;G1241,"Habenkonto exisitert nicht","")))))))</f>
        <v/>
      </c>
      <c r="O1241" s="28" t="str">
        <f t="shared" si="39"/>
        <v/>
      </c>
      <c r="P1241" s="28"/>
      <c r="Q1241" s="28"/>
      <c r="R1241" s="28"/>
      <c r="S1241" s="28"/>
      <c r="T1241" s="28"/>
      <c r="U1241" s="28"/>
      <c r="V1241" s="28"/>
      <c r="X1241" s="28"/>
      <c r="Y1241" s="28"/>
    </row>
    <row r="1242" spans="1:25" x14ac:dyDescent="0.2">
      <c r="A1242" t="e">
        <f>IF(OR(F1242=#REF!,G1242=#REF!),ROUND(A1241+1,0),A1241+0.0001)</f>
        <v>#REF!</v>
      </c>
      <c r="B1242" s="20" t="e">
        <f>IF(AND(E1242&gt;=$B$2,E1242&lt;=$B$3,OR(F1242=#REF!,G1242=#REF!)),ROUND(B1241+1,0),B1241+0.0001)</f>
        <v>#REF!</v>
      </c>
      <c r="C1242" s="20" t="e">
        <f>IF(H1242=#REF!,ROUND(C1241+1,0),C1241+0.0001)</f>
        <v>#REF!</v>
      </c>
      <c r="D1242" s="21"/>
      <c r="E1242" s="22"/>
      <c r="F1242" s="23"/>
      <c r="G1242" s="24"/>
      <c r="H1242" s="51"/>
      <c r="I1242" s="25"/>
      <c r="J1242" s="31"/>
      <c r="K1242" s="43" t="str">
        <f t="shared" si="38"/>
        <v/>
      </c>
      <c r="L1242" s="45" t="str">
        <f>IF(F1242="","",VLOOKUP(Journal!F1242,Kontenplan!$E$9:$F$278,2))</f>
        <v/>
      </c>
      <c r="M1242" s="44" t="str">
        <f>IF(G1242="","",VLOOKUP(Journal!G1242,Kontenplan!$E$9:$F$278,2))</f>
        <v/>
      </c>
      <c r="N1242" s="28" t="str">
        <f>IF(AND(G1242="",I1242="",J1242=""),"",IF(AND(I1242&gt;0,OR(F1242="",G1242="")),"Bitte gültige Kontonummer/n eingeben",IF(OR(AND(F1242&gt;0,F1242&lt;1000),F1242&gt;9999),"Sollkontonummer muss vierstellig sein",IF(VLOOKUP(F1242,Kontenplan!$E$9:$E$277,1)&lt;&gt;F1242,"Sollkonto existiert nicht",IF(D1242=0,"Bitte Beleg-Nr. prüfen",IF(OR(AND(G1242&gt;0,G1242&lt;1000),G1242&gt;9999),"Habenkontonummer muss vierstellig sein",IF(VLOOKUP(G1242,Kontenplan!$E$9:$F$277,1)&lt;&gt;G1242,"Habenkonto exisitert nicht","")))))))</f>
        <v/>
      </c>
      <c r="O1242" s="28" t="str">
        <f t="shared" si="39"/>
        <v/>
      </c>
      <c r="P1242" s="28"/>
      <c r="Q1242" s="28"/>
      <c r="R1242" s="28"/>
      <c r="S1242" s="28"/>
      <c r="T1242" s="28"/>
      <c r="U1242" s="28"/>
      <c r="V1242" s="28"/>
      <c r="X1242" s="28"/>
      <c r="Y1242" s="28"/>
    </row>
    <row r="1243" spans="1:25" x14ac:dyDescent="0.2">
      <c r="A1243" t="e">
        <f>IF(OR(F1243=#REF!,G1243=#REF!),ROUND(A1242+1,0),A1242+0.0001)</f>
        <v>#REF!</v>
      </c>
      <c r="B1243" s="20" t="e">
        <f>IF(AND(E1243&gt;=$B$2,E1243&lt;=$B$3,OR(F1243=#REF!,G1243=#REF!)),ROUND(B1242+1,0),B1242+0.0001)</f>
        <v>#REF!</v>
      </c>
      <c r="C1243" s="20" t="e">
        <f>IF(H1243=#REF!,ROUND(C1242+1,0),C1242+0.0001)</f>
        <v>#REF!</v>
      </c>
      <c r="D1243" s="21"/>
      <c r="E1243" s="22"/>
      <c r="F1243" s="23"/>
      <c r="G1243" s="24"/>
      <c r="H1243" s="51"/>
      <c r="I1243" s="25"/>
      <c r="J1243" s="31"/>
      <c r="K1243" s="43" t="str">
        <f t="shared" si="38"/>
        <v/>
      </c>
      <c r="L1243" s="45" t="str">
        <f>IF(F1243="","",VLOOKUP(Journal!F1243,Kontenplan!$E$9:$F$278,2))</f>
        <v/>
      </c>
      <c r="M1243" s="44" t="str">
        <f>IF(G1243="","",VLOOKUP(Journal!G1243,Kontenplan!$E$9:$F$278,2))</f>
        <v/>
      </c>
      <c r="N1243" s="28" t="str">
        <f>IF(AND(G1243="",I1243="",J1243=""),"",IF(AND(I1243&gt;0,OR(F1243="",G1243="")),"Bitte gültige Kontonummer/n eingeben",IF(OR(AND(F1243&gt;0,F1243&lt;1000),F1243&gt;9999),"Sollkontonummer muss vierstellig sein",IF(VLOOKUP(F1243,Kontenplan!$E$9:$E$277,1)&lt;&gt;F1243,"Sollkonto existiert nicht",IF(D1243=0,"Bitte Beleg-Nr. prüfen",IF(OR(AND(G1243&gt;0,G1243&lt;1000),G1243&gt;9999),"Habenkontonummer muss vierstellig sein",IF(VLOOKUP(G1243,Kontenplan!$E$9:$F$277,1)&lt;&gt;G1243,"Habenkonto exisitert nicht","")))))))</f>
        <v/>
      </c>
      <c r="O1243" s="28" t="str">
        <f t="shared" si="39"/>
        <v/>
      </c>
      <c r="P1243" s="28"/>
      <c r="Q1243" s="28"/>
      <c r="R1243" s="28"/>
      <c r="S1243" s="28"/>
      <c r="T1243" s="28"/>
      <c r="U1243" s="28"/>
      <c r="V1243" s="28"/>
      <c r="X1243" s="28"/>
      <c r="Y1243" s="28"/>
    </row>
    <row r="1244" spans="1:25" x14ac:dyDescent="0.2">
      <c r="A1244" t="e">
        <f>IF(OR(F1244=#REF!,G1244=#REF!),ROUND(A1243+1,0),A1243+0.0001)</f>
        <v>#REF!</v>
      </c>
      <c r="B1244" s="20" t="e">
        <f>IF(AND(E1244&gt;=$B$2,E1244&lt;=$B$3,OR(F1244=#REF!,G1244=#REF!)),ROUND(B1243+1,0),B1243+0.0001)</f>
        <v>#REF!</v>
      </c>
      <c r="C1244" s="20" t="e">
        <f>IF(H1244=#REF!,ROUND(C1243+1,0),C1243+0.0001)</f>
        <v>#REF!</v>
      </c>
      <c r="D1244" s="21"/>
      <c r="E1244" s="22"/>
      <c r="F1244" s="23"/>
      <c r="G1244" s="24"/>
      <c r="H1244" s="51"/>
      <c r="I1244" s="25"/>
      <c r="J1244" s="31"/>
      <c r="K1244" s="43" t="str">
        <f t="shared" si="38"/>
        <v/>
      </c>
      <c r="L1244" s="45" t="str">
        <f>IF(F1244="","",VLOOKUP(Journal!F1244,Kontenplan!$E$9:$F$278,2))</f>
        <v/>
      </c>
      <c r="M1244" s="44" t="str">
        <f>IF(G1244="","",VLOOKUP(Journal!G1244,Kontenplan!$E$9:$F$278,2))</f>
        <v/>
      </c>
      <c r="N1244" s="28" t="str">
        <f>IF(AND(G1244="",I1244="",J1244=""),"",IF(AND(I1244&gt;0,OR(F1244="",G1244="")),"Bitte gültige Kontonummer/n eingeben",IF(OR(AND(F1244&gt;0,F1244&lt;1000),F1244&gt;9999),"Sollkontonummer muss vierstellig sein",IF(VLOOKUP(F1244,Kontenplan!$E$9:$E$277,1)&lt;&gt;F1244,"Sollkonto existiert nicht",IF(D1244=0,"Bitte Beleg-Nr. prüfen",IF(OR(AND(G1244&gt;0,G1244&lt;1000),G1244&gt;9999),"Habenkontonummer muss vierstellig sein",IF(VLOOKUP(G1244,Kontenplan!$E$9:$F$277,1)&lt;&gt;G1244,"Habenkonto exisitert nicht","")))))))</f>
        <v/>
      </c>
      <c r="O1244" s="28" t="str">
        <f t="shared" si="39"/>
        <v/>
      </c>
      <c r="P1244" s="28"/>
      <c r="Q1244" s="28"/>
      <c r="R1244" s="28"/>
      <c r="S1244" s="28"/>
      <c r="T1244" s="28"/>
      <c r="U1244" s="28"/>
      <c r="V1244" s="28"/>
      <c r="X1244" s="28"/>
      <c r="Y1244" s="28"/>
    </row>
    <row r="1245" spans="1:25" x14ac:dyDescent="0.2">
      <c r="A1245" t="e">
        <f>IF(OR(F1245=#REF!,G1245=#REF!),ROUND(A1244+1,0),A1244+0.0001)</f>
        <v>#REF!</v>
      </c>
      <c r="B1245" s="20" t="e">
        <f>IF(AND(E1245&gt;=$B$2,E1245&lt;=$B$3,OR(F1245=#REF!,G1245=#REF!)),ROUND(B1244+1,0),B1244+0.0001)</f>
        <v>#REF!</v>
      </c>
      <c r="C1245" s="20" t="e">
        <f>IF(H1245=#REF!,ROUND(C1244+1,0),C1244+0.0001)</f>
        <v>#REF!</v>
      </c>
      <c r="D1245" s="21"/>
      <c r="E1245" s="22"/>
      <c r="F1245" s="23"/>
      <c r="G1245" s="24"/>
      <c r="H1245" s="51"/>
      <c r="I1245" s="25"/>
      <c r="J1245" s="31"/>
      <c r="K1245" s="43" t="str">
        <f t="shared" ref="K1245:K1308" si="40">IF(N1245&lt;&gt;"",N1245,IF(O1245&lt;&gt;"",O1245,""))</f>
        <v/>
      </c>
      <c r="L1245" s="45" t="str">
        <f>IF(F1245="","",VLOOKUP(Journal!F1245,Kontenplan!$E$9:$F$278,2))</f>
        <v/>
      </c>
      <c r="M1245" s="44" t="str">
        <f>IF(G1245="","",VLOOKUP(Journal!G1245,Kontenplan!$E$9:$F$278,2))</f>
        <v/>
      </c>
      <c r="N1245" s="28" t="str">
        <f>IF(AND(G1245="",I1245="",J1245=""),"",IF(AND(I1245&gt;0,OR(F1245="",G1245="")),"Bitte gültige Kontonummer/n eingeben",IF(OR(AND(F1245&gt;0,F1245&lt;1000),F1245&gt;9999),"Sollkontonummer muss vierstellig sein",IF(VLOOKUP(F1245,Kontenplan!$E$9:$E$277,1)&lt;&gt;F1245,"Sollkonto existiert nicht",IF(D1245=0,"Bitte Beleg-Nr. prüfen",IF(OR(AND(G1245&gt;0,G1245&lt;1000),G1245&gt;9999),"Habenkontonummer muss vierstellig sein",IF(VLOOKUP(G1245,Kontenplan!$E$9:$F$277,1)&lt;&gt;G1245,"Habenkonto exisitert nicht","")))))))</f>
        <v/>
      </c>
      <c r="O1245" s="28" t="str">
        <f t="shared" si="39"/>
        <v/>
      </c>
      <c r="P1245" s="28"/>
      <c r="Q1245" s="28"/>
      <c r="R1245" s="28"/>
      <c r="S1245" s="28"/>
      <c r="T1245" s="28"/>
      <c r="U1245" s="28"/>
      <c r="V1245" s="28"/>
      <c r="X1245" s="28"/>
      <c r="Y1245" s="28"/>
    </row>
    <row r="1246" spans="1:25" x14ac:dyDescent="0.2">
      <c r="A1246" t="e">
        <f>IF(OR(F1246=#REF!,G1246=#REF!),ROUND(A1245+1,0),A1245+0.0001)</f>
        <v>#REF!</v>
      </c>
      <c r="B1246" s="20" t="e">
        <f>IF(AND(E1246&gt;=$B$2,E1246&lt;=$B$3,OR(F1246=#REF!,G1246=#REF!)),ROUND(B1245+1,0),B1245+0.0001)</f>
        <v>#REF!</v>
      </c>
      <c r="C1246" s="20" t="e">
        <f>IF(H1246=#REF!,ROUND(C1245+1,0),C1245+0.0001)</f>
        <v>#REF!</v>
      </c>
      <c r="D1246" s="21"/>
      <c r="E1246" s="22"/>
      <c r="F1246" s="23"/>
      <c r="G1246" s="24"/>
      <c r="H1246" s="51"/>
      <c r="I1246" s="25"/>
      <c r="J1246" s="31"/>
      <c r="K1246" s="43" t="str">
        <f t="shared" si="40"/>
        <v/>
      </c>
      <c r="L1246" s="45" t="str">
        <f>IF(F1246="","",VLOOKUP(Journal!F1246,Kontenplan!$E$9:$F$278,2))</f>
        <v/>
      </c>
      <c r="M1246" s="44" t="str">
        <f>IF(G1246="","",VLOOKUP(Journal!G1246,Kontenplan!$E$9:$F$278,2))</f>
        <v/>
      </c>
      <c r="N1246" s="28" t="str">
        <f>IF(AND(G1246="",I1246="",J1246=""),"",IF(AND(I1246&gt;0,OR(F1246="",G1246="")),"Bitte gültige Kontonummer/n eingeben",IF(OR(AND(F1246&gt;0,F1246&lt;1000),F1246&gt;9999),"Sollkontonummer muss vierstellig sein",IF(VLOOKUP(F1246,Kontenplan!$E$9:$E$277,1)&lt;&gt;F1246,"Sollkonto existiert nicht",IF(D1246=0,"Bitte Beleg-Nr. prüfen",IF(OR(AND(G1246&gt;0,G1246&lt;1000),G1246&gt;9999),"Habenkontonummer muss vierstellig sein",IF(VLOOKUP(G1246,Kontenplan!$E$9:$F$277,1)&lt;&gt;G1246,"Habenkonto exisitert nicht","")))))))</f>
        <v/>
      </c>
      <c r="O1246" s="28" t="str">
        <f t="shared" si="39"/>
        <v/>
      </c>
      <c r="P1246" s="28"/>
      <c r="Q1246" s="28"/>
      <c r="R1246" s="28"/>
      <c r="S1246" s="28"/>
      <c r="T1246" s="28"/>
      <c r="U1246" s="28"/>
      <c r="V1246" s="28"/>
      <c r="X1246" s="28"/>
      <c r="Y1246" s="28"/>
    </row>
    <row r="1247" spans="1:25" x14ac:dyDescent="0.2">
      <c r="A1247" t="e">
        <f>IF(OR(F1247=#REF!,G1247=#REF!),ROUND(A1246+1,0),A1246+0.0001)</f>
        <v>#REF!</v>
      </c>
      <c r="B1247" s="20" t="e">
        <f>IF(AND(E1247&gt;=$B$2,E1247&lt;=$B$3,OR(F1247=#REF!,G1247=#REF!)),ROUND(B1246+1,0),B1246+0.0001)</f>
        <v>#REF!</v>
      </c>
      <c r="C1247" s="20" t="e">
        <f>IF(H1247=#REF!,ROUND(C1246+1,0),C1246+0.0001)</f>
        <v>#REF!</v>
      </c>
      <c r="D1247" s="21"/>
      <c r="E1247" s="22"/>
      <c r="F1247" s="23"/>
      <c r="G1247" s="24"/>
      <c r="H1247" s="51"/>
      <c r="I1247" s="25"/>
      <c r="J1247" s="31"/>
      <c r="K1247" s="43" t="str">
        <f t="shared" si="40"/>
        <v/>
      </c>
      <c r="L1247" s="45" t="str">
        <f>IF(F1247="","",VLOOKUP(Journal!F1247,Kontenplan!$E$9:$F$278,2))</f>
        <v/>
      </c>
      <c r="M1247" s="44" t="str">
        <f>IF(G1247="","",VLOOKUP(Journal!G1247,Kontenplan!$E$9:$F$278,2))</f>
        <v/>
      </c>
      <c r="N1247" s="28" t="str">
        <f>IF(AND(G1247="",I1247="",J1247=""),"",IF(AND(I1247&gt;0,OR(F1247="",G1247="")),"Bitte gültige Kontonummer/n eingeben",IF(OR(AND(F1247&gt;0,F1247&lt;1000),F1247&gt;9999),"Sollkontonummer muss vierstellig sein",IF(VLOOKUP(F1247,Kontenplan!$E$9:$E$277,1)&lt;&gt;F1247,"Sollkonto existiert nicht",IF(D1247=0,"Bitte Beleg-Nr. prüfen",IF(OR(AND(G1247&gt;0,G1247&lt;1000),G1247&gt;9999),"Habenkontonummer muss vierstellig sein",IF(VLOOKUP(G1247,Kontenplan!$E$9:$F$277,1)&lt;&gt;G1247,"Habenkonto exisitert nicht","")))))))</f>
        <v/>
      </c>
      <c r="O1247" s="28" t="str">
        <f t="shared" si="39"/>
        <v/>
      </c>
      <c r="P1247" s="28"/>
      <c r="Q1247" s="28"/>
      <c r="R1247" s="28"/>
      <c r="S1247" s="28"/>
      <c r="T1247" s="28"/>
      <c r="U1247" s="28"/>
      <c r="V1247" s="28"/>
      <c r="X1247" s="28"/>
      <c r="Y1247" s="28"/>
    </row>
    <row r="1248" spans="1:25" x14ac:dyDescent="0.2">
      <c r="A1248" t="e">
        <f>IF(OR(F1248=#REF!,G1248=#REF!),ROUND(A1247+1,0),A1247+0.0001)</f>
        <v>#REF!</v>
      </c>
      <c r="B1248" s="20" t="e">
        <f>IF(AND(E1248&gt;=$B$2,E1248&lt;=$B$3,OR(F1248=#REF!,G1248=#REF!)),ROUND(B1247+1,0),B1247+0.0001)</f>
        <v>#REF!</v>
      </c>
      <c r="C1248" s="20" t="e">
        <f>IF(H1248=#REF!,ROUND(C1247+1,0),C1247+0.0001)</f>
        <v>#REF!</v>
      </c>
      <c r="D1248" s="21"/>
      <c r="E1248" s="22"/>
      <c r="F1248" s="23"/>
      <c r="G1248" s="24"/>
      <c r="H1248" s="51"/>
      <c r="I1248" s="25"/>
      <c r="J1248" s="31"/>
      <c r="K1248" s="43" t="str">
        <f t="shared" si="40"/>
        <v/>
      </c>
      <c r="L1248" s="45" t="str">
        <f>IF(F1248="","",VLOOKUP(Journal!F1248,Kontenplan!$E$9:$F$278,2))</f>
        <v/>
      </c>
      <c r="M1248" s="44" t="str">
        <f>IF(G1248="","",VLOOKUP(Journal!G1248,Kontenplan!$E$9:$F$278,2))</f>
        <v/>
      </c>
      <c r="N1248" s="28" t="str">
        <f>IF(AND(G1248="",I1248="",J1248=""),"",IF(AND(I1248&gt;0,OR(F1248="",G1248="")),"Bitte gültige Kontonummer/n eingeben",IF(OR(AND(F1248&gt;0,F1248&lt;1000),F1248&gt;9999),"Sollkontonummer muss vierstellig sein",IF(VLOOKUP(F1248,Kontenplan!$E$9:$E$277,1)&lt;&gt;F1248,"Sollkonto existiert nicht",IF(D1248=0,"Bitte Beleg-Nr. prüfen",IF(OR(AND(G1248&gt;0,G1248&lt;1000),G1248&gt;9999),"Habenkontonummer muss vierstellig sein",IF(VLOOKUP(G1248,Kontenplan!$E$9:$F$277,1)&lt;&gt;G1248,"Habenkonto exisitert nicht","")))))))</f>
        <v/>
      </c>
      <c r="O1248" s="28" t="str">
        <f t="shared" si="39"/>
        <v/>
      </c>
      <c r="P1248" s="28"/>
      <c r="Q1248" s="28"/>
      <c r="R1248" s="28"/>
      <c r="S1248" s="28"/>
      <c r="T1248" s="28"/>
      <c r="U1248" s="28"/>
      <c r="V1248" s="28"/>
      <c r="X1248" s="28"/>
      <c r="Y1248" s="28"/>
    </row>
    <row r="1249" spans="1:25" x14ac:dyDescent="0.2">
      <c r="A1249" t="e">
        <f>IF(OR(F1249=#REF!,G1249=#REF!),ROUND(A1248+1,0),A1248+0.0001)</f>
        <v>#REF!</v>
      </c>
      <c r="B1249" s="20" t="e">
        <f>IF(AND(E1249&gt;=$B$2,E1249&lt;=$B$3,OR(F1249=#REF!,G1249=#REF!)),ROUND(B1248+1,0),B1248+0.0001)</f>
        <v>#REF!</v>
      </c>
      <c r="C1249" s="20" t="e">
        <f>IF(H1249=#REF!,ROUND(C1248+1,0),C1248+0.0001)</f>
        <v>#REF!</v>
      </c>
      <c r="D1249" s="21"/>
      <c r="E1249" s="22"/>
      <c r="F1249" s="23"/>
      <c r="G1249" s="24"/>
      <c r="H1249" s="51"/>
      <c r="I1249" s="25"/>
      <c r="J1249" s="31"/>
      <c r="K1249" s="43" t="str">
        <f t="shared" si="40"/>
        <v/>
      </c>
      <c r="L1249" s="45" t="str">
        <f>IF(F1249="","",VLOOKUP(Journal!F1249,Kontenplan!$E$9:$F$278,2))</f>
        <v/>
      </c>
      <c r="M1249" s="44" t="str">
        <f>IF(G1249="","",VLOOKUP(Journal!G1249,Kontenplan!$E$9:$F$278,2))</f>
        <v/>
      </c>
      <c r="N1249" s="28" t="str">
        <f>IF(AND(G1249="",I1249="",J1249=""),"",IF(AND(I1249&gt;0,OR(F1249="",G1249="")),"Bitte gültige Kontonummer/n eingeben",IF(OR(AND(F1249&gt;0,F1249&lt;1000),F1249&gt;9999),"Sollkontonummer muss vierstellig sein",IF(VLOOKUP(F1249,Kontenplan!$E$9:$E$277,1)&lt;&gt;F1249,"Sollkonto existiert nicht",IF(D1249=0,"Bitte Beleg-Nr. prüfen",IF(OR(AND(G1249&gt;0,G1249&lt;1000),G1249&gt;9999),"Habenkontonummer muss vierstellig sein",IF(VLOOKUP(G1249,Kontenplan!$E$9:$F$277,1)&lt;&gt;G1249,"Habenkonto exisitert nicht","")))))))</f>
        <v/>
      </c>
      <c r="O1249" s="28" t="str">
        <f t="shared" si="39"/>
        <v/>
      </c>
      <c r="P1249" s="28"/>
      <c r="Q1249" s="28"/>
      <c r="R1249" s="28"/>
      <c r="S1249" s="28"/>
      <c r="T1249" s="28"/>
      <c r="U1249" s="28"/>
      <c r="V1249" s="28"/>
      <c r="X1249" s="28"/>
      <c r="Y1249" s="28"/>
    </row>
    <row r="1250" spans="1:25" x14ac:dyDescent="0.2">
      <c r="A1250" t="e">
        <f>IF(OR(F1250=#REF!,G1250=#REF!),ROUND(A1249+1,0),A1249+0.0001)</f>
        <v>#REF!</v>
      </c>
      <c r="B1250" s="20" t="e">
        <f>IF(AND(E1250&gt;=$B$2,E1250&lt;=$B$3,OR(F1250=#REF!,G1250=#REF!)),ROUND(B1249+1,0),B1249+0.0001)</f>
        <v>#REF!</v>
      </c>
      <c r="C1250" s="20" t="e">
        <f>IF(H1250=#REF!,ROUND(C1249+1,0),C1249+0.0001)</f>
        <v>#REF!</v>
      </c>
      <c r="D1250" s="21"/>
      <c r="E1250" s="22"/>
      <c r="F1250" s="23"/>
      <c r="G1250" s="24"/>
      <c r="H1250" s="51"/>
      <c r="I1250" s="25"/>
      <c r="J1250" s="31"/>
      <c r="K1250" s="43" t="str">
        <f t="shared" si="40"/>
        <v/>
      </c>
      <c r="L1250" s="45" t="str">
        <f>IF(F1250="","",VLOOKUP(Journal!F1250,Kontenplan!$E$9:$F$278,2))</f>
        <v/>
      </c>
      <c r="M1250" s="44" t="str">
        <f>IF(G1250="","",VLOOKUP(Journal!G1250,Kontenplan!$E$9:$F$278,2))</f>
        <v/>
      </c>
      <c r="N1250" s="28" t="str">
        <f>IF(AND(G1250="",I1250="",J1250=""),"",IF(AND(I1250&gt;0,OR(F1250="",G1250="")),"Bitte gültige Kontonummer/n eingeben",IF(OR(AND(F1250&gt;0,F1250&lt;1000),F1250&gt;9999),"Sollkontonummer muss vierstellig sein",IF(VLOOKUP(F1250,Kontenplan!$E$9:$E$277,1)&lt;&gt;F1250,"Sollkonto existiert nicht",IF(D1250=0,"Bitte Beleg-Nr. prüfen",IF(OR(AND(G1250&gt;0,G1250&lt;1000),G1250&gt;9999),"Habenkontonummer muss vierstellig sein",IF(VLOOKUP(G1250,Kontenplan!$E$9:$F$277,1)&lt;&gt;G1250,"Habenkonto exisitert nicht","")))))))</f>
        <v/>
      </c>
      <c r="O1250" s="28" t="str">
        <f t="shared" si="39"/>
        <v/>
      </c>
      <c r="P1250" s="28"/>
      <c r="Q1250" s="28"/>
      <c r="R1250" s="28"/>
      <c r="S1250" s="28"/>
      <c r="T1250" s="28"/>
      <c r="U1250" s="28"/>
      <c r="V1250" s="28"/>
      <c r="X1250" s="28"/>
      <c r="Y1250" s="28"/>
    </row>
    <row r="1251" spans="1:25" x14ac:dyDescent="0.2">
      <c r="A1251" t="e">
        <f>IF(OR(F1251=#REF!,G1251=#REF!),ROUND(A1250+1,0),A1250+0.0001)</f>
        <v>#REF!</v>
      </c>
      <c r="B1251" s="20" t="e">
        <f>IF(AND(E1251&gt;=$B$2,E1251&lt;=$B$3,OR(F1251=#REF!,G1251=#REF!)),ROUND(B1250+1,0),B1250+0.0001)</f>
        <v>#REF!</v>
      </c>
      <c r="C1251" s="20" t="e">
        <f>IF(H1251=#REF!,ROUND(C1250+1,0),C1250+0.0001)</f>
        <v>#REF!</v>
      </c>
      <c r="D1251" s="21"/>
      <c r="E1251" s="22"/>
      <c r="F1251" s="23"/>
      <c r="G1251" s="24"/>
      <c r="H1251" s="51"/>
      <c r="I1251" s="25"/>
      <c r="J1251" s="31"/>
      <c r="K1251" s="43" t="str">
        <f t="shared" si="40"/>
        <v/>
      </c>
      <c r="L1251" s="45" t="str">
        <f>IF(F1251="","",VLOOKUP(Journal!F1251,Kontenplan!$E$9:$F$278,2))</f>
        <v/>
      </c>
      <c r="M1251" s="44" t="str">
        <f>IF(G1251="","",VLOOKUP(Journal!G1251,Kontenplan!$E$9:$F$278,2))</f>
        <v/>
      </c>
      <c r="N1251" s="28" t="str">
        <f>IF(AND(G1251="",I1251="",J1251=""),"",IF(AND(I1251&gt;0,OR(F1251="",G1251="")),"Bitte gültige Kontonummer/n eingeben",IF(OR(AND(F1251&gt;0,F1251&lt;1000),F1251&gt;9999),"Sollkontonummer muss vierstellig sein",IF(VLOOKUP(F1251,Kontenplan!$E$9:$E$277,1)&lt;&gt;F1251,"Sollkonto existiert nicht",IF(D1251=0,"Bitte Beleg-Nr. prüfen",IF(OR(AND(G1251&gt;0,G1251&lt;1000),G1251&gt;9999),"Habenkontonummer muss vierstellig sein",IF(VLOOKUP(G1251,Kontenplan!$E$9:$F$277,1)&lt;&gt;G1251,"Habenkonto exisitert nicht","")))))))</f>
        <v/>
      </c>
      <c r="O1251" s="28" t="str">
        <f t="shared" si="39"/>
        <v/>
      </c>
      <c r="P1251" s="28"/>
      <c r="Q1251" s="28"/>
      <c r="R1251" s="28"/>
      <c r="S1251" s="28"/>
      <c r="T1251" s="28"/>
      <c r="U1251" s="28"/>
      <c r="V1251" s="28"/>
      <c r="X1251" s="28"/>
      <c r="Y1251" s="28"/>
    </row>
    <row r="1252" spans="1:25" x14ac:dyDescent="0.2">
      <c r="A1252" t="e">
        <f>IF(OR(F1252=#REF!,G1252=#REF!),ROUND(A1251+1,0),A1251+0.0001)</f>
        <v>#REF!</v>
      </c>
      <c r="B1252" s="20" t="e">
        <f>IF(AND(E1252&gt;=$B$2,E1252&lt;=$B$3,OR(F1252=#REF!,G1252=#REF!)),ROUND(B1251+1,0),B1251+0.0001)</f>
        <v>#REF!</v>
      </c>
      <c r="C1252" s="20" t="e">
        <f>IF(H1252=#REF!,ROUND(C1251+1,0),C1251+0.0001)</f>
        <v>#REF!</v>
      </c>
      <c r="D1252" s="21"/>
      <c r="E1252" s="22"/>
      <c r="F1252" s="23"/>
      <c r="G1252" s="24"/>
      <c r="H1252" s="51"/>
      <c r="I1252" s="25"/>
      <c r="J1252" s="31"/>
      <c r="K1252" s="43" t="str">
        <f t="shared" si="40"/>
        <v/>
      </c>
      <c r="L1252" s="45" t="str">
        <f>IF(F1252="","",VLOOKUP(Journal!F1252,Kontenplan!$E$9:$F$278,2))</f>
        <v/>
      </c>
      <c r="M1252" s="44" t="str">
        <f>IF(G1252="","",VLOOKUP(Journal!G1252,Kontenplan!$E$9:$F$278,2))</f>
        <v/>
      </c>
      <c r="N1252" s="28" t="str">
        <f>IF(AND(G1252="",I1252="",J1252=""),"",IF(AND(I1252&gt;0,OR(F1252="",G1252="")),"Bitte gültige Kontonummer/n eingeben",IF(OR(AND(F1252&gt;0,F1252&lt;1000),F1252&gt;9999),"Sollkontonummer muss vierstellig sein",IF(VLOOKUP(F1252,Kontenplan!$E$9:$E$277,1)&lt;&gt;F1252,"Sollkonto existiert nicht",IF(D1252=0,"Bitte Beleg-Nr. prüfen",IF(OR(AND(G1252&gt;0,G1252&lt;1000),G1252&gt;9999),"Habenkontonummer muss vierstellig sein",IF(VLOOKUP(G1252,Kontenplan!$E$9:$F$277,1)&lt;&gt;G1252,"Habenkonto exisitert nicht","")))))))</f>
        <v/>
      </c>
      <c r="O1252" s="28" t="str">
        <f t="shared" si="39"/>
        <v/>
      </c>
      <c r="P1252" s="28"/>
      <c r="Q1252" s="28"/>
      <c r="R1252" s="28"/>
      <c r="S1252" s="28"/>
      <c r="T1252" s="28"/>
      <c r="U1252" s="28"/>
      <c r="V1252" s="28"/>
      <c r="X1252" s="28"/>
      <c r="Y1252" s="28"/>
    </row>
    <row r="1253" spans="1:25" x14ac:dyDescent="0.2">
      <c r="A1253" t="e">
        <f>IF(OR(F1253=#REF!,G1253=#REF!),ROUND(A1252+1,0),A1252+0.0001)</f>
        <v>#REF!</v>
      </c>
      <c r="B1253" s="20" t="e">
        <f>IF(AND(E1253&gt;=$B$2,E1253&lt;=$B$3,OR(F1253=#REF!,G1253=#REF!)),ROUND(B1252+1,0),B1252+0.0001)</f>
        <v>#REF!</v>
      </c>
      <c r="C1253" s="20" t="e">
        <f>IF(H1253=#REF!,ROUND(C1252+1,0),C1252+0.0001)</f>
        <v>#REF!</v>
      </c>
      <c r="D1253" s="21"/>
      <c r="E1253" s="22"/>
      <c r="F1253" s="23"/>
      <c r="G1253" s="24"/>
      <c r="H1253" s="51"/>
      <c r="I1253" s="25"/>
      <c r="J1253" s="31"/>
      <c r="K1253" s="43" t="str">
        <f t="shared" si="40"/>
        <v/>
      </c>
      <c r="L1253" s="45" t="str">
        <f>IF(F1253="","",VLOOKUP(Journal!F1253,Kontenplan!$E$9:$F$278,2))</f>
        <v/>
      </c>
      <c r="M1253" s="44" t="str">
        <f>IF(G1253="","",VLOOKUP(Journal!G1253,Kontenplan!$E$9:$F$278,2))</f>
        <v/>
      </c>
      <c r="N1253" s="28" t="str">
        <f>IF(AND(G1253="",I1253="",J1253=""),"",IF(AND(I1253&gt;0,OR(F1253="",G1253="")),"Bitte gültige Kontonummer/n eingeben",IF(OR(AND(F1253&gt;0,F1253&lt;1000),F1253&gt;9999),"Sollkontonummer muss vierstellig sein",IF(VLOOKUP(F1253,Kontenplan!$E$9:$E$277,1)&lt;&gt;F1253,"Sollkonto existiert nicht",IF(D1253=0,"Bitte Beleg-Nr. prüfen",IF(OR(AND(G1253&gt;0,G1253&lt;1000),G1253&gt;9999),"Habenkontonummer muss vierstellig sein",IF(VLOOKUP(G1253,Kontenplan!$E$9:$F$277,1)&lt;&gt;G1253,"Habenkonto exisitert nicht","")))))))</f>
        <v/>
      </c>
      <c r="O1253" s="28" t="str">
        <f t="shared" si="39"/>
        <v/>
      </c>
      <c r="P1253" s="28"/>
      <c r="Q1253" s="28"/>
      <c r="R1253" s="28"/>
      <c r="S1253" s="28"/>
      <c r="T1253" s="28"/>
      <c r="U1253" s="28"/>
      <c r="V1253" s="28"/>
      <c r="X1253" s="28"/>
      <c r="Y1253" s="28"/>
    </row>
    <row r="1254" spans="1:25" x14ac:dyDescent="0.2">
      <c r="A1254" t="e">
        <f>IF(OR(F1254=#REF!,G1254=#REF!),ROUND(A1253+1,0),A1253+0.0001)</f>
        <v>#REF!</v>
      </c>
      <c r="B1254" s="20" t="e">
        <f>IF(AND(E1254&gt;=$B$2,E1254&lt;=$B$3,OR(F1254=#REF!,G1254=#REF!)),ROUND(B1253+1,0),B1253+0.0001)</f>
        <v>#REF!</v>
      </c>
      <c r="C1254" s="20" t="e">
        <f>IF(H1254=#REF!,ROUND(C1253+1,0),C1253+0.0001)</f>
        <v>#REF!</v>
      </c>
      <c r="D1254" s="21"/>
      <c r="E1254" s="22"/>
      <c r="F1254" s="23"/>
      <c r="G1254" s="24"/>
      <c r="H1254" s="51"/>
      <c r="I1254" s="25"/>
      <c r="J1254" s="31"/>
      <c r="K1254" s="43" t="str">
        <f t="shared" si="40"/>
        <v/>
      </c>
      <c r="L1254" s="45" t="str">
        <f>IF(F1254="","",VLOOKUP(Journal!F1254,Kontenplan!$E$9:$F$278,2))</f>
        <v/>
      </c>
      <c r="M1254" s="44" t="str">
        <f>IF(G1254="","",VLOOKUP(Journal!G1254,Kontenplan!$E$9:$F$278,2))</f>
        <v/>
      </c>
      <c r="N1254" s="28" t="str">
        <f>IF(AND(G1254="",I1254="",J1254=""),"",IF(AND(I1254&gt;0,OR(F1254="",G1254="")),"Bitte gültige Kontonummer/n eingeben",IF(OR(AND(F1254&gt;0,F1254&lt;1000),F1254&gt;9999),"Sollkontonummer muss vierstellig sein",IF(VLOOKUP(F1254,Kontenplan!$E$9:$E$277,1)&lt;&gt;F1254,"Sollkonto existiert nicht",IF(D1254=0,"Bitte Beleg-Nr. prüfen",IF(OR(AND(G1254&gt;0,G1254&lt;1000),G1254&gt;9999),"Habenkontonummer muss vierstellig sein",IF(VLOOKUP(G1254,Kontenplan!$E$9:$F$277,1)&lt;&gt;G1254,"Habenkonto exisitert nicht","")))))))</f>
        <v/>
      </c>
      <c r="O1254" s="28" t="str">
        <f t="shared" si="39"/>
        <v/>
      </c>
      <c r="P1254" s="28"/>
      <c r="Q1254" s="28"/>
      <c r="R1254" s="28"/>
      <c r="S1254" s="28"/>
      <c r="T1254" s="28"/>
      <c r="U1254" s="28"/>
      <c r="V1254" s="28"/>
      <c r="X1254" s="28"/>
      <c r="Y1254" s="28"/>
    </row>
    <row r="1255" spans="1:25" x14ac:dyDescent="0.2">
      <c r="A1255" t="e">
        <f>IF(OR(F1255=#REF!,G1255=#REF!),ROUND(A1254+1,0),A1254+0.0001)</f>
        <v>#REF!</v>
      </c>
      <c r="B1255" s="20" t="e">
        <f>IF(AND(E1255&gt;=$B$2,E1255&lt;=$B$3,OR(F1255=#REF!,G1255=#REF!)),ROUND(B1254+1,0),B1254+0.0001)</f>
        <v>#REF!</v>
      </c>
      <c r="C1255" s="20" t="e">
        <f>IF(H1255=#REF!,ROUND(C1254+1,0),C1254+0.0001)</f>
        <v>#REF!</v>
      </c>
      <c r="D1255" s="21"/>
      <c r="E1255" s="22"/>
      <c r="F1255" s="23"/>
      <c r="G1255" s="24"/>
      <c r="H1255" s="51"/>
      <c r="I1255" s="25"/>
      <c r="J1255" s="31"/>
      <c r="K1255" s="43" t="str">
        <f t="shared" si="40"/>
        <v/>
      </c>
      <c r="L1255" s="45" t="str">
        <f>IF(F1255="","",VLOOKUP(Journal!F1255,Kontenplan!$E$9:$F$278,2))</f>
        <v/>
      </c>
      <c r="M1255" s="44" t="str">
        <f>IF(G1255="","",VLOOKUP(Journal!G1255,Kontenplan!$E$9:$F$278,2))</f>
        <v/>
      </c>
      <c r="N1255" s="28" t="str">
        <f>IF(AND(G1255="",I1255="",J1255=""),"",IF(AND(I1255&gt;0,OR(F1255="",G1255="")),"Bitte gültige Kontonummer/n eingeben",IF(OR(AND(F1255&gt;0,F1255&lt;1000),F1255&gt;9999),"Sollkontonummer muss vierstellig sein",IF(VLOOKUP(F1255,Kontenplan!$E$9:$E$277,1)&lt;&gt;F1255,"Sollkonto existiert nicht",IF(D1255=0,"Bitte Beleg-Nr. prüfen",IF(OR(AND(G1255&gt;0,G1255&lt;1000),G1255&gt;9999),"Habenkontonummer muss vierstellig sein",IF(VLOOKUP(G1255,Kontenplan!$E$9:$F$277,1)&lt;&gt;G1255,"Habenkonto exisitert nicht","")))))))</f>
        <v/>
      </c>
      <c r="O1255" s="28" t="str">
        <f t="shared" si="39"/>
        <v/>
      </c>
      <c r="P1255" s="28"/>
      <c r="Q1255" s="28"/>
      <c r="R1255" s="28"/>
      <c r="S1255" s="28"/>
      <c r="T1255" s="28"/>
      <c r="U1255" s="28"/>
      <c r="V1255" s="28"/>
      <c r="X1255" s="28"/>
      <c r="Y1255" s="28"/>
    </row>
    <row r="1256" spans="1:25" x14ac:dyDescent="0.2">
      <c r="A1256" t="e">
        <f>IF(OR(F1256=#REF!,G1256=#REF!),ROUND(A1255+1,0),A1255+0.0001)</f>
        <v>#REF!</v>
      </c>
      <c r="B1256" s="20" t="e">
        <f>IF(AND(E1256&gt;=$B$2,E1256&lt;=$B$3,OR(F1256=#REF!,G1256=#REF!)),ROUND(B1255+1,0),B1255+0.0001)</f>
        <v>#REF!</v>
      </c>
      <c r="C1256" s="20" t="e">
        <f>IF(H1256=#REF!,ROUND(C1255+1,0),C1255+0.0001)</f>
        <v>#REF!</v>
      </c>
      <c r="D1256" s="21"/>
      <c r="E1256" s="22"/>
      <c r="F1256" s="23"/>
      <c r="G1256" s="24"/>
      <c r="H1256" s="51"/>
      <c r="I1256" s="25"/>
      <c r="J1256" s="31"/>
      <c r="K1256" s="43" t="str">
        <f t="shared" si="40"/>
        <v/>
      </c>
      <c r="L1256" s="45" t="str">
        <f>IF(F1256="","",VLOOKUP(Journal!F1256,Kontenplan!$E$9:$F$278,2))</f>
        <v/>
      </c>
      <c r="M1256" s="44" t="str">
        <f>IF(G1256="","",VLOOKUP(Journal!G1256,Kontenplan!$E$9:$F$278,2))</f>
        <v/>
      </c>
      <c r="N1256" s="28" t="str">
        <f>IF(AND(G1256="",I1256="",J1256=""),"",IF(AND(I1256&gt;0,OR(F1256="",G1256="")),"Bitte gültige Kontonummer/n eingeben",IF(OR(AND(F1256&gt;0,F1256&lt;1000),F1256&gt;9999),"Sollkontonummer muss vierstellig sein",IF(VLOOKUP(F1256,Kontenplan!$E$9:$E$277,1)&lt;&gt;F1256,"Sollkonto existiert nicht",IF(D1256=0,"Bitte Beleg-Nr. prüfen",IF(OR(AND(G1256&gt;0,G1256&lt;1000),G1256&gt;9999),"Habenkontonummer muss vierstellig sein",IF(VLOOKUP(G1256,Kontenplan!$E$9:$F$277,1)&lt;&gt;G1256,"Habenkonto exisitert nicht","")))))))</f>
        <v/>
      </c>
      <c r="O1256" s="28" t="str">
        <f t="shared" si="39"/>
        <v/>
      </c>
      <c r="P1256" s="28"/>
      <c r="Q1256" s="28"/>
      <c r="R1256" s="28"/>
      <c r="S1256" s="28"/>
      <c r="T1256" s="28"/>
      <c r="U1256" s="28"/>
      <c r="V1256" s="28"/>
      <c r="X1256" s="28"/>
      <c r="Y1256" s="28"/>
    </row>
    <row r="1257" spans="1:25" x14ac:dyDescent="0.2">
      <c r="A1257" t="e">
        <f>IF(OR(F1257=#REF!,G1257=#REF!),ROUND(A1256+1,0),A1256+0.0001)</f>
        <v>#REF!</v>
      </c>
      <c r="B1257" s="20" t="e">
        <f>IF(AND(E1257&gt;=$B$2,E1257&lt;=$B$3,OR(F1257=#REF!,G1257=#REF!)),ROUND(B1256+1,0),B1256+0.0001)</f>
        <v>#REF!</v>
      </c>
      <c r="C1257" s="20" t="e">
        <f>IF(H1257=#REF!,ROUND(C1256+1,0),C1256+0.0001)</f>
        <v>#REF!</v>
      </c>
      <c r="D1257" s="21"/>
      <c r="E1257" s="22"/>
      <c r="F1257" s="23"/>
      <c r="G1257" s="24"/>
      <c r="H1257" s="51"/>
      <c r="I1257" s="25"/>
      <c r="J1257" s="31"/>
      <c r="K1257" s="43" t="str">
        <f t="shared" si="40"/>
        <v/>
      </c>
      <c r="L1257" s="45" t="str">
        <f>IF(F1257="","",VLOOKUP(Journal!F1257,Kontenplan!$E$9:$F$278,2))</f>
        <v/>
      </c>
      <c r="M1257" s="44" t="str">
        <f>IF(G1257="","",VLOOKUP(Journal!G1257,Kontenplan!$E$9:$F$278,2))</f>
        <v/>
      </c>
      <c r="N1257" s="28" t="str">
        <f>IF(AND(G1257="",I1257="",J1257=""),"",IF(AND(I1257&gt;0,OR(F1257="",G1257="")),"Bitte gültige Kontonummer/n eingeben",IF(OR(AND(F1257&gt;0,F1257&lt;1000),F1257&gt;9999),"Sollkontonummer muss vierstellig sein",IF(VLOOKUP(F1257,Kontenplan!$E$9:$E$277,1)&lt;&gt;F1257,"Sollkonto existiert nicht",IF(D1257=0,"Bitte Beleg-Nr. prüfen",IF(OR(AND(G1257&gt;0,G1257&lt;1000),G1257&gt;9999),"Habenkontonummer muss vierstellig sein",IF(VLOOKUP(G1257,Kontenplan!$E$9:$F$277,1)&lt;&gt;G1257,"Habenkonto exisitert nicht","")))))))</f>
        <v/>
      </c>
      <c r="O1257" s="28" t="str">
        <f t="shared" si="39"/>
        <v/>
      </c>
      <c r="P1257" s="28"/>
      <c r="Q1257" s="28"/>
      <c r="R1257" s="28"/>
      <c r="S1257" s="28"/>
      <c r="T1257" s="28"/>
      <c r="U1257" s="28"/>
      <c r="V1257" s="28"/>
      <c r="X1257" s="28"/>
      <c r="Y1257" s="28"/>
    </row>
    <row r="1258" spans="1:25" x14ac:dyDescent="0.2">
      <c r="A1258" t="e">
        <f>IF(OR(F1258=#REF!,G1258=#REF!),ROUND(A1257+1,0),A1257+0.0001)</f>
        <v>#REF!</v>
      </c>
      <c r="B1258" s="20" t="e">
        <f>IF(AND(E1258&gt;=$B$2,E1258&lt;=$B$3,OR(F1258=#REF!,G1258=#REF!)),ROUND(B1257+1,0),B1257+0.0001)</f>
        <v>#REF!</v>
      </c>
      <c r="C1258" s="20" t="e">
        <f>IF(H1258=#REF!,ROUND(C1257+1,0),C1257+0.0001)</f>
        <v>#REF!</v>
      </c>
      <c r="D1258" s="21"/>
      <c r="E1258" s="22"/>
      <c r="F1258" s="23"/>
      <c r="G1258" s="24"/>
      <c r="H1258" s="51"/>
      <c r="I1258" s="25"/>
      <c r="J1258" s="31"/>
      <c r="K1258" s="43" t="str">
        <f t="shared" si="40"/>
        <v/>
      </c>
      <c r="L1258" s="45" t="str">
        <f>IF(F1258="","",VLOOKUP(Journal!F1258,Kontenplan!$E$9:$F$278,2))</f>
        <v/>
      </c>
      <c r="M1258" s="44" t="str">
        <f>IF(G1258="","",VLOOKUP(Journal!G1258,Kontenplan!$E$9:$F$278,2))</f>
        <v/>
      </c>
      <c r="N1258" s="28" t="str">
        <f>IF(AND(G1258="",I1258="",J1258=""),"",IF(AND(I1258&gt;0,OR(F1258="",G1258="")),"Bitte gültige Kontonummer/n eingeben",IF(OR(AND(F1258&gt;0,F1258&lt;1000),F1258&gt;9999),"Sollkontonummer muss vierstellig sein",IF(VLOOKUP(F1258,Kontenplan!$E$9:$E$277,1)&lt;&gt;F1258,"Sollkonto existiert nicht",IF(D1258=0,"Bitte Beleg-Nr. prüfen",IF(OR(AND(G1258&gt;0,G1258&lt;1000),G1258&gt;9999),"Habenkontonummer muss vierstellig sein",IF(VLOOKUP(G1258,Kontenplan!$E$9:$F$277,1)&lt;&gt;G1258,"Habenkonto exisitert nicht","")))))))</f>
        <v/>
      </c>
      <c r="O1258" s="28" t="str">
        <f t="shared" si="39"/>
        <v/>
      </c>
      <c r="P1258" s="28"/>
      <c r="Q1258" s="28"/>
      <c r="R1258" s="28"/>
      <c r="S1258" s="28"/>
      <c r="T1258" s="28"/>
      <c r="U1258" s="28"/>
      <c r="V1258" s="28"/>
      <c r="X1258" s="28"/>
      <c r="Y1258" s="28"/>
    </row>
    <row r="1259" spans="1:25" x14ac:dyDescent="0.2">
      <c r="A1259" t="e">
        <f>IF(OR(F1259=#REF!,G1259=#REF!),ROUND(A1258+1,0),A1258+0.0001)</f>
        <v>#REF!</v>
      </c>
      <c r="B1259" s="20" t="e">
        <f>IF(AND(E1259&gt;=$B$2,E1259&lt;=$B$3,OR(F1259=#REF!,G1259=#REF!)),ROUND(B1258+1,0),B1258+0.0001)</f>
        <v>#REF!</v>
      </c>
      <c r="C1259" s="20" t="e">
        <f>IF(H1259=#REF!,ROUND(C1258+1,0),C1258+0.0001)</f>
        <v>#REF!</v>
      </c>
      <c r="D1259" s="21"/>
      <c r="E1259" s="22"/>
      <c r="F1259" s="23"/>
      <c r="G1259" s="24"/>
      <c r="H1259" s="51"/>
      <c r="I1259" s="25"/>
      <c r="J1259" s="31"/>
      <c r="K1259" s="43" t="str">
        <f t="shared" si="40"/>
        <v/>
      </c>
      <c r="L1259" s="45" t="str">
        <f>IF(F1259="","",VLOOKUP(Journal!F1259,Kontenplan!$E$9:$F$278,2))</f>
        <v/>
      </c>
      <c r="M1259" s="44" t="str">
        <f>IF(G1259="","",VLOOKUP(Journal!G1259,Kontenplan!$E$9:$F$278,2))</f>
        <v/>
      </c>
      <c r="N1259" s="28" t="str">
        <f>IF(AND(G1259="",I1259="",J1259=""),"",IF(AND(I1259&gt;0,OR(F1259="",G1259="")),"Bitte gültige Kontonummer/n eingeben",IF(OR(AND(F1259&gt;0,F1259&lt;1000),F1259&gt;9999),"Sollkontonummer muss vierstellig sein",IF(VLOOKUP(F1259,Kontenplan!$E$9:$E$277,1)&lt;&gt;F1259,"Sollkonto existiert nicht",IF(D1259=0,"Bitte Beleg-Nr. prüfen",IF(OR(AND(G1259&gt;0,G1259&lt;1000),G1259&gt;9999),"Habenkontonummer muss vierstellig sein",IF(VLOOKUP(G1259,Kontenplan!$E$9:$F$277,1)&lt;&gt;G1259,"Habenkonto exisitert nicht","")))))))</f>
        <v/>
      </c>
      <c r="O1259" s="28" t="str">
        <f t="shared" si="39"/>
        <v/>
      </c>
      <c r="P1259" s="28"/>
      <c r="Q1259" s="28"/>
      <c r="R1259" s="28"/>
      <c r="S1259" s="28"/>
      <c r="T1259" s="28"/>
      <c r="U1259" s="28"/>
      <c r="V1259" s="28"/>
      <c r="X1259" s="28"/>
      <c r="Y1259" s="28"/>
    </row>
    <row r="1260" spans="1:25" x14ac:dyDescent="0.2">
      <c r="A1260" t="e">
        <f>IF(OR(F1260=#REF!,G1260=#REF!),ROUND(A1259+1,0),A1259+0.0001)</f>
        <v>#REF!</v>
      </c>
      <c r="B1260" s="20" t="e">
        <f>IF(AND(E1260&gt;=$B$2,E1260&lt;=$B$3,OR(F1260=#REF!,G1260=#REF!)),ROUND(B1259+1,0),B1259+0.0001)</f>
        <v>#REF!</v>
      </c>
      <c r="C1260" s="20" t="e">
        <f>IF(H1260=#REF!,ROUND(C1259+1,0),C1259+0.0001)</f>
        <v>#REF!</v>
      </c>
      <c r="D1260" s="21"/>
      <c r="E1260" s="22"/>
      <c r="F1260" s="23"/>
      <c r="G1260" s="24"/>
      <c r="H1260" s="51"/>
      <c r="I1260" s="25"/>
      <c r="J1260" s="31"/>
      <c r="K1260" s="43" t="str">
        <f t="shared" si="40"/>
        <v/>
      </c>
      <c r="L1260" s="45" t="str">
        <f>IF(F1260="","",VLOOKUP(Journal!F1260,Kontenplan!$E$9:$F$278,2))</f>
        <v/>
      </c>
      <c r="M1260" s="44" t="str">
        <f>IF(G1260="","",VLOOKUP(Journal!G1260,Kontenplan!$E$9:$F$278,2))</f>
        <v/>
      </c>
      <c r="N1260" s="28" t="str">
        <f>IF(AND(G1260="",I1260="",J1260=""),"",IF(AND(I1260&gt;0,OR(F1260="",G1260="")),"Bitte gültige Kontonummer/n eingeben",IF(OR(AND(F1260&gt;0,F1260&lt;1000),F1260&gt;9999),"Sollkontonummer muss vierstellig sein",IF(VLOOKUP(F1260,Kontenplan!$E$9:$E$277,1)&lt;&gt;F1260,"Sollkonto existiert nicht",IF(D1260=0,"Bitte Beleg-Nr. prüfen",IF(OR(AND(G1260&gt;0,G1260&lt;1000),G1260&gt;9999),"Habenkontonummer muss vierstellig sein",IF(VLOOKUP(G1260,Kontenplan!$E$9:$F$277,1)&lt;&gt;G1260,"Habenkonto exisitert nicht","")))))))</f>
        <v/>
      </c>
      <c r="O1260" s="28" t="str">
        <f t="shared" si="39"/>
        <v/>
      </c>
      <c r="P1260" s="28"/>
      <c r="Q1260" s="28"/>
      <c r="R1260" s="28"/>
      <c r="S1260" s="28"/>
      <c r="T1260" s="28"/>
      <c r="U1260" s="28"/>
      <c r="V1260" s="28"/>
      <c r="X1260" s="28"/>
      <c r="Y1260" s="28"/>
    </row>
    <row r="1261" spans="1:25" x14ac:dyDescent="0.2">
      <c r="A1261" t="e">
        <f>IF(OR(F1261=#REF!,G1261=#REF!),ROUND(A1260+1,0),A1260+0.0001)</f>
        <v>#REF!</v>
      </c>
      <c r="B1261" s="20" t="e">
        <f>IF(AND(E1261&gt;=$B$2,E1261&lt;=$B$3,OR(F1261=#REF!,G1261=#REF!)),ROUND(B1260+1,0),B1260+0.0001)</f>
        <v>#REF!</v>
      </c>
      <c r="C1261" s="20" t="e">
        <f>IF(H1261=#REF!,ROUND(C1260+1,0),C1260+0.0001)</f>
        <v>#REF!</v>
      </c>
      <c r="D1261" s="21"/>
      <c r="E1261" s="22"/>
      <c r="F1261" s="23"/>
      <c r="G1261" s="24"/>
      <c r="H1261" s="51"/>
      <c r="I1261" s="25"/>
      <c r="J1261" s="31"/>
      <c r="K1261" s="43" t="str">
        <f t="shared" si="40"/>
        <v/>
      </c>
      <c r="L1261" s="45" t="str">
        <f>IF(F1261="","",VLOOKUP(Journal!F1261,Kontenplan!$E$9:$F$278,2))</f>
        <v/>
      </c>
      <c r="M1261" s="44" t="str">
        <f>IF(G1261="","",VLOOKUP(Journal!G1261,Kontenplan!$E$9:$F$278,2))</f>
        <v/>
      </c>
      <c r="N1261" s="28" t="str">
        <f>IF(AND(G1261="",I1261="",J1261=""),"",IF(AND(I1261&gt;0,OR(F1261="",G1261="")),"Bitte gültige Kontonummer/n eingeben",IF(OR(AND(F1261&gt;0,F1261&lt;1000),F1261&gt;9999),"Sollkontonummer muss vierstellig sein",IF(VLOOKUP(F1261,Kontenplan!$E$9:$E$277,1)&lt;&gt;F1261,"Sollkonto existiert nicht",IF(D1261=0,"Bitte Beleg-Nr. prüfen",IF(OR(AND(G1261&gt;0,G1261&lt;1000),G1261&gt;9999),"Habenkontonummer muss vierstellig sein",IF(VLOOKUP(G1261,Kontenplan!$E$9:$F$277,1)&lt;&gt;G1261,"Habenkonto exisitert nicht","")))))))</f>
        <v/>
      </c>
      <c r="O1261" s="28" t="str">
        <f t="shared" si="39"/>
        <v/>
      </c>
      <c r="P1261" s="28"/>
      <c r="Q1261" s="28"/>
      <c r="R1261" s="28"/>
      <c r="S1261" s="28"/>
      <c r="T1261" s="28"/>
      <c r="U1261" s="28"/>
      <c r="V1261" s="28"/>
      <c r="X1261" s="28"/>
      <c r="Y1261" s="28"/>
    </row>
    <row r="1262" spans="1:25" x14ac:dyDescent="0.2">
      <c r="A1262" t="e">
        <f>IF(OR(F1262=#REF!,G1262=#REF!),ROUND(A1261+1,0),A1261+0.0001)</f>
        <v>#REF!</v>
      </c>
      <c r="B1262" s="20" t="e">
        <f>IF(AND(E1262&gt;=$B$2,E1262&lt;=$B$3,OR(F1262=#REF!,G1262=#REF!)),ROUND(B1261+1,0),B1261+0.0001)</f>
        <v>#REF!</v>
      </c>
      <c r="C1262" s="20" t="e">
        <f>IF(H1262=#REF!,ROUND(C1261+1,0),C1261+0.0001)</f>
        <v>#REF!</v>
      </c>
      <c r="D1262" s="21"/>
      <c r="E1262" s="22"/>
      <c r="F1262" s="23"/>
      <c r="G1262" s="24"/>
      <c r="H1262" s="51"/>
      <c r="I1262" s="25"/>
      <c r="J1262" s="31"/>
      <c r="K1262" s="43" t="str">
        <f t="shared" si="40"/>
        <v/>
      </c>
      <c r="L1262" s="45" t="str">
        <f>IF(F1262="","",VLOOKUP(Journal!F1262,Kontenplan!$E$9:$F$278,2))</f>
        <v/>
      </c>
      <c r="M1262" s="44" t="str">
        <f>IF(G1262="","",VLOOKUP(Journal!G1262,Kontenplan!$E$9:$F$278,2))</f>
        <v/>
      </c>
      <c r="N1262" s="28" t="str">
        <f>IF(AND(G1262="",I1262="",J1262=""),"",IF(AND(I1262&gt;0,OR(F1262="",G1262="")),"Bitte gültige Kontonummer/n eingeben",IF(OR(AND(F1262&gt;0,F1262&lt;1000),F1262&gt;9999),"Sollkontonummer muss vierstellig sein",IF(VLOOKUP(F1262,Kontenplan!$E$9:$E$277,1)&lt;&gt;F1262,"Sollkonto existiert nicht",IF(D1262=0,"Bitte Beleg-Nr. prüfen",IF(OR(AND(G1262&gt;0,G1262&lt;1000),G1262&gt;9999),"Habenkontonummer muss vierstellig sein",IF(VLOOKUP(G1262,Kontenplan!$E$9:$F$277,1)&lt;&gt;G1262,"Habenkonto exisitert nicht","")))))))</f>
        <v/>
      </c>
      <c r="O1262" s="28" t="str">
        <f t="shared" si="39"/>
        <v/>
      </c>
      <c r="P1262" s="28"/>
      <c r="Q1262" s="28"/>
      <c r="R1262" s="28"/>
      <c r="S1262" s="28"/>
      <c r="T1262" s="28"/>
      <c r="U1262" s="28"/>
      <c r="V1262" s="28"/>
      <c r="X1262" s="28"/>
      <c r="Y1262" s="28"/>
    </row>
    <row r="1263" spans="1:25" x14ac:dyDescent="0.2">
      <c r="A1263" t="e">
        <f>IF(OR(F1263=#REF!,G1263=#REF!),ROUND(A1262+1,0),A1262+0.0001)</f>
        <v>#REF!</v>
      </c>
      <c r="B1263" s="20" t="e">
        <f>IF(AND(E1263&gt;=$B$2,E1263&lt;=$B$3,OR(F1263=#REF!,G1263=#REF!)),ROUND(B1262+1,0),B1262+0.0001)</f>
        <v>#REF!</v>
      </c>
      <c r="C1263" s="20" t="e">
        <f>IF(H1263=#REF!,ROUND(C1262+1,0),C1262+0.0001)</f>
        <v>#REF!</v>
      </c>
      <c r="D1263" s="21"/>
      <c r="E1263" s="22"/>
      <c r="F1263" s="23"/>
      <c r="G1263" s="24"/>
      <c r="H1263" s="51"/>
      <c r="I1263" s="25"/>
      <c r="J1263" s="31"/>
      <c r="K1263" s="43" t="str">
        <f t="shared" si="40"/>
        <v/>
      </c>
      <c r="L1263" s="45" t="str">
        <f>IF(F1263="","",VLOOKUP(Journal!F1263,Kontenplan!$E$9:$F$278,2))</f>
        <v/>
      </c>
      <c r="M1263" s="44" t="str">
        <f>IF(G1263="","",VLOOKUP(Journal!G1263,Kontenplan!$E$9:$F$278,2))</f>
        <v/>
      </c>
      <c r="N1263" s="28" t="str">
        <f>IF(AND(G1263="",I1263="",J1263=""),"",IF(AND(I1263&gt;0,OR(F1263="",G1263="")),"Bitte gültige Kontonummer/n eingeben",IF(OR(AND(F1263&gt;0,F1263&lt;1000),F1263&gt;9999),"Sollkontonummer muss vierstellig sein",IF(VLOOKUP(F1263,Kontenplan!$E$9:$E$277,1)&lt;&gt;F1263,"Sollkonto existiert nicht",IF(D1263=0,"Bitte Beleg-Nr. prüfen",IF(OR(AND(G1263&gt;0,G1263&lt;1000),G1263&gt;9999),"Habenkontonummer muss vierstellig sein",IF(VLOOKUP(G1263,Kontenplan!$E$9:$F$277,1)&lt;&gt;G1263,"Habenkonto exisitert nicht","")))))))</f>
        <v/>
      </c>
      <c r="O1263" s="28" t="str">
        <f t="shared" si="39"/>
        <v/>
      </c>
      <c r="P1263" s="28"/>
      <c r="Q1263" s="28"/>
      <c r="R1263" s="28"/>
      <c r="S1263" s="28"/>
      <c r="T1263" s="28"/>
      <c r="U1263" s="28"/>
      <c r="V1263" s="28"/>
      <c r="X1263" s="28"/>
      <c r="Y1263" s="28"/>
    </row>
    <row r="1264" spans="1:25" x14ac:dyDescent="0.2">
      <c r="A1264" t="e">
        <f>IF(OR(F1264=#REF!,G1264=#REF!),ROUND(A1263+1,0),A1263+0.0001)</f>
        <v>#REF!</v>
      </c>
      <c r="B1264" s="20" t="e">
        <f>IF(AND(E1264&gt;=$B$2,E1264&lt;=$B$3,OR(F1264=#REF!,G1264=#REF!)),ROUND(B1263+1,0),B1263+0.0001)</f>
        <v>#REF!</v>
      </c>
      <c r="C1264" s="20" t="e">
        <f>IF(H1264=#REF!,ROUND(C1263+1,0),C1263+0.0001)</f>
        <v>#REF!</v>
      </c>
      <c r="D1264" s="21"/>
      <c r="E1264" s="22"/>
      <c r="F1264" s="23"/>
      <c r="G1264" s="24"/>
      <c r="H1264" s="51"/>
      <c r="I1264" s="25"/>
      <c r="J1264" s="31"/>
      <c r="K1264" s="43" t="str">
        <f t="shared" si="40"/>
        <v/>
      </c>
      <c r="L1264" s="45" t="str">
        <f>IF(F1264="","",VLOOKUP(Journal!F1264,Kontenplan!$E$9:$F$278,2))</f>
        <v/>
      </c>
      <c r="M1264" s="44" t="str">
        <f>IF(G1264="","",VLOOKUP(Journal!G1264,Kontenplan!$E$9:$F$278,2))</f>
        <v/>
      </c>
      <c r="N1264" s="28" t="str">
        <f>IF(AND(G1264="",I1264="",J1264=""),"",IF(AND(I1264&gt;0,OR(F1264="",G1264="")),"Bitte gültige Kontonummer/n eingeben",IF(OR(AND(F1264&gt;0,F1264&lt;1000),F1264&gt;9999),"Sollkontonummer muss vierstellig sein",IF(VLOOKUP(F1264,Kontenplan!$E$9:$E$277,1)&lt;&gt;F1264,"Sollkonto existiert nicht",IF(D1264=0,"Bitte Beleg-Nr. prüfen",IF(OR(AND(G1264&gt;0,G1264&lt;1000),G1264&gt;9999),"Habenkontonummer muss vierstellig sein",IF(VLOOKUP(G1264,Kontenplan!$E$9:$F$277,1)&lt;&gt;G1264,"Habenkonto exisitert nicht","")))))))</f>
        <v/>
      </c>
      <c r="O1264" s="28" t="str">
        <f t="shared" si="39"/>
        <v/>
      </c>
      <c r="P1264" s="28"/>
      <c r="Q1264" s="28"/>
      <c r="R1264" s="28"/>
      <c r="S1264" s="28"/>
      <c r="T1264" s="28"/>
      <c r="U1264" s="28"/>
      <c r="V1264" s="28"/>
      <c r="X1264" s="28"/>
      <c r="Y1264" s="28"/>
    </row>
    <row r="1265" spans="1:25" x14ac:dyDescent="0.2">
      <c r="A1265" t="e">
        <f>IF(OR(F1265=#REF!,G1265=#REF!),ROUND(A1264+1,0),A1264+0.0001)</f>
        <v>#REF!</v>
      </c>
      <c r="B1265" s="20" t="e">
        <f>IF(AND(E1265&gt;=$B$2,E1265&lt;=$B$3,OR(F1265=#REF!,G1265=#REF!)),ROUND(B1264+1,0),B1264+0.0001)</f>
        <v>#REF!</v>
      </c>
      <c r="C1265" s="20" t="e">
        <f>IF(H1265=#REF!,ROUND(C1264+1,0),C1264+0.0001)</f>
        <v>#REF!</v>
      </c>
      <c r="D1265" s="21"/>
      <c r="E1265" s="22"/>
      <c r="F1265" s="23"/>
      <c r="G1265" s="24"/>
      <c r="H1265" s="51"/>
      <c r="I1265" s="25"/>
      <c r="J1265" s="31"/>
      <c r="K1265" s="43" t="str">
        <f t="shared" si="40"/>
        <v/>
      </c>
      <c r="L1265" s="45" t="str">
        <f>IF(F1265="","",VLOOKUP(Journal!F1265,Kontenplan!$E$9:$F$278,2))</f>
        <v/>
      </c>
      <c r="M1265" s="44" t="str">
        <f>IF(G1265="","",VLOOKUP(Journal!G1265,Kontenplan!$E$9:$F$278,2))</f>
        <v/>
      </c>
      <c r="N1265" s="28" t="str">
        <f>IF(AND(G1265="",I1265="",J1265=""),"",IF(AND(I1265&gt;0,OR(F1265="",G1265="")),"Bitte gültige Kontonummer/n eingeben",IF(OR(AND(F1265&gt;0,F1265&lt;1000),F1265&gt;9999),"Sollkontonummer muss vierstellig sein",IF(VLOOKUP(F1265,Kontenplan!$E$9:$E$277,1)&lt;&gt;F1265,"Sollkonto existiert nicht",IF(D1265=0,"Bitte Beleg-Nr. prüfen",IF(OR(AND(G1265&gt;0,G1265&lt;1000),G1265&gt;9999),"Habenkontonummer muss vierstellig sein",IF(VLOOKUP(G1265,Kontenplan!$E$9:$F$277,1)&lt;&gt;G1265,"Habenkonto exisitert nicht","")))))))</f>
        <v/>
      </c>
      <c r="O1265" s="28" t="str">
        <f t="shared" si="39"/>
        <v/>
      </c>
      <c r="P1265" s="28"/>
      <c r="Q1265" s="28"/>
      <c r="R1265" s="28"/>
      <c r="S1265" s="28"/>
      <c r="T1265" s="28"/>
      <c r="U1265" s="28"/>
      <c r="V1265" s="28"/>
      <c r="X1265" s="28"/>
      <c r="Y1265" s="28"/>
    </row>
    <row r="1266" spans="1:25" x14ac:dyDescent="0.2">
      <c r="A1266" t="e">
        <f>IF(OR(F1266=#REF!,G1266=#REF!),ROUND(A1265+1,0),A1265+0.0001)</f>
        <v>#REF!</v>
      </c>
      <c r="B1266" s="20" t="e">
        <f>IF(AND(E1266&gt;=$B$2,E1266&lt;=$B$3,OR(F1266=#REF!,G1266=#REF!)),ROUND(B1265+1,0),B1265+0.0001)</f>
        <v>#REF!</v>
      </c>
      <c r="C1266" s="20" t="e">
        <f>IF(H1266=#REF!,ROUND(C1265+1,0),C1265+0.0001)</f>
        <v>#REF!</v>
      </c>
      <c r="D1266" s="21"/>
      <c r="E1266" s="22"/>
      <c r="F1266" s="23"/>
      <c r="G1266" s="24"/>
      <c r="H1266" s="51"/>
      <c r="I1266" s="25"/>
      <c r="J1266" s="31"/>
      <c r="K1266" s="43" t="str">
        <f t="shared" si="40"/>
        <v/>
      </c>
      <c r="L1266" s="45" t="str">
        <f>IF(F1266="","",VLOOKUP(Journal!F1266,Kontenplan!$E$9:$F$278,2))</f>
        <v/>
      </c>
      <c r="M1266" s="44" t="str">
        <f>IF(G1266="","",VLOOKUP(Journal!G1266,Kontenplan!$E$9:$F$278,2))</f>
        <v/>
      </c>
      <c r="N1266" s="28" t="str">
        <f>IF(AND(G1266="",I1266="",J1266=""),"",IF(AND(I1266&gt;0,OR(F1266="",G1266="")),"Bitte gültige Kontonummer/n eingeben",IF(OR(AND(F1266&gt;0,F1266&lt;1000),F1266&gt;9999),"Sollkontonummer muss vierstellig sein",IF(VLOOKUP(F1266,Kontenplan!$E$9:$E$277,1)&lt;&gt;F1266,"Sollkonto existiert nicht",IF(D1266=0,"Bitte Beleg-Nr. prüfen",IF(OR(AND(G1266&gt;0,G1266&lt;1000),G1266&gt;9999),"Habenkontonummer muss vierstellig sein",IF(VLOOKUP(G1266,Kontenplan!$E$9:$F$277,1)&lt;&gt;G1266,"Habenkonto exisitert nicht","")))))))</f>
        <v/>
      </c>
      <c r="O1266" s="28" t="str">
        <f t="shared" si="39"/>
        <v/>
      </c>
      <c r="P1266" s="28"/>
      <c r="Q1266" s="28"/>
      <c r="R1266" s="28"/>
      <c r="S1266" s="28"/>
      <c r="T1266" s="28"/>
      <c r="U1266" s="28"/>
      <c r="V1266" s="28"/>
      <c r="X1266" s="28"/>
      <c r="Y1266" s="28"/>
    </row>
    <row r="1267" spans="1:25" x14ac:dyDescent="0.2">
      <c r="A1267" t="e">
        <f>IF(OR(F1267=#REF!,G1267=#REF!),ROUND(A1266+1,0),A1266+0.0001)</f>
        <v>#REF!</v>
      </c>
      <c r="B1267" s="20" t="e">
        <f>IF(AND(E1267&gt;=$B$2,E1267&lt;=$B$3,OR(F1267=#REF!,G1267=#REF!)),ROUND(B1266+1,0),B1266+0.0001)</f>
        <v>#REF!</v>
      </c>
      <c r="C1267" s="20" t="e">
        <f>IF(H1267=#REF!,ROUND(C1266+1,0),C1266+0.0001)</f>
        <v>#REF!</v>
      </c>
      <c r="D1267" s="21"/>
      <c r="E1267" s="22"/>
      <c r="F1267" s="23"/>
      <c r="G1267" s="24"/>
      <c r="H1267" s="51"/>
      <c r="I1267" s="25"/>
      <c r="J1267" s="31"/>
      <c r="K1267" s="43" t="str">
        <f t="shared" si="40"/>
        <v/>
      </c>
      <c r="L1267" s="45" t="str">
        <f>IF(F1267="","",VLOOKUP(Journal!F1267,Kontenplan!$E$9:$F$278,2))</f>
        <v/>
      </c>
      <c r="M1267" s="44" t="str">
        <f>IF(G1267="","",VLOOKUP(Journal!G1267,Kontenplan!$E$9:$F$278,2))</f>
        <v/>
      </c>
      <c r="N1267" s="28" t="str">
        <f>IF(AND(G1267="",I1267="",J1267=""),"",IF(AND(I1267&gt;0,OR(F1267="",G1267="")),"Bitte gültige Kontonummer/n eingeben",IF(OR(AND(F1267&gt;0,F1267&lt;1000),F1267&gt;9999),"Sollkontonummer muss vierstellig sein",IF(VLOOKUP(F1267,Kontenplan!$E$9:$E$277,1)&lt;&gt;F1267,"Sollkonto existiert nicht",IF(D1267=0,"Bitte Beleg-Nr. prüfen",IF(OR(AND(G1267&gt;0,G1267&lt;1000),G1267&gt;9999),"Habenkontonummer muss vierstellig sein",IF(VLOOKUP(G1267,Kontenplan!$E$9:$F$277,1)&lt;&gt;G1267,"Habenkonto exisitert nicht","")))))))</f>
        <v/>
      </c>
      <c r="O1267" s="28" t="str">
        <f t="shared" si="39"/>
        <v/>
      </c>
      <c r="P1267" s="28"/>
      <c r="Q1267" s="28"/>
      <c r="R1267" s="28"/>
      <c r="S1267" s="28"/>
      <c r="T1267" s="28"/>
      <c r="U1267" s="28"/>
      <c r="V1267" s="28"/>
      <c r="X1267" s="28"/>
      <c r="Y1267" s="28"/>
    </row>
    <row r="1268" spans="1:25" x14ac:dyDescent="0.2">
      <c r="A1268" t="e">
        <f>IF(OR(F1268=#REF!,G1268=#REF!),ROUND(A1267+1,0),A1267+0.0001)</f>
        <v>#REF!</v>
      </c>
      <c r="B1268" s="20" t="e">
        <f>IF(AND(E1268&gt;=$B$2,E1268&lt;=$B$3,OR(F1268=#REF!,G1268=#REF!)),ROUND(B1267+1,0),B1267+0.0001)</f>
        <v>#REF!</v>
      </c>
      <c r="C1268" s="20" t="e">
        <f>IF(H1268=#REF!,ROUND(C1267+1,0),C1267+0.0001)</f>
        <v>#REF!</v>
      </c>
      <c r="D1268" s="21"/>
      <c r="E1268" s="22"/>
      <c r="F1268" s="23"/>
      <c r="G1268" s="24"/>
      <c r="H1268" s="51"/>
      <c r="I1268" s="25"/>
      <c r="J1268" s="31"/>
      <c r="K1268" s="43" t="str">
        <f t="shared" si="40"/>
        <v/>
      </c>
      <c r="L1268" s="45" t="str">
        <f>IF(F1268="","",VLOOKUP(Journal!F1268,Kontenplan!$E$9:$F$278,2))</f>
        <v/>
      </c>
      <c r="M1268" s="44" t="str">
        <f>IF(G1268="","",VLOOKUP(Journal!G1268,Kontenplan!$E$9:$F$278,2))</f>
        <v/>
      </c>
      <c r="N1268" s="28" t="str">
        <f>IF(AND(G1268="",I1268="",J1268=""),"",IF(AND(I1268&gt;0,OR(F1268="",G1268="")),"Bitte gültige Kontonummer/n eingeben",IF(OR(AND(F1268&gt;0,F1268&lt;1000),F1268&gt;9999),"Sollkontonummer muss vierstellig sein",IF(VLOOKUP(F1268,Kontenplan!$E$9:$E$277,1)&lt;&gt;F1268,"Sollkonto existiert nicht",IF(D1268=0,"Bitte Beleg-Nr. prüfen",IF(OR(AND(G1268&gt;0,G1268&lt;1000),G1268&gt;9999),"Habenkontonummer muss vierstellig sein",IF(VLOOKUP(G1268,Kontenplan!$E$9:$F$277,1)&lt;&gt;G1268,"Habenkonto exisitert nicht","")))))))</f>
        <v/>
      </c>
      <c r="O1268" s="28" t="str">
        <f t="shared" si="39"/>
        <v/>
      </c>
      <c r="P1268" s="28"/>
      <c r="Q1268" s="28"/>
      <c r="R1268" s="28"/>
      <c r="S1268" s="28"/>
      <c r="T1268" s="28"/>
      <c r="U1268" s="28"/>
      <c r="V1268" s="28"/>
      <c r="X1268" s="28"/>
      <c r="Y1268" s="28"/>
    </row>
    <row r="1269" spans="1:25" x14ac:dyDescent="0.2">
      <c r="A1269" t="e">
        <f>IF(OR(F1269=#REF!,G1269=#REF!),ROUND(A1268+1,0),A1268+0.0001)</f>
        <v>#REF!</v>
      </c>
      <c r="B1269" s="20" t="e">
        <f>IF(AND(E1269&gt;=$B$2,E1269&lt;=$B$3,OR(F1269=#REF!,G1269=#REF!)),ROUND(B1268+1,0),B1268+0.0001)</f>
        <v>#REF!</v>
      </c>
      <c r="C1269" s="20" t="e">
        <f>IF(H1269=#REF!,ROUND(C1268+1,0),C1268+0.0001)</f>
        <v>#REF!</v>
      </c>
      <c r="D1269" s="21"/>
      <c r="E1269" s="22"/>
      <c r="F1269" s="23"/>
      <c r="G1269" s="24"/>
      <c r="H1269" s="51"/>
      <c r="I1269" s="25"/>
      <c r="J1269" s="31"/>
      <c r="K1269" s="43" t="str">
        <f t="shared" si="40"/>
        <v/>
      </c>
      <c r="L1269" s="45" t="str">
        <f>IF(F1269="","",VLOOKUP(Journal!F1269,Kontenplan!$E$9:$F$278,2))</f>
        <v/>
      </c>
      <c r="M1269" s="44" t="str">
        <f>IF(G1269="","",VLOOKUP(Journal!G1269,Kontenplan!$E$9:$F$278,2))</f>
        <v/>
      </c>
      <c r="N1269" s="28" t="str">
        <f>IF(AND(G1269="",I1269="",J1269=""),"",IF(AND(I1269&gt;0,OR(F1269="",G1269="")),"Bitte gültige Kontonummer/n eingeben",IF(OR(AND(F1269&gt;0,F1269&lt;1000),F1269&gt;9999),"Sollkontonummer muss vierstellig sein",IF(VLOOKUP(F1269,Kontenplan!$E$9:$E$277,1)&lt;&gt;F1269,"Sollkonto existiert nicht",IF(D1269=0,"Bitte Beleg-Nr. prüfen",IF(OR(AND(G1269&gt;0,G1269&lt;1000),G1269&gt;9999),"Habenkontonummer muss vierstellig sein",IF(VLOOKUP(G1269,Kontenplan!$E$9:$F$277,1)&lt;&gt;G1269,"Habenkonto exisitert nicht","")))))))</f>
        <v/>
      </c>
      <c r="O1269" s="28" t="str">
        <f t="shared" si="39"/>
        <v/>
      </c>
      <c r="P1269" s="28"/>
      <c r="Q1269" s="28"/>
      <c r="R1269" s="28"/>
      <c r="S1269" s="28"/>
      <c r="T1269" s="28"/>
      <c r="U1269" s="28"/>
      <c r="V1269" s="28"/>
      <c r="X1269" s="28"/>
      <c r="Y1269" s="28"/>
    </row>
    <row r="1270" spans="1:25" x14ac:dyDescent="0.2">
      <c r="A1270" t="e">
        <f>IF(OR(F1270=#REF!,G1270=#REF!),ROUND(A1269+1,0),A1269+0.0001)</f>
        <v>#REF!</v>
      </c>
      <c r="B1270" s="20" t="e">
        <f>IF(AND(E1270&gt;=$B$2,E1270&lt;=$B$3,OR(F1270=#REF!,G1270=#REF!)),ROUND(B1269+1,0),B1269+0.0001)</f>
        <v>#REF!</v>
      </c>
      <c r="C1270" s="20" t="e">
        <f>IF(H1270=#REF!,ROUND(C1269+1,0),C1269+0.0001)</f>
        <v>#REF!</v>
      </c>
      <c r="D1270" s="21"/>
      <c r="E1270" s="22"/>
      <c r="F1270" s="23"/>
      <c r="G1270" s="24"/>
      <c r="H1270" s="51"/>
      <c r="I1270" s="25"/>
      <c r="J1270" s="31"/>
      <c r="K1270" s="43" t="str">
        <f t="shared" si="40"/>
        <v/>
      </c>
      <c r="L1270" s="45" t="str">
        <f>IF(F1270="","",VLOOKUP(Journal!F1270,Kontenplan!$E$9:$F$278,2))</f>
        <v/>
      </c>
      <c r="M1270" s="44" t="str">
        <f>IF(G1270="","",VLOOKUP(Journal!G1270,Kontenplan!$E$9:$F$278,2))</f>
        <v/>
      </c>
      <c r="N1270" s="28" t="str">
        <f>IF(AND(G1270="",I1270="",J1270=""),"",IF(AND(I1270&gt;0,OR(F1270="",G1270="")),"Bitte gültige Kontonummer/n eingeben",IF(OR(AND(F1270&gt;0,F1270&lt;1000),F1270&gt;9999),"Sollkontonummer muss vierstellig sein",IF(VLOOKUP(F1270,Kontenplan!$E$9:$E$277,1)&lt;&gt;F1270,"Sollkonto existiert nicht",IF(D1270=0,"Bitte Beleg-Nr. prüfen",IF(OR(AND(G1270&gt;0,G1270&lt;1000),G1270&gt;9999),"Habenkontonummer muss vierstellig sein",IF(VLOOKUP(G1270,Kontenplan!$E$9:$F$277,1)&lt;&gt;G1270,"Habenkonto exisitert nicht","")))))))</f>
        <v/>
      </c>
      <c r="O1270" s="28" t="str">
        <f t="shared" si="39"/>
        <v/>
      </c>
      <c r="P1270" s="28"/>
      <c r="Q1270" s="28"/>
      <c r="R1270" s="28"/>
      <c r="S1270" s="28"/>
      <c r="T1270" s="28"/>
      <c r="U1270" s="28"/>
      <c r="V1270" s="28"/>
      <c r="X1270" s="28"/>
      <c r="Y1270" s="28"/>
    </row>
    <row r="1271" spans="1:25" x14ac:dyDescent="0.2">
      <c r="A1271" t="e">
        <f>IF(OR(F1271=#REF!,G1271=#REF!),ROUND(A1270+1,0),A1270+0.0001)</f>
        <v>#REF!</v>
      </c>
      <c r="B1271" s="20" t="e">
        <f>IF(AND(E1271&gt;=$B$2,E1271&lt;=$B$3,OR(F1271=#REF!,G1271=#REF!)),ROUND(B1270+1,0),B1270+0.0001)</f>
        <v>#REF!</v>
      </c>
      <c r="C1271" s="20" t="e">
        <f>IF(H1271=#REF!,ROUND(C1270+1,0),C1270+0.0001)</f>
        <v>#REF!</v>
      </c>
      <c r="D1271" s="21"/>
      <c r="E1271" s="22"/>
      <c r="F1271" s="23"/>
      <c r="G1271" s="24"/>
      <c r="H1271" s="51"/>
      <c r="I1271" s="25"/>
      <c r="J1271" s="31"/>
      <c r="K1271" s="43" t="str">
        <f t="shared" si="40"/>
        <v/>
      </c>
      <c r="L1271" s="45" t="str">
        <f>IF(F1271="","",VLOOKUP(Journal!F1271,Kontenplan!$E$9:$F$278,2))</f>
        <v/>
      </c>
      <c r="M1271" s="44" t="str">
        <f>IF(G1271="","",VLOOKUP(Journal!G1271,Kontenplan!$E$9:$F$278,2))</f>
        <v/>
      </c>
      <c r="N1271" s="28" t="str">
        <f>IF(AND(G1271="",I1271="",J1271=""),"",IF(AND(I1271&gt;0,OR(F1271="",G1271="")),"Bitte gültige Kontonummer/n eingeben",IF(OR(AND(F1271&gt;0,F1271&lt;1000),F1271&gt;9999),"Sollkontonummer muss vierstellig sein",IF(VLOOKUP(F1271,Kontenplan!$E$9:$E$277,1)&lt;&gt;F1271,"Sollkonto existiert nicht",IF(D1271=0,"Bitte Beleg-Nr. prüfen",IF(OR(AND(G1271&gt;0,G1271&lt;1000),G1271&gt;9999),"Habenkontonummer muss vierstellig sein",IF(VLOOKUP(G1271,Kontenplan!$E$9:$F$277,1)&lt;&gt;G1271,"Habenkonto exisitert nicht","")))))))</f>
        <v/>
      </c>
      <c r="O1271" s="28" t="str">
        <f t="shared" si="39"/>
        <v/>
      </c>
      <c r="P1271" s="28"/>
      <c r="Q1271" s="28"/>
      <c r="R1271" s="28"/>
      <c r="S1271" s="28"/>
      <c r="T1271" s="28"/>
      <c r="U1271" s="28"/>
      <c r="V1271" s="28"/>
      <c r="X1271" s="28"/>
      <c r="Y1271" s="28"/>
    </row>
    <row r="1272" spans="1:25" x14ac:dyDescent="0.2">
      <c r="A1272" t="e">
        <f>IF(OR(F1272=#REF!,G1272=#REF!),ROUND(A1271+1,0),A1271+0.0001)</f>
        <v>#REF!</v>
      </c>
      <c r="B1272" s="20" t="e">
        <f>IF(AND(E1272&gt;=$B$2,E1272&lt;=$B$3,OR(F1272=#REF!,G1272=#REF!)),ROUND(B1271+1,0),B1271+0.0001)</f>
        <v>#REF!</v>
      </c>
      <c r="C1272" s="20" t="e">
        <f>IF(H1272=#REF!,ROUND(C1271+1,0),C1271+0.0001)</f>
        <v>#REF!</v>
      </c>
      <c r="D1272" s="21"/>
      <c r="E1272" s="22"/>
      <c r="F1272" s="23"/>
      <c r="G1272" s="24"/>
      <c r="H1272" s="51"/>
      <c r="I1272" s="25"/>
      <c r="J1272" s="31"/>
      <c r="K1272" s="43" t="str">
        <f t="shared" si="40"/>
        <v/>
      </c>
      <c r="L1272" s="45" t="str">
        <f>IF(F1272="","",VLOOKUP(Journal!F1272,Kontenplan!$E$9:$F$278,2))</f>
        <v/>
      </c>
      <c r="M1272" s="44" t="str">
        <f>IF(G1272="","",VLOOKUP(Journal!G1272,Kontenplan!$E$9:$F$278,2))</f>
        <v/>
      </c>
      <c r="N1272" s="28" t="str">
        <f>IF(AND(G1272="",I1272="",J1272=""),"",IF(AND(I1272&gt;0,OR(F1272="",G1272="")),"Bitte gültige Kontonummer/n eingeben",IF(OR(AND(F1272&gt;0,F1272&lt;1000),F1272&gt;9999),"Sollkontonummer muss vierstellig sein",IF(VLOOKUP(F1272,Kontenplan!$E$9:$E$277,1)&lt;&gt;F1272,"Sollkonto existiert nicht",IF(D1272=0,"Bitte Beleg-Nr. prüfen",IF(OR(AND(G1272&gt;0,G1272&lt;1000),G1272&gt;9999),"Habenkontonummer muss vierstellig sein",IF(VLOOKUP(G1272,Kontenplan!$E$9:$F$277,1)&lt;&gt;G1272,"Habenkonto exisitert nicht","")))))))</f>
        <v/>
      </c>
      <c r="O1272" s="28" t="str">
        <f t="shared" si="39"/>
        <v/>
      </c>
      <c r="P1272" s="28"/>
      <c r="Q1272" s="28"/>
      <c r="R1272" s="28"/>
      <c r="S1272" s="28"/>
      <c r="T1272" s="28"/>
      <c r="U1272" s="28"/>
      <c r="V1272" s="28"/>
      <c r="X1272" s="28"/>
      <c r="Y1272" s="28"/>
    </row>
    <row r="1273" spans="1:25" x14ac:dyDescent="0.2">
      <c r="A1273" t="e">
        <f>IF(OR(F1273=#REF!,G1273=#REF!),ROUND(A1272+1,0),A1272+0.0001)</f>
        <v>#REF!</v>
      </c>
      <c r="B1273" s="20" t="e">
        <f>IF(AND(E1273&gt;=$B$2,E1273&lt;=$B$3,OR(F1273=#REF!,G1273=#REF!)),ROUND(B1272+1,0),B1272+0.0001)</f>
        <v>#REF!</v>
      </c>
      <c r="C1273" s="20" t="e">
        <f>IF(H1273=#REF!,ROUND(C1272+1,0),C1272+0.0001)</f>
        <v>#REF!</v>
      </c>
      <c r="D1273" s="21"/>
      <c r="E1273" s="22"/>
      <c r="F1273" s="23"/>
      <c r="G1273" s="24"/>
      <c r="H1273" s="51"/>
      <c r="I1273" s="25"/>
      <c r="J1273" s="31"/>
      <c r="K1273" s="43" t="str">
        <f t="shared" si="40"/>
        <v/>
      </c>
      <c r="L1273" s="45" t="str">
        <f>IF(F1273="","",VLOOKUP(Journal!F1273,Kontenplan!$E$9:$F$278,2))</f>
        <v/>
      </c>
      <c r="M1273" s="44" t="str">
        <f>IF(G1273="","",VLOOKUP(Journal!G1273,Kontenplan!$E$9:$F$278,2))</f>
        <v/>
      </c>
      <c r="N1273" s="28" t="str">
        <f>IF(AND(G1273="",I1273="",J1273=""),"",IF(AND(I1273&gt;0,OR(F1273="",G1273="")),"Bitte gültige Kontonummer/n eingeben",IF(OR(AND(F1273&gt;0,F1273&lt;1000),F1273&gt;9999),"Sollkontonummer muss vierstellig sein",IF(VLOOKUP(F1273,Kontenplan!$E$9:$E$277,1)&lt;&gt;F1273,"Sollkonto existiert nicht",IF(D1273=0,"Bitte Beleg-Nr. prüfen",IF(OR(AND(G1273&gt;0,G1273&lt;1000),G1273&gt;9999),"Habenkontonummer muss vierstellig sein",IF(VLOOKUP(G1273,Kontenplan!$E$9:$F$277,1)&lt;&gt;G1273,"Habenkonto exisitert nicht","")))))))</f>
        <v/>
      </c>
      <c r="O1273" s="28" t="str">
        <f t="shared" si="39"/>
        <v/>
      </c>
      <c r="P1273" s="28"/>
      <c r="Q1273" s="28"/>
      <c r="R1273" s="28"/>
      <c r="S1273" s="28"/>
      <c r="T1273" s="28"/>
      <c r="U1273" s="28"/>
      <c r="V1273" s="28"/>
      <c r="X1273" s="28"/>
      <c r="Y1273" s="28"/>
    </row>
    <row r="1274" spans="1:25" x14ac:dyDescent="0.2">
      <c r="A1274" t="e">
        <f>IF(OR(F1274=#REF!,G1274=#REF!),ROUND(A1273+1,0),A1273+0.0001)</f>
        <v>#REF!</v>
      </c>
      <c r="B1274" s="20" t="e">
        <f>IF(AND(E1274&gt;=$B$2,E1274&lt;=$B$3,OR(F1274=#REF!,G1274=#REF!)),ROUND(B1273+1,0),B1273+0.0001)</f>
        <v>#REF!</v>
      </c>
      <c r="C1274" s="20" t="e">
        <f>IF(H1274=#REF!,ROUND(C1273+1,0),C1273+0.0001)</f>
        <v>#REF!</v>
      </c>
      <c r="D1274" s="21"/>
      <c r="E1274" s="22"/>
      <c r="F1274" s="23"/>
      <c r="G1274" s="24"/>
      <c r="H1274" s="51"/>
      <c r="I1274" s="25"/>
      <c r="J1274" s="31"/>
      <c r="K1274" s="43" t="str">
        <f t="shared" si="40"/>
        <v/>
      </c>
      <c r="L1274" s="45" t="str">
        <f>IF(F1274="","",VLOOKUP(Journal!F1274,Kontenplan!$E$9:$F$278,2))</f>
        <v/>
      </c>
      <c r="M1274" s="44" t="str">
        <f>IF(G1274="","",VLOOKUP(Journal!G1274,Kontenplan!$E$9:$F$278,2))</f>
        <v/>
      </c>
      <c r="N1274" s="28" t="str">
        <f>IF(AND(G1274="",I1274="",J1274=""),"",IF(AND(I1274&gt;0,OR(F1274="",G1274="")),"Bitte gültige Kontonummer/n eingeben",IF(OR(AND(F1274&gt;0,F1274&lt;1000),F1274&gt;9999),"Sollkontonummer muss vierstellig sein",IF(VLOOKUP(F1274,Kontenplan!$E$9:$E$277,1)&lt;&gt;F1274,"Sollkonto existiert nicht",IF(D1274=0,"Bitte Beleg-Nr. prüfen",IF(OR(AND(G1274&gt;0,G1274&lt;1000),G1274&gt;9999),"Habenkontonummer muss vierstellig sein",IF(VLOOKUP(G1274,Kontenplan!$E$9:$F$277,1)&lt;&gt;G1274,"Habenkonto exisitert nicht","")))))))</f>
        <v/>
      </c>
      <c r="O1274" s="28" t="str">
        <f t="shared" si="39"/>
        <v/>
      </c>
      <c r="P1274" s="28"/>
      <c r="Q1274" s="28"/>
      <c r="R1274" s="28"/>
      <c r="S1274" s="28"/>
      <c r="T1274" s="28"/>
      <c r="U1274" s="28"/>
      <c r="V1274" s="28"/>
      <c r="X1274" s="28"/>
      <c r="Y1274" s="28"/>
    </row>
    <row r="1275" spans="1:25" x14ac:dyDescent="0.2">
      <c r="A1275" t="e">
        <f>IF(OR(F1275=#REF!,G1275=#REF!),ROUND(A1274+1,0),A1274+0.0001)</f>
        <v>#REF!</v>
      </c>
      <c r="B1275" s="20" t="e">
        <f>IF(AND(E1275&gt;=$B$2,E1275&lt;=$B$3,OR(F1275=#REF!,G1275=#REF!)),ROUND(B1274+1,0),B1274+0.0001)</f>
        <v>#REF!</v>
      </c>
      <c r="C1275" s="20" t="e">
        <f>IF(H1275=#REF!,ROUND(C1274+1,0),C1274+0.0001)</f>
        <v>#REF!</v>
      </c>
      <c r="D1275" s="21"/>
      <c r="E1275" s="22"/>
      <c r="F1275" s="23"/>
      <c r="G1275" s="24"/>
      <c r="H1275" s="51"/>
      <c r="I1275" s="25"/>
      <c r="J1275" s="31"/>
      <c r="K1275" s="43" t="str">
        <f t="shared" si="40"/>
        <v/>
      </c>
      <c r="L1275" s="45" t="str">
        <f>IF(F1275="","",VLOOKUP(Journal!F1275,Kontenplan!$E$9:$F$278,2))</f>
        <v/>
      </c>
      <c r="M1275" s="44" t="str">
        <f>IF(G1275="","",VLOOKUP(Journal!G1275,Kontenplan!$E$9:$F$278,2))</f>
        <v/>
      </c>
      <c r="N1275" s="28" t="str">
        <f>IF(AND(G1275="",I1275="",J1275=""),"",IF(AND(I1275&gt;0,OR(F1275="",G1275="")),"Bitte gültige Kontonummer/n eingeben",IF(OR(AND(F1275&gt;0,F1275&lt;1000),F1275&gt;9999),"Sollkontonummer muss vierstellig sein",IF(VLOOKUP(F1275,Kontenplan!$E$9:$E$277,1)&lt;&gt;F1275,"Sollkonto existiert nicht",IF(D1275=0,"Bitte Beleg-Nr. prüfen",IF(OR(AND(G1275&gt;0,G1275&lt;1000),G1275&gt;9999),"Habenkontonummer muss vierstellig sein",IF(VLOOKUP(G1275,Kontenplan!$E$9:$F$277,1)&lt;&gt;G1275,"Habenkonto exisitert nicht","")))))))</f>
        <v/>
      </c>
      <c r="O1275" s="28" t="str">
        <f t="shared" si="39"/>
        <v/>
      </c>
      <c r="P1275" s="28"/>
      <c r="Q1275" s="28"/>
      <c r="R1275" s="28"/>
      <c r="S1275" s="28"/>
      <c r="T1275" s="28"/>
      <c r="U1275" s="28"/>
      <c r="V1275" s="28"/>
      <c r="X1275" s="28"/>
      <c r="Y1275" s="28"/>
    </row>
    <row r="1276" spans="1:25" x14ac:dyDescent="0.2">
      <c r="A1276" t="e">
        <f>IF(OR(F1276=#REF!,G1276=#REF!),ROUND(A1275+1,0),A1275+0.0001)</f>
        <v>#REF!</v>
      </c>
      <c r="B1276" s="20" t="e">
        <f>IF(AND(E1276&gt;=$B$2,E1276&lt;=$B$3,OR(F1276=#REF!,G1276=#REF!)),ROUND(B1275+1,0),B1275+0.0001)</f>
        <v>#REF!</v>
      </c>
      <c r="C1276" s="20" t="e">
        <f>IF(H1276=#REF!,ROUND(C1275+1,0),C1275+0.0001)</f>
        <v>#REF!</v>
      </c>
      <c r="D1276" s="21"/>
      <c r="E1276" s="22"/>
      <c r="F1276" s="23"/>
      <c r="G1276" s="24"/>
      <c r="H1276" s="51"/>
      <c r="I1276" s="25"/>
      <c r="J1276" s="31"/>
      <c r="K1276" s="43" t="str">
        <f t="shared" si="40"/>
        <v/>
      </c>
      <c r="L1276" s="45" t="str">
        <f>IF(F1276="","",VLOOKUP(Journal!F1276,Kontenplan!$E$9:$F$278,2))</f>
        <v/>
      </c>
      <c r="M1276" s="44" t="str">
        <f>IF(G1276="","",VLOOKUP(Journal!G1276,Kontenplan!$E$9:$F$278,2))</f>
        <v/>
      </c>
      <c r="N1276" s="28" t="str">
        <f>IF(AND(G1276="",I1276="",J1276=""),"",IF(AND(I1276&gt;0,OR(F1276="",G1276="")),"Bitte gültige Kontonummer/n eingeben",IF(OR(AND(F1276&gt;0,F1276&lt;1000),F1276&gt;9999),"Sollkontonummer muss vierstellig sein",IF(VLOOKUP(F1276,Kontenplan!$E$9:$E$277,1)&lt;&gt;F1276,"Sollkonto existiert nicht",IF(D1276=0,"Bitte Beleg-Nr. prüfen",IF(OR(AND(G1276&gt;0,G1276&lt;1000),G1276&gt;9999),"Habenkontonummer muss vierstellig sein",IF(VLOOKUP(G1276,Kontenplan!$E$9:$F$277,1)&lt;&gt;G1276,"Habenkonto exisitert nicht","")))))))</f>
        <v/>
      </c>
      <c r="O1276" s="28" t="str">
        <f t="shared" si="39"/>
        <v/>
      </c>
      <c r="P1276" s="28"/>
      <c r="Q1276" s="28"/>
      <c r="R1276" s="28"/>
      <c r="S1276" s="28"/>
      <c r="T1276" s="28"/>
      <c r="U1276" s="28"/>
      <c r="V1276" s="28"/>
      <c r="X1276" s="28"/>
      <c r="Y1276" s="28"/>
    </row>
    <row r="1277" spans="1:25" x14ac:dyDescent="0.2">
      <c r="A1277" t="e">
        <f>IF(OR(F1277=#REF!,G1277=#REF!),ROUND(A1276+1,0),A1276+0.0001)</f>
        <v>#REF!</v>
      </c>
      <c r="B1277" s="20" t="e">
        <f>IF(AND(E1277&gt;=$B$2,E1277&lt;=$B$3,OR(F1277=#REF!,G1277=#REF!)),ROUND(B1276+1,0),B1276+0.0001)</f>
        <v>#REF!</v>
      </c>
      <c r="C1277" s="20" t="e">
        <f>IF(H1277=#REF!,ROUND(C1276+1,0),C1276+0.0001)</f>
        <v>#REF!</v>
      </c>
      <c r="D1277" s="21"/>
      <c r="E1277" s="22"/>
      <c r="F1277" s="23"/>
      <c r="G1277" s="24"/>
      <c r="H1277" s="51"/>
      <c r="I1277" s="25"/>
      <c r="J1277" s="31"/>
      <c r="K1277" s="43" t="str">
        <f t="shared" si="40"/>
        <v/>
      </c>
      <c r="L1277" s="45" t="str">
        <f>IF(F1277="","",VLOOKUP(Journal!F1277,Kontenplan!$E$9:$F$278,2))</f>
        <v/>
      </c>
      <c r="M1277" s="44" t="str">
        <f>IF(G1277="","",VLOOKUP(Journal!G1277,Kontenplan!$E$9:$F$278,2))</f>
        <v/>
      </c>
      <c r="N1277" s="28" t="str">
        <f>IF(AND(G1277="",I1277="",J1277=""),"",IF(AND(I1277&gt;0,OR(F1277="",G1277="")),"Bitte gültige Kontonummer/n eingeben",IF(OR(AND(F1277&gt;0,F1277&lt;1000),F1277&gt;9999),"Sollkontonummer muss vierstellig sein",IF(VLOOKUP(F1277,Kontenplan!$E$9:$E$277,1)&lt;&gt;F1277,"Sollkonto existiert nicht",IF(D1277=0,"Bitte Beleg-Nr. prüfen",IF(OR(AND(G1277&gt;0,G1277&lt;1000),G1277&gt;9999),"Habenkontonummer muss vierstellig sein",IF(VLOOKUP(G1277,Kontenplan!$E$9:$F$277,1)&lt;&gt;G1277,"Habenkonto exisitert nicht","")))))))</f>
        <v/>
      </c>
      <c r="O1277" s="28" t="str">
        <f t="shared" si="39"/>
        <v/>
      </c>
      <c r="P1277" s="28"/>
      <c r="Q1277" s="28"/>
      <c r="R1277" s="28"/>
      <c r="S1277" s="28"/>
      <c r="T1277" s="28"/>
      <c r="U1277" s="28"/>
      <c r="V1277" s="28"/>
      <c r="X1277" s="28"/>
      <c r="Y1277" s="28"/>
    </row>
    <row r="1278" spans="1:25" x14ac:dyDescent="0.2">
      <c r="A1278" t="e">
        <f>IF(OR(F1278=#REF!,G1278=#REF!),ROUND(A1277+1,0),A1277+0.0001)</f>
        <v>#REF!</v>
      </c>
      <c r="B1278" s="20" t="e">
        <f>IF(AND(E1278&gt;=$B$2,E1278&lt;=$B$3,OR(F1278=#REF!,G1278=#REF!)),ROUND(B1277+1,0),B1277+0.0001)</f>
        <v>#REF!</v>
      </c>
      <c r="C1278" s="20" t="e">
        <f>IF(H1278=#REF!,ROUND(C1277+1,0),C1277+0.0001)</f>
        <v>#REF!</v>
      </c>
      <c r="D1278" s="21"/>
      <c r="E1278" s="22"/>
      <c r="F1278" s="23"/>
      <c r="G1278" s="24"/>
      <c r="H1278" s="51"/>
      <c r="I1278" s="25"/>
      <c r="J1278" s="31"/>
      <c r="K1278" s="43" t="str">
        <f t="shared" si="40"/>
        <v/>
      </c>
      <c r="L1278" s="45" t="str">
        <f>IF(F1278="","",VLOOKUP(Journal!F1278,Kontenplan!$E$9:$F$278,2))</f>
        <v/>
      </c>
      <c r="M1278" s="44" t="str">
        <f>IF(G1278="","",VLOOKUP(Journal!G1278,Kontenplan!$E$9:$F$278,2))</f>
        <v/>
      </c>
      <c r="N1278" s="28" t="str">
        <f>IF(AND(G1278="",I1278="",J1278=""),"",IF(AND(I1278&gt;0,OR(F1278="",G1278="")),"Bitte gültige Kontonummer/n eingeben",IF(OR(AND(F1278&gt;0,F1278&lt;1000),F1278&gt;9999),"Sollkontonummer muss vierstellig sein",IF(VLOOKUP(F1278,Kontenplan!$E$9:$E$277,1)&lt;&gt;F1278,"Sollkonto existiert nicht",IF(D1278=0,"Bitte Beleg-Nr. prüfen",IF(OR(AND(G1278&gt;0,G1278&lt;1000),G1278&gt;9999),"Habenkontonummer muss vierstellig sein",IF(VLOOKUP(G1278,Kontenplan!$E$9:$F$277,1)&lt;&gt;G1278,"Habenkonto exisitert nicht","")))))))</f>
        <v/>
      </c>
      <c r="O1278" s="28" t="str">
        <f t="shared" si="39"/>
        <v/>
      </c>
      <c r="P1278" s="28"/>
      <c r="Q1278" s="28"/>
      <c r="R1278" s="28"/>
      <c r="S1278" s="28"/>
      <c r="T1278" s="28"/>
      <c r="U1278" s="28"/>
      <c r="V1278" s="28"/>
      <c r="X1278" s="28"/>
      <c r="Y1278" s="28"/>
    </row>
    <row r="1279" spans="1:25" x14ac:dyDescent="0.2">
      <c r="A1279" t="e">
        <f>IF(OR(F1279=#REF!,G1279=#REF!),ROUND(A1278+1,0),A1278+0.0001)</f>
        <v>#REF!</v>
      </c>
      <c r="B1279" s="20" t="e">
        <f>IF(AND(E1279&gt;=$B$2,E1279&lt;=$B$3,OR(F1279=#REF!,G1279=#REF!)),ROUND(B1278+1,0),B1278+0.0001)</f>
        <v>#REF!</v>
      </c>
      <c r="C1279" s="20" t="e">
        <f>IF(H1279=#REF!,ROUND(C1278+1,0),C1278+0.0001)</f>
        <v>#REF!</v>
      </c>
      <c r="D1279" s="21"/>
      <c r="E1279" s="22"/>
      <c r="F1279" s="23"/>
      <c r="G1279" s="24"/>
      <c r="H1279" s="51"/>
      <c r="I1279" s="25"/>
      <c r="J1279" s="31"/>
      <c r="K1279" s="43" t="str">
        <f t="shared" si="40"/>
        <v/>
      </c>
      <c r="L1279" s="45" t="str">
        <f>IF(F1279="","",VLOOKUP(Journal!F1279,Kontenplan!$E$9:$F$278,2))</f>
        <v/>
      </c>
      <c r="M1279" s="44" t="str">
        <f>IF(G1279="","",VLOOKUP(Journal!G1279,Kontenplan!$E$9:$F$278,2))</f>
        <v/>
      </c>
      <c r="N1279" s="28" t="str">
        <f>IF(AND(G1279="",I1279="",J1279=""),"",IF(AND(I1279&gt;0,OR(F1279="",G1279="")),"Bitte gültige Kontonummer/n eingeben",IF(OR(AND(F1279&gt;0,F1279&lt;1000),F1279&gt;9999),"Sollkontonummer muss vierstellig sein",IF(VLOOKUP(F1279,Kontenplan!$E$9:$E$277,1)&lt;&gt;F1279,"Sollkonto existiert nicht",IF(D1279=0,"Bitte Beleg-Nr. prüfen",IF(OR(AND(G1279&gt;0,G1279&lt;1000),G1279&gt;9999),"Habenkontonummer muss vierstellig sein",IF(VLOOKUP(G1279,Kontenplan!$E$9:$F$277,1)&lt;&gt;G1279,"Habenkonto exisitert nicht","")))))))</f>
        <v/>
      </c>
      <c r="O1279" s="28" t="str">
        <f t="shared" si="39"/>
        <v/>
      </c>
      <c r="P1279" s="28"/>
      <c r="Q1279" s="28"/>
      <c r="R1279" s="28"/>
      <c r="S1279" s="28"/>
      <c r="T1279" s="28"/>
      <c r="U1279" s="28"/>
      <c r="V1279" s="28"/>
      <c r="X1279" s="28"/>
      <c r="Y1279" s="28"/>
    </row>
    <row r="1280" spans="1:25" x14ac:dyDescent="0.2">
      <c r="A1280" t="e">
        <f>IF(OR(F1280=#REF!,G1280=#REF!),ROUND(A1279+1,0),A1279+0.0001)</f>
        <v>#REF!</v>
      </c>
      <c r="B1280" s="20" t="e">
        <f>IF(AND(E1280&gt;=$B$2,E1280&lt;=$B$3,OR(F1280=#REF!,G1280=#REF!)),ROUND(B1279+1,0),B1279+0.0001)</f>
        <v>#REF!</v>
      </c>
      <c r="C1280" s="20" t="e">
        <f>IF(H1280=#REF!,ROUND(C1279+1,0),C1279+0.0001)</f>
        <v>#REF!</v>
      </c>
      <c r="D1280" s="21"/>
      <c r="E1280" s="22"/>
      <c r="F1280" s="23"/>
      <c r="G1280" s="24"/>
      <c r="H1280" s="51"/>
      <c r="I1280" s="25"/>
      <c r="J1280" s="31"/>
      <c r="K1280" s="43" t="str">
        <f t="shared" si="40"/>
        <v/>
      </c>
      <c r="L1280" s="45" t="str">
        <f>IF(F1280="","",VLOOKUP(Journal!F1280,Kontenplan!$E$9:$F$278,2))</f>
        <v/>
      </c>
      <c r="M1280" s="44" t="str">
        <f>IF(G1280="","",VLOOKUP(Journal!G1280,Kontenplan!$E$9:$F$278,2))</f>
        <v/>
      </c>
      <c r="N1280" s="28" t="str">
        <f>IF(AND(G1280="",I1280="",J1280=""),"",IF(AND(I1280&gt;0,OR(F1280="",G1280="")),"Bitte gültige Kontonummer/n eingeben",IF(OR(AND(F1280&gt;0,F1280&lt;1000),F1280&gt;9999),"Sollkontonummer muss vierstellig sein",IF(VLOOKUP(F1280,Kontenplan!$E$9:$E$277,1)&lt;&gt;F1280,"Sollkonto existiert nicht",IF(D1280=0,"Bitte Beleg-Nr. prüfen",IF(OR(AND(G1280&gt;0,G1280&lt;1000),G1280&gt;9999),"Habenkontonummer muss vierstellig sein",IF(VLOOKUP(G1280,Kontenplan!$E$9:$F$277,1)&lt;&gt;G1280,"Habenkonto exisitert nicht","")))))))</f>
        <v/>
      </c>
      <c r="O1280" s="28" t="str">
        <f t="shared" si="39"/>
        <v/>
      </c>
      <c r="P1280" s="28"/>
      <c r="Q1280" s="28"/>
      <c r="R1280" s="28"/>
      <c r="S1280" s="28"/>
      <c r="T1280" s="28"/>
      <c r="U1280" s="28"/>
      <c r="V1280" s="28"/>
      <c r="X1280" s="28"/>
      <c r="Y1280" s="28"/>
    </row>
    <row r="1281" spans="1:25" x14ac:dyDescent="0.2">
      <c r="A1281" t="e">
        <f>IF(OR(F1281=#REF!,G1281=#REF!),ROUND(A1280+1,0),A1280+0.0001)</f>
        <v>#REF!</v>
      </c>
      <c r="B1281" s="20" t="e">
        <f>IF(AND(E1281&gt;=$B$2,E1281&lt;=$B$3,OR(F1281=#REF!,G1281=#REF!)),ROUND(B1280+1,0),B1280+0.0001)</f>
        <v>#REF!</v>
      </c>
      <c r="C1281" s="20" t="e">
        <f>IF(H1281=#REF!,ROUND(C1280+1,0),C1280+0.0001)</f>
        <v>#REF!</v>
      </c>
      <c r="D1281" s="21"/>
      <c r="E1281" s="22"/>
      <c r="F1281" s="23"/>
      <c r="G1281" s="24"/>
      <c r="H1281" s="51"/>
      <c r="I1281" s="25"/>
      <c r="J1281" s="31"/>
      <c r="K1281" s="43" t="str">
        <f t="shared" si="40"/>
        <v/>
      </c>
      <c r="L1281" s="45" t="str">
        <f>IF(F1281="","",VLOOKUP(Journal!F1281,Kontenplan!$E$9:$F$278,2))</f>
        <v/>
      </c>
      <c r="M1281" s="44" t="str">
        <f>IF(G1281="","",VLOOKUP(Journal!G1281,Kontenplan!$E$9:$F$278,2))</f>
        <v/>
      </c>
      <c r="N1281" s="28" t="str">
        <f>IF(AND(G1281="",I1281="",J1281=""),"",IF(AND(I1281&gt;0,OR(F1281="",G1281="")),"Bitte gültige Kontonummer/n eingeben",IF(OR(AND(F1281&gt;0,F1281&lt;1000),F1281&gt;9999),"Sollkontonummer muss vierstellig sein",IF(VLOOKUP(F1281,Kontenplan!$E$9:$E$277,1)&lt;&gt;F1281,"Sollkonto existiert nicht",IF(D1281=0,"Bitte Beleg-Nr. prüfen",IF(OR(AND(G1281&gt;0,G1281&lt;1000),G1281&gt;9999),"Habenkontonummer muss vierstellig sein",IF(VLOOKUP(G1281,Kontenplan!$E$9:$F$277,1)&lt;&gt;G1281,"Habenkonto exisitert nicht","")))))))</f>
        <v/>
      </c>
      <c r="O1281" s="28" t="str">
        <f t="shared" si="39"/>
        <v/>
      </c>
      <c r="P1281" s="28"/>
      <c r="Q1281" s="28"/>
      <c r="R1281" s="28"/>
      <c r="S1281" s="28"/>
      <c r="T1281" s="28"/>
      <c r="U1281" s="28"/>
      <c r="V1281" s="28"/>
      <c r="X1281" s="28"/>
      <c r="Y1281" s="28"/>
    </row>
    <row r="1282" spans="1:25" x14ac:dyDescent="0.2">
      <c r="A1282" t="e">
        <f>IF(OR(F1282=#REF!,G1282=#REF!),ROUND(A1281+1,0),A1281+0.0001)</f>
        <v>#REF!</v>
      </c>
      <c r="B1282" s="20" t="e">
        <f>IF(AND(E1282&gt;=$B$2,E1282&lt;=$B$3,OR(F1282=#REF!,G1282=#REF!)),ROUND(B1281+1,0),B1281+0.0001)</f>
        <v>#REF!</v>
      </c>
      <c r="C1282" s="20" t="e">
        <f>IF(H1282=#REF!,ROUND(C1281+1,0),C1281+0.0001)</f>
        <v>#REF!</v>
      </c>
      <c r="D1282" s="21"/>
      <c r="E1282" s="22"/>
      <c r="F1282" s="23"/>
      <c r="G1282" s="24"/>
      <c r="H1282" s="51"/>
      <c r="I1282" s="25"/>
      <c r="J1282" s="31"/>
      <c r="K1282" s="43" t="str">
        <f t="shared" si="40"/>
        <v/>
      </c>
      <c r="L1282" s="45" t="str">
        <f>IF(F1282="","",VLOOKUP(Journal!F1282,Kontenplan!$E$9:$F$278,2))</f>
        <v/>
      </c>
      <c r="M1282" s="44" t="str">
        <f>IF(G1282="","",VLOOKUP(Journal!G1282,Kontenplan!$E$9:$F$278,2))</f>
        <v/>
      </c>
      <c r="N1282" s="28" t="str">
        <f>IF(AND(G1282="",I1282="",J1282=""),"",IF(AND(I1282&gt;0,OR(F1282="",G1282="")),"Bitte gültige Kontonummer/n eingeben",IF(OR(AND(F1282&gt;0,F1282&lt;1000),F1282&gt;9999),"Sollkontonummer muss vierstellig sein",IF(VLOOKUP(F1282,Kontenplan!$E$9:$E$277,1)&lt;&gt;F1282,"Sollkonto existiert nicht",IF(D1282=0,"Bitte Beleg-Nr. prüfen",IF(OR(AND(G1282&gt;0,G1282&lt;1000),G1282&gt;9999),"Habenkontonummer muss vierstellig sein",IF(VLOOKUP(G1282,Kontenplan!$E$9:$F$277,1)&lt;&gt;G1282,"Habenkonto exisitert nicht","")))))))</f>
        <v/>
      </c>
      <c r="O1282" s="28" t="str">
        <f t="shared" si="39"/>
        <v/>
      </c>
      <c r="P1282" s="28"/>
      <c r="Q1282" s="28"/>
      <c r="R1282" s="28"/>
      <c r="S1282" s="28"/>
      <c r="T1282" s="28"/>
      <c r="U1282" s="28"/>
      <c r="V1282" s="28"/>
      <c r="X1282" s="28"/>
      <c r="Y1282" s="28"/>
    </row>
    <row r="1283" spans="1:25" x14ac:dyDescent="0.2">
      <c r="A1283" t="e">
        <f>IF(OR(F1283=#REF!,G1283=#REF!),ROUND(A1282+1,0),A1282+0.0001)</f>
        <v>#REF!</v>
      </c>
      <c r="B1283" s="20" t="e">
        <f>IF(AND(E1283&gt;=$B$2,E1283&lt;=$B$3,OR(F1283=#REF!,G1283=#REF!)),ROUND(B1282+1,0),B1282+0.0001)</f>
        <v>#REF!</v>
      </c>
      <c r="C1283" s="20" t="e">
        <f>IF(H1283=#REF!,ROUND(C1282+1,0),C1282+0.0001)</f>
        <v>#REF!</v>
      </c>
      <c r="D1283" s="21"/>
      <c r="E1283" s="22"/>
      <c r="F1283" s="23"/>
      <c r="G1283" s="24"/>
      <c r="H1283" s="51"/>
      <c r="I1283" s="25"/>
      <c r="J1283" s="31"/>
      <c r="K1283" s="43" t="str">
        <f t="shared" si="40"/>
        <v/>
      </c>
      <c r="L1283" s="45" t="str">
        <f>IF(F1283="","",VLOOKUP(Journal!F1283,Kontenplan!$E$9:$F$278,2))</f>
        <v/>
      </c>
      <c r="M1283" s="44" t="str">
        <f>IF(G1283="","",VLOOKUP(Journal!G1283,Kontenplan!$E$9:$F$278,2))</f>
        <v/>
      </c>
      <c r="N1283" s="28" t="str">
        <f>IF(AND(G1283="",I1283="",J1283=""),"",IF(AND(I1283&gt;0,OR(F1283="",G1283="")),"Bitte gültige Kontonummer/n eingeben",IF(OR(AND(F1283&gt;0,F1283&lt;1000),F1283&gt;9999),"Sollkontonummer muss vierstellig sein",IF(VLOOKUP(F1283,Kontenplan!$E$9:$E$277,1)&lt;&gt;F1283,"Sollkonto existiert nicht",IF(D1283=0,"Bitte Beleg-Nr. prüfen",IF(OR(AND(G1283&gt;0,G1283&lt;1000),G1283&gt;9999),"Habenkontonummer muss vierstellig sein",IF(VLOOKUP(G1283,Kontenplan!$E$9:$F$277,1)&lt;&gt;G1283,"Habenkonto exisitert nicht","")))))))</f>
        <v/>
      </c>
      <c r="O1283" s="28" t="str">
        <f t="shared" si="39"/>
        <v/>
      </c>
      <c r="P1283" s="28"/>
      <c r="Q1283" s="28"/>
      <c r="R1283" s="28"/>
      <c r="S1283" s="28"/>
      <c r="T1283" s="28"/>
      <c r="U1283" s="28"/>
      <c r="V1283" s="28"/>
      <c r="X1283" s="28"/>
      <c r="Y1283" s="28"/>
    </row>
    <row r="1284" spans="1:25" x14ac:dyDescent="0.2">
      <c r="A1284" t="e">
        <f>IF(OR(F1284=#REF!,G1284=#REF!),ROUND(A1283+1,0),A1283+0.0001)</f>
        <v>#REF!</v>
      </c>
      <c r="B1284" s="20" t="e">
        <f>IF(AND(E1284&gt;=$B$2,E1284&lt;=$B$3,OR(F1284=#REF!,G1284=#REF!)),ROUND(B1283+1,0),B1283+0.0001)</f>
        <v>#REF!</v>
      </c>
      <c r="C1284" s="20" t="e">
        <f>IF(H1284=#REF!,ROUND(C1283+1,0),C1283+0.0001)</f>
        <v>#REF!</v>
      </c>
      <c r="D1284" s="21"/>
      <c r="E1284" s="22"/>
      <c r="F1284" s="23"/>
      <c r="G1284" s="24"/>
      <c r="H1284" s="51"/>
      <c r="I1284" s="25"/>
      <c r="J1284" s="31"/>
      <c r="K1284" s="43" t="str">
        <f t="shared" si="40"/>
        <v/>
      </c>
      <c r="L1284" s="45" t="str">
        <f>IF(F1284="","",VLOOKUP(Journal!F1284,Kontenplan!$E$9:$F$278,2))</f>
        <v/>
      </c>
      <c r="M1284" s="44" t="str">
        <f>IF(G1284="","",VLOOKUP(Journal!G1284,Kontenplan!$E$9:$F$278,2))</f>
        <v/>
      </c>
      <c r="N1284" s="28" t="str">
        <f>IF(AND(G1284="",I1284="",J1284=""),"",IF(AND(I1284&gt;0,OR(F1284="",G1284="")),"Bitte gültige Kontonummer/n eingeben",IF(OR(AND(F1284&gt;0,F1284&lt;1000),F1284&gt;9999),"Sollkontonummer muss vierstellig sein",IF(VLOOKUP(F1284,Kontenplan!$E$9:$E$277,1)&lt;&gt;F1284,"Sollkonto existiert nicht",IF(D1284=0,"Bitte Beleg-Nr. prüfen",IF(OR(AND(G1284&gt;0,G1284&lt;1000),G1284&gt;9999),"Habenkontonummer muss vierstellig sein",IF(VLOOKUP(G1284,Kontenplan!$E$9:$F$277,1)&lt;&gt;G1284,"Habenkonto exisitert nicht","")))))))</f>
        <v/>
      </c>
      <c r="O1284" s="28" t="str">
        <f t="shared" si="39"/>
        <v/>
      </c>
      <c r="P1284" s="28"/>
      <c r="Q1284" s="28"/>
      <c r="R1284" s="28"/>
      <c r="S1284" s="28"/>
      <c r="T1284" s="28"/>
      <c r="U1284" s="28"/>
      <c r="V1284" s="28"/>
      <c r="X1284" s="28"/>
      <c r="Y1284" s="28"/>
    </row>
    <row r="1285" spans="1:25" x14ac:dyDescent="0.2">
      <c r="A1285" t="e">
        <f>IF(OR(F1285=#REF!,G1285=#REF!),ROUND(A1284+1,0),A1284+0.0001)</f>
        <v>#REF!</v>
      </c>
      <c r="B1285" s="20" t="e">
        <f>IF(AND(E1285&gt;=$B$2,E1285&lt;=$B$3,OR(F1285=#REF!,G1285=#REF!)),ROUND(B1284+1,0),B1284+0.0001)</f>
        <v>#REF!</v>
      </c>
      <c r="C1285" s="20" t="e">
        <f>IF(H1285=#REF!,ROUND(C1284+1,0),C1284+0.0001)</f>
        <v>#REF!</v>
      </c>
      <c r="D1285" s="21"/>
      <c r="E1285" s="22"/>
      <c r="F1285" s="23"/>
      <c r="G1285" s="24"/>
      <c r="H1285" s="51"/>
      <c r="I1285" s="25"/>
      <c r="J1285" s="31"/>
      <c r="K1285" s="43" t="str">
        <f t="shared" si="40"/>
        <v/>
      </c>
      <c r="L1285" s="45" t="str">
        <f>IF(F1285="","",VLOOKUP(Journal!F1285,Kontenplan!$E$9:$F$278,2))</f>
        <v/>
      </c>
      <c r="M1285" s="44" t="str">
        <f>IF(G1285="","",VLOOKUP(Journal!G1285,Kontenplan!$E$9:$F$278,2))</f>
        <v/>
      </c>
      <c r="N1285" s="28" t="str">
        <f>IF(AND(G1285="",I1285="",J1285=""),"",IF(AND(I1285&gt;0,OR(F1285="",G1285="")),"Bitte gültige Kontonummer/n eingeben",IF(OR(AND(F1285&gt;0,F1285&lt;1000),F1285&gt;9999),"Sollkontonummer muss vierstellig sein",IF(VLOOKUP(F1285,Kontenplan!$E$9:$E$277,1)&lt;&gt;F1285,"Sollkonto existiert nicht",IF(D1285=0,"Bitte Beleg-Nr. prüfen",IF(OR(AND(G1285&gt;0,G1285&lt;1000),G1285&gt;9999),"Habenkontonummer muss vierstellig sein",IF(VLOOKUP(G1285,Kontenplan!$E$9:$F$277,1)&lt;&gt;G1285,"Habenkonto exisitert nicht","")))))))</f>
        <v/>
      </c>
      <c r="O1285" s="28" t="str">
        <f t="shared" si="39"/>
        <v/>
      </c>
      <c r="P1285" s="28"/>
      <c r="Q1285" s="28"/>
      <c r="R1285" s="28"/>
      <c r="S1285" s="28"/>
      <c r="T1285" s="28"/>
      <c r="U1285" s="28"/>
      <c r="V1285" s="28"/>
      <c r="X1285" s="28"/>
      <c r="Y1285" s="28"/>
    </row>
    <row r="1286" spans="1:25" x14ac:dyDescent="0.2">
      <c r="A1286" t="e">
        <f>IF(OR(F1286=#REF!,G1286=#REF!),ROUND(A1285+1,0),A1285+0.0001)</f>
        <v>#REF!</v>
      </c>
      <c r="B1286" s="20" t="e">
        <f>IF(AND(E1286&gt;=$B$2,E1286&lt;=$B$3,OR(F1286=#REF!,G1286=#REF!)),ROUND(B1285+1,0),B1285+0.0001)</f>
        <v>#REF!</v>
      </c>
      <c r="C1286" s="20" t="e">
        <f>IF(H1286=#REF!,ROUND(C1285+1,0),C1285+0.0001)</f>
        <v>#REF!</v>
      </c>
      <c r="D1286" s="21"/>
      <c r="E1286" s="22"/>
      <c r="F1286" s="23"/>
      <c r="G1286" s="24"/>
      <c r="H1286" s="51"/>
      <c r="I1286" s="25"/>
      <c r="J1286" s="31"/>
      <c r="K1286" s="43" t="str">
        <f t="shared" si="40"/>
        <v/>
      </c>
      <c r="L1286" s="45" t="str">
        <f>IF(F1286="","",VLOOKUP(Journal!F1286,Kontenplan!$E$9:$F$278,2))</f>
        <v/>
      </c>
      <c r="M1286" s="44" t="str">
        <f>IF(G1286="","",VLOOKUP(Journal!G1286,Kontenplan!$E$9:$F$278,2))</f>
        <v/>
      </c>
      <c r="N1286" s="28" t="str">
        <f>IF(AND(G1286="",I1286="",J1286=""),"",IF(AND(I1286&gt;0,OR(F1286="",G1286="")),"Bitte gültige Kontonummer/n eingeben",IF(OR(AND(F1286&gt;0,F1286&lt;1000),F1286&gt;9999),"Sollkontonummer muss vierstellig sein",IF(VLOOKUP(F1286,Kontenplan!$E$9:$E$277,1)&lt;&gt;F1286,"Sollkonto existiert nicht",IF(D1286=0,"Bitte Beleg-Nr. prüfen",IF(OR(AND(G1286&gt;0,G1286&lt;1000),G1286&gt;9999),"Habenkontonummer muss vierstellig sein",IF(VLOOKUP(G1286,Kontenplan!$E$9:$F$277,1)&lt;&gt;G1286,"Habenkonto exisitert nicht","")))))))</f>
        <v/>
      </c>
      <c r="O1286" s="28" t="str">
        <f t="shared" si="39"/>
        <v/>
      </c>
      <c r="P1286" s="28"/>
      <c r="Q1286" s="28"/>
      <c r="R1286" s="28"/>
      <c r="S1286" s="28"/>
      <c r="T1286" s="28"/>
      <c r="U1286" s="28"/>
      <c r="V1286" s="28"/>
      <c r="X1286" s="28"/>
      <c r="Y1286" s="28"/>
    </row>
    <row r="1287" spans="1:25" x14ac:dyDescent="0.2">
      <c r="A1287" t="e">
        <f>IF(OR(F1287=#REF!,G1287=#REF!),ROUND(A1286+1,0),A1286+0.0001)</f>
        <v>#REF!</v>
      </c>
      <c r="B1287" s="20" t="e">
        <f>IF(AND(E1287&gt;=$B$2,E1287&lt;=$B$3,OR(F1287=#REF!,G1287=#REF!)),ROUND(B1286+1,0),B1286+0.0001)</f>
        <v>#REF!</v>
      </c>
      <c r="C1287" s="20" t="e">
        <f>IF(H1287=#REF!,ROUND(C1286+1,0),C1286+0.0001)</f>
        <v>#REF!</v>
      </c>
      <c r="D1287" s="21"/>
      <c r="E1287" s="22"/>
      <c r="F1287" s="23"/>
      <c r="G1287" s="24"/>
      <c r="H1287" s="51"/>
      <c r="I1287" s="25"/>
      <c r="J1287" s="31"/>
      <c r="K1287" s="43" t="str">
        <f t="shared" si="40"/>
        <v/>
      </c>
      <c r="L1287" s="45" t="str">
        <f>IF(F1287="","",VLOOKUP(Journal!F1287,Kontenplan!$E$9:$F$278,2))</f>
        <v/>
      </c>
      <c r="M1287" s="44" t="str">
        <f>IF(G1287="","",VLOOKUP(Journal!G1287,Kontenplan!$E$9:$F$278,2))</f>
        <v/>
      </c>
      <c r="N1287" s="28" t="str">
        <f>IF(AND(G1287="",I1287="",J1287=""),"",IF(AND(I1287&gt;0,OR(F1287="",G1287="")),"Bitte gültige Kontonummer/n eingeben",IF(OR(AND(F1287&gt;0,F1287&lt;1000),F1287&gt;9999),"Sollkontonummer muss vierstellig sein",IF(VLOOKUP(F1287,Kontenplan!$E$9:$E$277,1)&lt;&gt;F1287,"Sollkonto existiert nicht",IF(D1287=0,"Bitte Beleg-Nr. prüfen",IF(OR(AND(G1287&gt;0,G1287&lt;1000),G1287&gt;9999),"Habenkontonummer muss vierstellig sein",IF(VLOOKUP(G1287,Kontenplan!$E$9:$F$277,1)&lt;&gt;G1287,"Habenkonto exisitert nicht","")))))))</f>
        <v/>
      </c>
      <c r="O1287" s="28" t="str">
        <f t="shared" si="39"/>
        <v/>
      </c>
      <c r="P1287" s="28"/>
      <c r="Q1287" s="28"/>
      <c r="R1287" s="28"/>
      <c r="S1287" s="28"/>
      <c r="T1287" s="28"/>
      <c r="U1287" s="28"/>
      <c r="V1287" s="28"/>
      <c r="X1287" s="28"/>
      <c r="Y1287" s="28"/>
    </row>
    <row r="1288" spans="1:25" x14ac:dyDescent="0.2">
      <c r="A1288" t="e">
        <f>IF(OR(F1288=#REF!,G1288=#REF!),ROUND(A1287+1,0),A1287+0.0001)</f>
        <v>#REF!</v>
      </c>
      <c r="B1288" s="20" t="e">
        <f>IF(AND(E1288&gt;=$B$2,E1288&lt;=$B$3,OR(F1288=#REF!,G1288=#REF!)),ROUND(B1287+1,0),B1287+0.0001)</f>
        <v>#REF!</v>
      </c>
      <c r="C1288" s="20" t="e">
        <f>IF(H1288=#REF!,ROUND(C1287+1,0),C1287+0.0001)</f>
        <v>#REF!</v>
      </c>
      <c r="D1288" s="21"/>
      <c r="E1288" s="22"/>
      <c r="F1288" s="23"/>
      <c r="G1288" s="24"/>
      <c r="H1288" s="51"/>
      <c r="I1288" s="25"/>
      <c r="J1288" s="31"/>
      <c r="K1288" s="43" t="str">
        <f t="shared" si="40"/>
        <v/>
      </c>
      <c r="L1288" s="45" t="str">
        <f>IF(F1288="","",VLOOKUP(Journal!F1288,Kontenplan!$E$9:$F$278,2))</f>
        <v/>
      </c>
      <c r="M1288" s="44" t="str">
        <f>IF(G1288="","",VLOOKUP(Journal!G1288,Kontenplan!$E$9:$F$278,2))</f>
        <v/>
      </c>
      <c r="N1288" s="28" t="str">
        <f>IF(AND(G1288="",I1288="",J1288=""),"",IF(AND(I1288&gt;0,OR(F1288="",G1288="")),"Bitte gültige Kontonummer/n eingeben",IF(OR(AND(F1288&gt;0,F1288&lt;1000),F1288&gt;9999),"Sollkontonummer muss vierstellig sein",IF(VLOOKUP(F1288,Kontenplan!$E$9:$E$277,1)&lt;&gt;F1288,"Sollkonto existiert nicht",IF(D1288=0,"Bitte Beleg-Nr. prüfen",IF(OR(AND(G1288&gt;0,G1288&lt;1000),G1288&gt;9999),"Habenkontonummer muss vierstellig sein",IF(VLOOKUP(G1288,Kontenplan!$E$9:$F$277,1)&lt;&gt;G1288,"Habenkonto exisitert nicht","")))))))</f>
        <v/>
      </c>
      <c r="O1288" s="28" t="str">
        <f t="shared" ref="O1288:O1351" si="41">IF(AND(F1288&lt;&gt;"",F1288=G1288),"Soll- und Habenkontonummern sind identisch",IF(AND(D1289&lt;&gt;"",G1288&gt;0,F1288&gt;0,OR(I1288="",I1288&lt;=0)),"Bitte Betrag prüfen",IF(AND(J1288="",D1289&gt;0),"Kein Text ist ok, aber nicht empfehlenswert",IF(OR(AND(E1288="",G1288&gt;0),AND(E1288&lt;MAX(E1281:E1287)-20,G1288&gt;0)),"Datum möglicherweise falsch",""))))</f>
        <v/>
      </c>
      <c r="P1288" s="28"/>
      <c r="Q1288" s="28"/>
      <c r="R1288" s="28"/>
      <c r="S1288" s="28"/>
      <c r="T1288" s="28"/>
      <c r="U1288" s="28"/>
      <c r="V1288" s="28"/>
      <c r="X1288" s="28"/>
      <c r="Y1288" s="28"/>
    </row>
    <row r="1289" spans="1:25" x14ac:dyDescent="0.2">
      <c r="A1289" t="e">
        <f>IF(OR(F1289=#REF!,G1289=#REF!),ROUND(A1288+1,0),A1288+0.0001)</f>
        <v>#REF!</v>
      </c>
      <c r="B1289" s="20" t="e">
        <f>IF(AND(E1289&gt;=$B$2,E1289&lt;=$B$3,OR(F1289=#REF!,G1289=#REF!)),ROUND(B1288+1,0),B1288+0.0001)</f>
        <v>#REF!</v>
      </c>
      <c r="C1289" s="20" t="e">
        <f>IF(H1289=#REF!,ROUND(C1288+1,0),C1288+0.0001)</f>
        <v>#REF!</v>
      </c>
      <c r="D1289" s="21"/>
      <c r="E1289" s="22"/>
      <c r="F1289" s="23"/>
      <c r="G1289" s="24"/>
      <c r="H1289" s="51"/>
      <c r="I1289" s="25"/>
      <c r="J1289" s="31"/>
      <c r="K1289" s="43" t="str">
        <f t="shared" si="40"/>
        <v/>
      </c>
      <c r="L1289" s="45" t="str">
        <f>IF(F1289="","",VLOOKUP(Journal!F1289,Kontenplan!$E$9:$F$278,2))</f>
        <v/>
      </c>
      <c r="M1289" s="44" t="str">
        <f>IF(G1289="","",VLOOKUP(Journal!G1289,Kontenplan!$E$9:$F$278,2))</f>
        <v/>
      </c>
      <c r="N1289" s="28" t="str">
        <f>IF(AND(G1289="",I1289="",J1289=""),"",IF(AND(I1289&gt;0,OR(F1289="",G1289="")),"Bitte gültige Kontonummer/n eingeben",IF(OR(AND(F1289&gt;0,F1289&lt;1000),F1289&gt;9999),"Sollkontonummer muss vierstellig sein",IF(VLOOKUP(F1289,Kontenplan!$E$9:$E$277,1)&lt;&gt;F1289,"Sollkonto existiert nicht",IF(D1289=0,"Bitte Beleg-Nr. prüfen",IF(OR(AND(G1289&gt;0,G1289&lt;1000),G1289&gt;9999),"Habenkontonummer muss vierstellig sein",IF(VLOOKUP(G1289,Kontenplan!$E$9:$F$277,1)&lt;&gt;G1289,"Habenkonto exisitert nicht","")))))))</f>
        <v/>
      </c>
      <c r="O1289" s="28" t="str">
        <f t="shared" si="41"/>
        <v/>
      </c>
      <c r="P1289" s="28"/>
      <c r="Q1289" s="28"/>
      <c r="R1289" s="28"/>
      <c r="S1289" s="28"/>
      <c r="T1289" s="28"/>
      <c r="U1289" s="28"/>
      <c r="V1289" s="28"/>
      <c r="X1289" s="28"/>
      <c r="Y1289" s="28"/>
    </row>
    <row r="1290" spans="1:25" x14ac:dyDescent="0.2">
      <c r="A1290" t="e">
        <f>IF(OR(F1290=#REF!,G1290=#REF!),ROUND(A1289+1,0),A1289+0.0001)</f>
        <v>#REF!</v>
      </c>
      <c r="B1290" s="20" t="e">
        <f>IF(AND(E1290&gt;=$B$2,E1290&lt;=$B$3,OR(F1290=#REF!,G1290=#REF!)),ROUND(B1289+1,0),B1289+0.0001)</f>
        <v>#REF!</v>
      </c>
      <c r="C1290" s="20" t="e">
        <f>IF(H1290=#REF!,ROUND(C1289+1,0),C1289+0.0001)</f>
        <v>#REF!</v>
      </c>
      <c r="D1290" s="21"/>
      <c r="E1290" s="22"/>
      <c r="F1290" s="23"/>
      <c r="G1290" s="24"/>
      <c r="H1290" s="51"/>
      <c r="I1290" s="25"/>
      <c r="J1290" s="31"/>
      <c r="K1290" s="43" t="str">
        <f t="shared" si="40"/>
        <v/>
      </c>
      <c r="L1290" s="45" t="str">
        <f>IF(F1290="","",VLOOKUP(Journal!F1290,Kontenplan!$E$9:$F$278,2))</f>
        <v/>
      </c>
      <c r="M1290" s="44" t="str">
        <f>IF(G1290="","",VLOOKUP(Journal!G1290,Kontenplan!$E$9:$F$278,2))</f>
        <v/>
      </c>
      <c r="N1290" s="28" t="str">
        <f>IF(AND(G1290="",I1290="",J1290=""),"",IF(AND(I1290&gt;0,OR(F1290="",G1290="")),"Bitte gültige Kontonummer/n eingeben",IF(OR(AND(F1290&gt;0,F1290&lt;1000),F1290&gt;9999),"Sollkontonummer muss vierstellig sein",IF(VLOOKUP(F1290,Kontenplan!$E$9:$E$277,1)&lt;&gt;F1290,"Sollkonto existiert nicht",IF(D1290=0,"Bitte Beleg-Nr. prüfen",IF(OR(AND(G1290&gt;0,G1290&lt;1000),G1290&gt;9999),"Habenkontonummer muss vierstellig sein",IF(VLOOKUP(G1290,Kontenplan!$E$9:$F$277,1)&lt;&gt;G1290,"Habenkonto exisitert nicht","")))))))</f>
        <v/>
      </c>
      <c r="O1290" s="28" t="str">
        <f t="shared" si="41"/>
        <v/>
      </c>
      <c r="P1290" s="28"/>
      <c r="Q1290" s="28"/>
      <c r="R1290" s="28"/>
      <c r="S1290" s="28"/>
      <c r="T1290" s="28"/>
      <c r="U1290" s="28"/>
      <c r="V1290" s="28"/>
      <c r="X1290" s="28"/>
      <c r="Y1290" s="28"/>
    </row>
    <row r="1291" spans="1:25" x14ac:dyDescent="0.2">
      <c r="A1291" t="e">
        <f>IF(OR(F1291=#REF!,G1291=#REF!),ROUND(A1290+1,0),A1290+0.0001)</f>
        <v>#REF!</v>
      </c>
      <c r="B1291" s="20" t="e">
        <f>IF(AND(E1291&gt;=$B$2,E1291&lt;=$B$3,OR(F1291=#REF!,G1291=#REF!)),ROUND(B1290+1,0),B1290+0.0001)</f>
        <v>#REF!</v>
      </c>
      <c r="C1291" s="20" t="e">
        <f>IF(H1291=#REF!,ROUND(C1290+1,0),C1290+0.0001)</f>
        <v>#REF!</v>
      </c>
      <c r="D1291" s="21"/>
      <c r="E1291" s="22"/>
      <c r="F1291" s="23"/>
      <c r="G1291" s="24"/>
      <c r="H1291" s="51"/>
      <c r="I1291" s="25"/>
      <c r="J1291" s="31"/>
      <c r="K1291" s="43" t="str">
        <f t="shared" si="40"/>
        <v/>
      </c>
      <c r="L1291" s="45" t="str">
        <f>IF(F1291="","",VLOOKUP(Journal!F1291,Kontenplan!$E$9:$F$278,2))</f>
        <v/>
      </c>
      <c r="M1291" s="44" t="str">
        <f>IF(G1291="","",VLOOKUP(Journal!G1291,Kontenplan!$E$9:$F$278,2))</f>
        <v/>
      </c>
      <c r="N1291" s="28" t="str">
        <f>IF(AND(G1291="",I1291="",J1291=""),"",IF(AND(I1291&gt;0,OR(F1291="",G1291="")),"Bitte gültige Kontonummer/n eingeben",IF(OR(AND(F1291&gt;0,F1291&lt;1000),F1291&gt;9999),"Sollkontonummer muss vierstellig sein",IF(VLOOKUP(F1291,Kontenplan!$E$9:$E$277,1)&lt;&gt;F1291,"Sollkonto existiert nicht",IF(D1291=0,"Bitte Beleg-Nr. prüfen",IF(OR(AND(G1291&gt;0,G1291&lt;1000),G1291&gt;9999),"Habenkontonummer muss vierstellig sein",IF(VLOOKUP(G1291,Kontenplan!$E$9:$F$277,1)&lt;&gt;G1291,"Habenkonto exisitert nicht","")))))))</f>
        <v/>
      </c>
      <c r="O1291" s="28" t="str">
        <f t="shared" si="41"/>
        <v/>
      </c>
      <c r="P1291" s="28"/>
      <c r="Q1291" s="28"/>
      <c r="R1291" s="28"/>
      <c r="S1291" s="28"/>
      <c r="T1291" s="28"/>
      <c r="U1291" s="28"/>
      <c r="V1291" s="28"/>
      <c r="X1291" s="28"/>
      <c r="Y1291" s="28"/>
    </row>
    <row r="1292" spans="1:25" x14ac:dyDescent="0.2">
      <c r="A1292" t="e">
        <f>IF(OR(F1292=#REF!,G1292=#REF!),ROUND(A1291+1,0),A1291+0.0001)</f>
        <v>#REF!</v>
      </c>
      <c r="B1292" s="20" t="e">
        <f>IF(AND(E1292&gt;=$B$2,E1292&lt;=$B$3,OR(F1292=#REF!,G1292=#REF!)),ROUND(B1291+1,0),B1291+0.0001)</f>
        <v>#REF!</v>
      </c>
      <c r="C1292" s="20" t="e">
        <f>IF(H1292=#REF!,ROUND(C1291+1,0),C1291+0.0001)</f>
        <v>#REF!</v>
      </c>
      <c r="D1292" s="21"/>
      <c r="E1292" s="22"/>
      <c r="F1292" s="23"/>
      <c r="G1292" s="24"/>
      <c r="H1292" s="51"/>
      <c r="I1292" s="25"/>
      <c r="J1292" s="31"/>
      <c r="K1292" s="43" t="str">
        <f t="shared" si="40"/>
        <v/>
      </c>
      <c r="L1292" s="45" t="str">
        <f>IF(F1292="","",VLOOKUP(Journal!F1292,Kontenplan!$E$9:$F$278,2))</f>
        <v/>
      </c>
      <c r="M1292" s="44" t="str">
        <f>IF(G1292="","",VLOOKUP(Journal!G1292,Kontenplan!$E$9:$F$278,2))</f>
        <v/>
      </c>
      <c r="N1292" s="28" t="str">
        <f>IF(AND(G1292="",I1292="",J1292=""),"",IF(AND(I1292&gt;0,OR(F1292="",G1292="")),"Bitte gültige Kontonummer/n eingeben",IF(OR(AND(F1292&gt;0,F1292&lt;1000),F1292&gt;9999),"Sollkontonummer muss vierstellig sein",IF(VLOOKUP(F1292,Kontenplan!$E$9:$E$277,1)&lt;&gt;F1292,"Sollkonto existiert nicht",IF(D1292=0,"Bitte Beleg-Nr. prüfen",IF(OR(AND(G1292&gt;0,G1292&lt;1000),G1292&gt;9999),"Habenkontonummer muss vierstellig sein",IF(VLOOKUP(G1292,Kontenplan!$E$9:$F$277,1)&lt;&gt;G1292,"Habenkonto exisitert nicht","")))))))</f>
        <v/>
      </c>
      <c r="O1292" s="28" t="str">
        <f t="shared" si="41"/>
        <v/>
      </c>
      <c r="P1292" s="28"/>
      <c r="Q1292" s="28"/>
      <c r="R1292" s="28"/>
      <c r="S1292" s="28"/>
      <c r="T1292" s="28"/>
      <c r="U1292" s="28"/>
      <c r="V1292" s="28"/>
      <c r="X1292" s="28"/>
      <c r="Y1292" s="28"/>
    </row>
    <row r="1293" spans="1:25" x14ac:dyDescent="0.2">
      <c r="A1293" t="e">
        <f>IF(OR(F1293=#REF!,G1293=#REF!),ROUND(A1292+1,0),A1292+0.0001)</f>
        <v>#REF!</v>
      </c>
      <c r="B1293" s="20" t="e">
        <f>IF(AND(E1293&gt;=$B$2,E1293&lt;=$B$3,OR(F1293=#REF!,G1293=#REF!)),ROUND(B1292+1,0),B1292+0.0001)</f>
        <v>#REF!</v>
      </c>
      <c r="C1293" s="20" t="e">
        <f>IF(H1293=#REF!,ROUND(C1292+1,0),C1292+0.0001)</f>
        <v>#REF!</v>
      </c>
      <c r="D1293" s="21"/>
      <c r="E1293" s="22"/>
      <c r="F1293" s="23"/>
      <c r="G1293" s="24"/>
      <c r="H1293" s="51"/>
      <c r="I1293" s="25"/>
      <c r="J1293" s="31"/>
      <c r="K1293" s="43" t="str">
        <f t="shared" si="40"/>
        <v/>
      </c>
      <c r="L1293" s="45" t="str">
        <f>IF(F1293="","",VLOOKUP(Journal!F1293,Kontenplan!$E$9:$F$278,2))</f>
        <v/>
      </c>
      <c r="M1293" s="44" t="str">
        <f>IF(G1293="","",VLOOKUP(Journal!G1293,Kontenplan!$E$9:$F$278,2))</f>
        <v/>
      </c>
      <c r="N1293" s="28" t="str">
        <f>IF(AND(G1293="",I1293="",J1293=""),"",IF(AND(I1293&gt;0,OR(F1293="",G1293="")),"Bitte gültige Kontonummer/n eingeben",IF(OR(AND(F1293&gt;0,F1293&lt;1000),F1293&gt;9999),"Sollkontonummer muss vierstellig sein",IF(VLOOKUP(F1293,Kontenplan!$E$9:$E$277,1)&lt;&gt;F1293,"Sollkonto existiert nicht",IF(D1293=0,"Bitte Beleg-Nr. prüfen",IF(OR(AND(G1293&gt;0,G1293&lt;1000),G1293&gt;9999),"Habenkontonummer muss vierstellig sein",IF(VLOOKUP(G1293,Kontenplan!$E$9:$F$277,1)&lt;&gt;G1293,"Habenkonto exisitert nicht","")))))))</f>
        <v/>
      </c>
      <c r="O1293" s="28" t="str">
        <f t="shared" si="41"/>
        <v/>
      </c>
      <c r="P1293" s="28"/>
      <c r="Q1293" s="28"/>
      <c r="R1293" s="28"/>
      <c r="S1293" s="28"/>
      <c r="T1293" s="28"/>
      <c r="U1293" s="28"/>
      <c r="V1293" s="28"/>
      <c r="X1293" s="28"/>
      <c r="Y1293" s="28"/>
    </row>
    <row r="1294" spans="1:25" x14ac:dyDescent="0.2">
      <c r="A1294" t="e">
        <f>IF(OR(F1294=#REF!,G1294=#REF!),ROUND(A1293+1,0),A1293+0.0001)</f>
        <v>#REF!</v>
      </c>
      <c r="B1294" s="20" t="e">
        <f>IF(AND(E1294&gt;=$B$2,E1294&lt;=$B$3,OR(F1294=#REF!,G1294=#REF!)),ROUND(B1293+1,0),B1293+0.0001)</f>
        <v>#REF!</v>
      </c>
      <c r="C1294" s="20" t="e">
        <f>IF(H1294=#REF!,ROUND(C1293+1,0),C1293+0.0001)</f>
        <v>#REF!</v>
      </c>
      <c r="D1294" s="21"/>
      <c r="E1294" s="22"/>
      <c r="F1294" s="23"/>
      <c r="G1294" s="24"/>
      <c r="H1294" s="51"/>
      <c r="I1294" s="25"/>
      <c r="J1294" s="31"/>
      <c r="K1294" s="43" t="str">
        <f t="shared" si="40"/>
        <v/>
      </c>
      <c r="L1294" s="45" t="str">
        <f>IF(F1294="","",VLOOKUP(Journal!F1294,Kontenplan!$E$9:$F$278,2))</f>
        <v/>
      </c>
      <c r="M1294" s="44" t="str">
        <f>IF(G1294="","",VLOOKUP(Journal!G1294,Kontenplan!$E$9:$F$278,2))</f>
        <v/>
      </c>
      <c r="N1294" s="28" t="str">
        <f>IF(AND(G1294="",I1294="",J1294=""),"",IF(AND(I1294&gt;0,OR(F1294="",G1294="")),"Bitte gültige Kontonummer/n eingeben",IF(OR(AND(F1294&gt;0,F1294&lt;1000),F1294&gt;9999),"Sollkontonummer muss vierstellig sein",IF(VLOOKUP(F1294,Kontenplan!$E$9:$E$277,1)&lt;&gt;F1294,"Sollkonto existiert nicht",IF(D1294=0,"Bitte Beleg-Nr. prüfen",IF(OR(AND(G1294&gt;0,G1294&lt;1000),G1294&gt;9999),"Habenkontonummer muss vierstellig sein",IF(VLOOKUP(G1294,Kontenplan!$E$9:$F$277,1)&lt;&gt;G1294,"Habenkonto exisitert nicht","")))))))</f>
        <v/>
      </c>
      <c r="O1294" s="28" t="str">
        <f t="shared" si="41"/>
        <v/>
      </c>
      <c r="P1294" s="28"/>
      <c r="Q1294" s="28"/>
      <c r="R1294" s="28"/>
      <c r="S1294" s="28"/>
      <c r="T1294" s="28"/>
      <c r="U1294" s="28"/>
      <c r="V1294" s="28"/>
      <c r="X1294" s="28"/>
      <c r="Y1294" s="28"/>
    </row>
    <row r="1295" spans="1:25" x14ac:dyDescent="0.2">
      <c r="A1295" t="e">
        <f>IF(OR(F1295=#REF!,G1295=#REF!),ROUND(A1294+1,0),A1294+0.0001)</f>
        <v>#REF!</v>
      </c>
      <c r="B1295" s="20" t="e">
        <f>IF(AND(E1295&gt;=$B$2,E1295&lt;=$B$3,OR(F1295=#REF!,G1295=#REF!)),ROUND(B1294+1,0),B1294+0.0001)</f>
        <v>#REF!</v>
      </c>
      <c r="C1295" s="20" t="e">
        <f>IF(H1295=#REF!,ROUND(C1294+1,0),C1294+0.0001)</f>
        <v>#REF!</v>
      </c>
      <c r="D1295" s="21"/>
      <c r="E1295" s="22"/>
      <c r="F1295" s="23"/>
      <c r="G1295" s="24"/>
      <c r="H1295" s="51"/>
      <c r="I1295" s="25"/>
      <c r="J1295" s="31"/>
      <c r="K1295" s="43" t="str">
        <f t="shared" si="40"/>
        <v/>
      </c>
      <c r="L1295" s="45" t="str">
        <f>IF(F1295="","",VLOOKUP(Journal!F1295,Kontenplan!$E$9:$F$278,2))</f>
        <v/>
      </c>
      <c r="M1295" s="44" t="str">
        <f>IF(G1295="","",VLOOKUP(Journal!G1295,Kontenplan!$E$9:$F$278,2))</f>
        <v/>
      </c>
      <c r="N1295" s="28" t="str">
        <f>IF(AND(G1295="",I1295="",J1295=""),"",IF(AND(I1295&gt;0,OR(F1295="",G1295="")),"Bitte gültige Kontonummer/n eingeben",IF(OR(AND(F1295&gt;0,F1295&lt;1000),F1295&gt;9999),"Sollkontonummer muss vierstellig sein",IF(VLOOKUP(F1295,Kontenplan!$E$9:$E$277,1)&lt;&gt;F1295,"Sollkonto existiert nicht",IF(D1295=0,"Bitte Beleg-Nr. prüfen",IF(OR(AND(G1295&gt;0,G1295&lt;1000),G1295&gt;9999),"Habenkontonummer muss vierstellig sein",IF(VLOOKUP(G1295,Kontenplan!$E$9:$F$277,1)&lt;&gt;G1295,"Habenkonto exisitert nicht","")))))))</f>
        <v/>
      </c>
      <c r="O1295" s="28" t="str">
        <f t="shared" si="41"/>
        <v/>
      </c>
      <c r="P1295" s="28"/>
      <c r="Q1295" s="28"/>
      <c r="R1295" s="28"/>
      <c r="S1295" s="28"/>
      <c r="T1295" s="28"/>
      <c r="U1295" s="28"/>
      <c r="V1295" s="28"/>
      <c r="X1295" s="28"/>
      <c r="Y1295" s="28"/>
    </row>
    <row r="1296" spans="1:25" x14ac:dyDescent="0.2">
      <c r="A1296" t="e">
        <f>IF(OR(F1296=#REF!,G1296=#REF!),ROUND(A1295+1,0),A1295+0.0001)</f>
        <v>#REF!</v>
      </c>
      <c r="B1296" s="20" t="e">
        <f>IF(AND(E1296&gt;=$B$2,E1296&lt;=$B$3,OR(F1296=#REF!,G1296=#REF!)),ROUND(B1295+1,0),B1295+0.0001)</f>
        <v>#REF!</v>
      </c>
      <c r="C1296" s="20" t="e">
        <f>IF(H1296=#REF!,ROUND(C1295+1,0),C1295+0.0001)</f>
        <v>#REF!</v>
      </c>
      <c r="D1296" s="21"/>
      <c r="E1296" s="22"/>
      <c r="F1296" s="23"/>
      <c r="G1296" s="24"/>
      <c r="H1296" s="51"/>
      <c r="I1296" s="25"/>
      <c r="J1296" s="31"/>
      <c r="K1296" s="43" t="str">
        <f t="shared" si="40"/>
        <v/>
      </c>
      <c r="L1296" s="45" t="str">
        <f>IF(F1296="","",VLOOKUP(Journal!F1296,Kontenplan!$E$9:$F$278,2))</f>
        <v/>
      </c>
      <c r="M1296" s="44" t="str">
        <f>IF(G1296="","",VLOOKUP(Journal!G1296,Kontenplan!$E$9:$F$278,2))</f>
        <v/>
      </c>
      <c r="N1296" s="28" t="str">
        <f>IF(AND(G1296="",I1296="",J1296=""),"",IF(AND(I1296&gt;0,OR(F1296="",G1296="")),"Bitte gültige Kontonummer/n eingeben",IF(OR(AND(F1296&gt;0,F1296&lt;1000),F1296&gt;9999),"Sollkontonummer muss vierstellig sein",IF(VLOOKUP(F1296,Kontenplan!$E$9:$E$277,1)&lt;&gt;F1296,"Sollkonto existiert nicht",IF(D1296=0,"Bitte Beleg-Nr. prüfen",IF(OR(AND(G1296&gt;0,G1296&lt;1000),G1296&gt;9999),"Habenkontonummer muss vierstellig sein",IF(VLOOKUP(G1296,Kontenplan!$E$9:$F$277,1)&lt;&gt;G1296,"Habenkonto exisitert nicht","")))))))</f>
        <v/>
      </c>
      <c r="O1296" s="28" t="str">
        <f t="shared" si="41"/>
        <v/>
      </c>
      <c r="P1296" s="28"/>
      <c r="Q1296" s="28"/>
      <c r="R1296" s="28"/>
      <c r="S1296" s="28"/>
      <c r="T1296" s="28"/>
      <c r="U1296" s="28"/>
      <c r="V1296" s="28"/>
      <c r="X1296" s="28"/>
      <c r="Y1296" s="28"/>
    </row>
    <row r="1297" spans="1:25" x14ac:dyDescent="0.2">
      <c r="A1297" t="e">
        <f>IF(OR(F1297=#REF!,G1297=#REF!),ROUND(A1296+1,0),A1296+0.0001)</f>
        <v>#REF!</v>
      </c>
      <c r="B1297" s="20" t="e">
        <f>IF(AND(E1297&gt;=$B$2,E1297&lt;=$B$3,OR(F1297=#REF!,G1297=#REF!)),ROUND(B1296+1,0),B1296+0.0001)</f>
        <v>#REF!</v>
      </c>
      <c r="C1297" s="20" t="e">
        <f>IF(H1297=#REF!,ROUND(C1296+1,0),C1296+0.0001)</f>
        <v>#REF!</v>
      </c>
      <c r="D1297" s="21"/>
      <c r="E1297" s="22"/>
      <c r="F1297" s="23"/>
      <c r="G1297" s="24"/>
      <c r="H1297" s="51"/>
      <c r="I1297" s="25"/>
      <c r="J1297" s="31"/>
      <c r="K1297" s="43" t="str">
        <f t="shared" si="40"/>
        <v/>
      </c>
      <c r="L1297" s="45" t="str">
        <f>IF(F1297="","",VLOOKUP(Journal!F1297,Kontenplan!$E$9:$F$278,2))</f>
        <v/>
      </c>
      <c r="M1297" s="44" t="str">
        <f>IF(G1297="","",VLOOKUP(Journal!G1297,Kontenplan!$E$9:$F$278,2))</f>
        <v/>
      </c>
      <c r="N1297" s="28" t="str">
        <f>IF(AND(G1297="",I1297="",J1297=""),"",IF(AND(I1297&gt;0,OR(F1297="",G1297="")),"Bitte gültige Kontonummer/n eingeben",IF(OR(AND(F1297&gt;0,F1297&lt;1000),F1297&gt;9999),"Sollkontonummer muss vierstellig sein",IF(VLOOKUP(F1297,Kontenplan!$E$9:$E$277,1)&lt;&gt;F1297,"Sollkonto existiert nicht",IF(D1297=0,"Bitte Beleg-Nr. prüfen",IF(OR(AND(G1297&gt;0,G1297&lt;1000),G1297&gt;9999),"Habenkontonummer muss vierstellig sein",IF(VLOOKUP(G1297,Kontenplan!$E$9:$F$277,1)&lt;&gt;G1297,"Habenkonto exisitert nicht","")))))))</f>
        <v/>
      </c>
      <c r="O1297" s="28" t="str">
        <f t="shared" si="41"/>
        <v/>
      </c>
      <c r="P1297" s="28"/>
      <c r="Q1297" s="28"/>
      <c r="R1297" s="28"/>
      <c r="S1297" s="28"/>
      <c r="T1297" s="28"/>
      <c r="U1297" s="28"/>
      <c r="V1297" s="28"/>
      <c r="X1297" s="28"/>
      <c r="Y1297" s="28"/>
    </row>
    <row r="1298" spans="1:25" x14ac:dyDescent="0.2">
      <c r="A1298" t="e">
        <f>IF(OR(F1298=#REF!,G1298=#REF!),ROUND(A1297+1,0),A1297+0.0001)</f>
        <v>#REF!</v>
      </c>
      <c r="B1298" s="20" t="e">
        <f>IF(AND(E1298&gt;=$B$2,E1298&lt;=$B$3,OR(F1298=#REF!,G1298=#REF!)),ROUND(B1297+1,0),B1297+0.0001)</f>
        <v>#REF!</v>
      </c>
      <c r="C1298" s="20" t="e">
        <f>IF(H1298=#REF!,ROUND(C1297+1,0),C1297+0.0001)</f>
        <v>#REF!</v>
      </c>
      <c r="D1298" s="21"/>
      <c r="E1298" s="22"/>
      <c r="F1298" s="23"/>
      <c r="G1298" s="24"/>
      <c r="H1298" s="51"/>
      <c r="I1298" s="25"/>
      <c r="J1298" s="31"/>
      <c r="K1298" s="43" t="str">
        <f t="shared" si="40"/>
        <v/>
      </c>
      <c r="L1298" s="45" t="str">
        <f>IF(F1298="","",VLOOKUP(Journal!F1298,Kontenplan!$E$9:$F$278,2))</f>
        <v/>
      </c>
      <c r="M1298" s="44" t="str">
        <f>IF(G1298="","",VLOOKUP(Journal!G1298,Kontenplan!$E$9:$F$278,2))</f>
        <v/>
      </c>
      <c r="N1298" s="28" t="str">
        <f>IF(AND(G1298="",I1298="",J1298=""),"",IF(AND(I1298&gt;0,OR(F1298="",G1298="")),"Bitte gültige Kontonummer/n eingeben",IF(OR(AND(F1298&gt;0,F1298&lt;1000),F1298&gt;9999),"Sollkontonummer muss vierstellig sein",IF(VLOOKUP(F1298,Kontenplan!$E$9:$E$277,1)&lt;&gt;F1298,"Sollkonto existiert nicht",IF(D1298=0,"Bitte Beleg-Nr. prüfen",IF(OR(AND(G1298&gt;0,G1298&lt;1000),G1298&gt;9999),"Habenkontonummer muss vierstellig sein",IF(VLOOKUP(G1298,Kontenplan!$E$9:$F$277,1)&lt;&gt;G1298,"Habenkonto exisitert nicht","")))))))</f>
        <v/>
      </c>
      <c r="O1298" s="28" t="str">
        <f t="shared" si="41"/>
        <v/>
      </c>
      <c r="P1298" s="28"/>
      <c r="Q1298" s="28"/>
      <c r="R1298" s="28"/>
      <c r="S1298" s="28"/>
      <c r="T1298" s="28"/>
      <c r="U1298" s="28"/>
      <c r="V1298" s="28"/>
      <c r="X1298" s="28"/>
      <c r="Y1298" s="28"/>
    </row>
    <row r="1299" spans="1:25" x14ac:dyDescent="0.2">
      <c r="A1299" t="e">
        <f>IF(OR(F1299=#REF!,G1299=#REF!),ROUND(A1298+1,0),A1298+0.0001)</f>
        <v>#REF!</v>
      </c>
      <c r="B1299" s="20" t="e">
        <f>IF(AND(E1299&gt;=$B$2,E1299&lt;=$B$3,OR(F1299=#REF!,G1299=#REF!)),ROUND(B1298+1,0),B1298+0.0001)</f>
        <v>#REF!</v>
      </c>
      <c r="C1299" s="20" t="e">
        <f>IF(H1299=#REF!,ROUND(C1298+1,0),C1298+0.0001)</f>
        <v>#REF!</v>
      </c>
      <c r="D1299" s="21"/>
      <c r="E1299" s="22"/>
      <c r="F1299" s="23"/>
      <c r="G1299" s="24"/>
      <c r="H1299" s="51"/>
      <c r="I1299" s="25"/>
      <c r="J1299" s="31"/>
      <c r="K1299" s="43" t="str">
        <f t="shared" si="40"/>
        <v/>
      </c>
      <c r="L1299" s="45" t="str">
        <f>IF(F1299="","",VLOOKUP(Journal!F1299,Kontenplan!$E$9:$F$278,2))</f>
        <v/>
      </c>
      <c r="M1299" s="44" t="str">
        <f>IF(G1299="","",VLOOKUP(Journal!G1299,Kontenplan!$E$9:$F$278,2))</f>
        <v/>
      </c>
      <c r="N1299" s="28" t="str">
        <f>IF(AND(G1299="",I1299="",J1299=""),"",IF(AND(I1299&gt;0,OR(F1299="",G1299="")),"Bitte gültige Kontonummer/n eingeben",IF(OR(AND(F1299&gt;0,F1299&lt;1000),F1299&gt;9999),"Sollkontonummer muss vierstellig sein",IF(VLOOKUP(F1299,Kontenplan!$E$9:$E$277,1)&lt;&gt;F1299,"Sollkonto existiert nicht",IF(D1299=0,"Bitte Beleg-Nr. prüfen",IF(OR(AND(G1299&gt;0,G1299&lt;1000),G1299&gt;9999),"Habenkontonummer muss vierstellig sein",IF(VLOOKUP(G1299,Kontenplan!$E$9:$F$277,1)&lt;&gt;G1299,"Habenkonto exisitert nicht","")))))))</f>
        <v/>
      </c>
      <c r="O1299" s="28" t="str">
        <f t="shared" si="41"/>
        <v/>
      </c>
      <c r="P1299" s="28"/>
      <c r="Q1299" s="28"/>
      <c r="R1299" s="28"/>
      <c r="S1299" s="28"/>
      <c r="T1299" s="28"/>
      <c r="U1299" s="28"/>
      <c r="V1299" s="28"/>
      <c r="X1299" s="28"/>
      <c r="Y1299" s="28"/>
    </row>
    <row r="1300" spans="1:25" x14ac:dyDescent="0.2">
      <c r="A1300" t="e">
        <f>IF(OR(F1300=#REF!,G1300=#REF!),ROUND(A1299+1,0),A1299+0.0001)</f>
        <v>#REF!</v>
      </c>
      <c r="B1300" s="20" t="e">
        <f>IF(AND(E1300&gt;=$B$2,E1300&lt;=$B$3,OR(F1300=#REF!,G1300=#REF!)),ROUND(B1299+1,0),B1299+0.0001)</f>
        <v>#REF!</v>
      </c>
      <c r="C1300" s="20" t="e">
        <f>IF(H1300=#REF!,ROUND(C1299+1,0),C1299+0.0001)</f>
        <v>#REF!</v>
      </c>
      <c r="D1300" s="21"/>
      <c r="E1300" s="22"/>
      <c r="F1300" s="23"/>
      <c r="G1300" s="24"/>
      <c r="H1300" s="51"/>
      <c r="I1300" s="25"/>
      <c r="J1300" s="31"/>
      <c r="K1300" s="43" t="str">
        <f t="shared" si="40"/>
        <v/>
      </c>
      <c r="L1300" s="45" t="str">
        <f>IF(F1300="","",VLOOKUP(Journal!F1300,Kontenplan!$E$9:$F$278,2))</f>
        <v/>
      </c>
      <c r="M1300" s="44" t="str">
        <f>IF(G1300="","",VLOOKUP(Journal!G1300,Kontenplan!$E$9:$F$278,2))</f>
        <v/>
      </c>
      <c r="N1300" s="28" t="str">
        <f>IF(AND(G1300="",I1300="",J1300=""),"",IF(AND(I1300&gt;0,OR(F1300="",G1300="")),"Bitte gültige Kontonummer/n eingeben",IF(OR(AND(F1300&gt;0,F1300&lt;1000),F1300&gt;9999),"Sollkontonummer muss vierstellig sein",IF(VLOOKUP(F1300,Kontenplan!$E$9:$E$277,1)&lt;&gt;F1300,"Sollkonto existiert nicht",IF(D1300=0,"Bitte Beleg-Nr. prüfen",IF(OR(AND(G1300&gt;0,G1300&lt;1000),G1300&gt;9999),"Habenkontonummer muss vierstellig sein",IF(VLOOKUP(G1300,Kontenplan!$E$9:$F$277,1)&lt;&gt;G1300,"Habenkonto exisitert nicht","")))))))</f>
        <v/>
      </c>
      <c r="O1300" s="28" t="str">
        <f t="shared" si="41"/>
        <v/>
      </c>
      <c r="P1300" s="28"/>
      <c r="Q1300" s="28"/>
      <c r="R1300" s="28"/>
      <c r="S1300" s="28"/>
      <c r="T1300" s="28"/>
      <c r="U1300" s="28"/>
      <c r="V1300" s="28"/>
      <c r="X1300" s="28"/>
      <c r="Y1300" s="28"/>
    </row>
    <row r="1301" spans="1:25" x14ac:dyDescent="0.2">
      <c r="A1301" t="e">
        <f>IF(OR(F1301=#REF!,G1301=#REF!),ROUND(A1300+1,0),A1300+0.0001)</f>
        <v>#REF!</v>
      </c>
      <c r="B1301" s="20" t="e">
        <f>IF(AND(E1301&gt;=$B$2,E1301&lt;=$B$3,OR(F1301=#REF!,G1301=#REF!)),ROUND(B1300+1,0),B1300+0.0001)</f>
        <v>#REF!</v>
      </c>
      <c r="C1301" s="20" t="e">
        <f>IF(H1301=#REF!,ROUND(C1300+1,0),C1300+0.0001)</f>
        <v>#REF!</v>
      </c>
      <c r="D1301" s="21"/>
      <c r="E1301" s="22"/>
      <c r="F1301" s="23"/>
      <c r="G1301" s="24"/>
      <c r="H1301" s="51"/>
      <c r="I1301" s="25"/>
      <c r="J1301" s="31"/>
      <c r="K1301" s="43" t="str">
        <f t="shared" si="40"/>
        <v/>
      </c>
      <c r="L1301" s="45" t="str">
        <f>IF(F1301="","",VLOOKUP(Journal!F1301,Kontenplan!$E$9:$F$278,2))</f>
        <v/>
      </c>
      <c r="M1301" s="44" t="str">
        <f>IF(G1301="","",VLOOKUP(Journal!G1301,Kontenplan!$E$9:$F$278,2))</f>
        <v/>
      </c>
      <c r="N1301" s="28" t="str">
        <f>IF(AND(G1301="",I1301="",J1301=""),"",IF(AND(I1301&gt;0,OR(F1301="",G1301="")),"Bitte gültige Kontonummer/n eingeben",IF(OR(AND(F1301&gt;0,F1301&lt;1000),F1301&gt;9999),"Sollkontonummer muss vierstellig sein",IF(VLOOKUP(F1301,Kontenplan!$E$9:$E$277,1)&lt;&gt;F1301,"Sollkonto existiert nicht",IF(D1301=0,"Bitte Beleg-Nr. prüfen",IF(OR(AND(G1301&gt;0,G1301&lt;1000),G1301&gt;9999),"Habenkontonummer muss vierstellig sein",IF(VLOOKUP(G1301,Kontenplan!$E$9:$F$277,1)&lt;&gt;G1301,"Habenkonto exisitert nicht","")))))))</f>
        <v/>
      </c>
      <c r="O1301" s="28" t="str">
        <f t="shared" si="41"/>
        <v/>
      </c>
      <c r="P1301" s="28"/>
      <c r="Q1301" s="28"/>
      <c r="R1301" s="28"/>
      <c r="S1301" s="28"/>
      <c r="T1301" s="28"/>
      <c r="U1301" s="28"/>
      <c r="V1301" s="28"/>
      <c r="X1301" s="28"/>
      <c r="Y1301" s="28"/>
    </row>
    <row r="1302" spans="1:25" x14ac:dyDescent="0.2">
      <c r="A1302" t="e">
        <f>IF(OR(F1302=#REF!,G1302=#REF!),ROUND(A1301+1,0),A1301+0.0001)</f>
        <v>#REF!</v>
      </c>
      <c r="B1302" s="20" t="e">
        <f>IF(AND(E1302&gt;=$B$2,E1302&lt;=$B$3,OR(F1302=#REF!,G1302=#REF!)),ROUND(B1301+1,0),B1301+0.0001)</f>
        <v>#REF!</v>
      </c>
      <c r="C1302" s="20" t="e">
        <f>IF(H1302=#REF!,ROUND(C1301+1,0),C1301+0.0001)</f>
        <v>#REF!</v>
      </c>
      <c r="D1302" s="21"/>
      <c r="E1302" s="22"/>
      <c r="F1302" s="23"/>
      <c r="G1302" s="24"/>
      <c r="H1302" s="51"/>
      <c r="I1302" s="25"/>
      <c r="J1302" s="31"/>
      <c r="K1302" s="43" t="str">
        <f t="shared" si="40"/>
        <v/>
      </c>
      <c r="L1302" s="45" t="str">
        <f>IF(F1302="","",VLOOKUP(Journal!F1302,Kontenplan!$E$9:$F$278,2))</f>
        <v/>
      </c>
      <c r="M1302" s="44" t="str">
        <f>IF(G1302="","",VLOOKUP(Journal!G1302,Kontenplan!$E$9:$F$278,2))</f>
        <v/>
      </c>
      <c r="N1302" s="28" t="str">
        <f>IF(AND(G1302="",I1302="",J1302=""),"",IF(AND(I1302&gt;0,OR(F1302="",G1302="")),"Bitte gültige Kontonummer/n eingeben",IF(OR(AND(F1302&gt;0,F1302&lt;1000),F1302&gt;9999),"Sollkontonummer muss vierstellig sein",IF(VLOOKUP(F1302,Kontenplan!$E$9:$E$277,1)&lt;&gt;F1302,"Sollkonto existiert nicht",IF(D1302=0,"Bitte Beleg-Nr. prüfen",IF(OR(AND(G1302&gt;0,G1302&lt;1000),G1302&gt;9999),"Habenkontonummer muss vierstellig sein",IF(VLOOKUP(G1302,Kontenplan!$E$9:$F$277,1)&lt;&gt;G1302,"Habenkonto exisitert nicht","")))))))</f>
        <v/>
      </c>
      <c r="O1302" s="28" t="str">
        <f t="shared" si="41"/>
        <v/>
      </c>
      <c r="P1302" s="28"/>
      <c r="Q1302" s="28"/>
      <c r="R1302" s="28"/>
      <c r="S1302" s="28"/>
      <c r="T1302" s="28"/>
      <c r="U1302" s="28"/>
      <c r="V1302" s="28"/>
      <c r="X1302" s="28"/>
      <c r="Y1302" s="28"/>
    </row>
    <row r="1303" spans="1:25" x14ac:dyDescent="0.2">
      <c r="A1303" t="e">
        <f>IF(OR(F1303=#REF!,G1303=#REF!),ROUND(A1302+1,0),A1302+0.0001)</f>
        <v>#REF!</v>
      </c>
      <c r="B1303" s="20" t="e">
        <f>IF(AND(E1303&gt;=$B$2,E1303&lt;=$B$3,OR(F1303=#REF!,G1303=#REF!)),ROUND(B1302+1,0),B1302+0.0001)</f>
        <v>#REF!</v>
      </c>
      <c r="C1303" s="20" t="e">
        <f>IF(H1303=#REF!,ROUND(C1302+1,0),C1302+0.0001)</f>
        <v>#REF!</v>
      </c>
      <c r="D1303" s="21"/>
      <c r="E1303" s="22"/>
      <c r="F1303" s="23"/>
      <c r="G1303" s="24"/>
      <c r="H1303" s="51"/>
      <c r="I1303" s="25"/>
      <c r="J1303" s="31"/>
      <c r="K1303" s="43" t="str">
        <f t="shared" si="40"/>
        <v/>
      </c>
      <c r="L1303" s="45" t="str">
        <f>IF(F1303="","",VLOOKUP(Journal!F1303,Kontenplan!$E$9:$F$278,2))</f>
        <v/>
      </c>
      <c r="M1303" s="44" t="str">
        <f>IF(G1303="","",VLOOKUP(Journal!G1303,Kontenplan!$E$9:$F$278,2))</f>
        <v/>
      </c>
      <c r="N1303" s="28" t="str">
        <f>IF(AND(G1303="",I1303="",J1303=""),"",IF(AND(I1303&gt;0,OR(F1303="",G1303="")),"Bitte gültige Kontonummer/n eingeben",IF(OR(AND(F1303&gt;0,F1303&lt;1000),F1303&gt;9999),"Sollkontonummer muss vierstellig sein",IF(VLOOKUP(F1303,Kontenplan!$E$9:$E$277,1)&lt;&gt;F1303,"Sollkonto existiert nicht",IF(D1303=0,"Bitte Beleg-Nr. prüfen",IF(OR(AND(G1303&gt;0,G1303&lt;1000),G1303&gt;9999),"Habenkontonummer muss vierstellig sein",IF(VLOOKUP(G1303,Kontenplan!$E$9:$F$277,1)&lt;&gt;G1303,"Habenkonto exisitert nicht","")))))))</f>
        <v/>
      </c>
      <c r="O1303" s="28" t="str">
        <f t="shared" si="41"/>
        <v/>
      </c>
      <c r="P1303" s="28"/>
      <c r="Q1303" s="28"/>
      <c r="R1303" s="28"/>
      <c r="S1303" s="28"/>
      <c r="T1303" s="28"/>
      <c r="U1303" s="28"/>
      <c r="V1303" s="28"/>
      <c r="X1303" s="28"/>
      <c r="Y1303" s="28"/>
    </row>
    <row r="1304" spans="1:25" x14ac:dyDescent="0.2">
      <c r="A1304" t="e">
        <f>IF(OR(F1304=#REF!,G1304=#REF!),ROUND(A1303+1,0),A1303+0.0001)</f>
        <v>#REF!</v>
      </c>
      <c r="B1304" s="20" t="e">
        <f>IF(AND(E1304&gt;=$B$2,E1304&lt;=$B$3,OR(F1304=#REF!,G1304=#REF!)),ROUND(B1303+1,0),B1303+0.0001)</f>
        <v>#REF!</v>
      </c>
      <c r="C1304" s="20" t="e">
        <f>IF(H1304=#REF!,ROUND(C1303+1,0),C1303+0.0001)</f>
        <v>#REF!</v>
      </c>
      <c r="D1304" s="21"/>
      <c r="E1304" s="22"/>
      <c r="F1304" s="23"/>
      <c r="G1304" s="24"/>
      <c r="H1304" s="51"/>
      <c r="I1304" s="25"/>
      <c r="J1304" s="31"/>
      <c r="K1304" s="43" t="str">
        <f t="shared" si="40"/>
        <v/>
      </c>
      <c r="L1304" s="45" t="str">
        <f>IF(F1304="","",VLOOKUP(Journal!F1304,Kontenplan!$E$9:$F$278,2))</f>
        <v/>
      </c>
      <c r="M1304" s="44" t="str">
        <f>IF(G1304="","",VLOOKUP(Journal!G1304,Kontenplan!$E$9:$F$278,2))</f>
        <v/>
      </c>
      <c r="N1304" s="28" t="str">
        <f>IF(AND(G1304="",I1304="",J1304=""),"",IF(AND(I1304&gt;0,OR(F1304="",G1304="")),"Bitte gültige Kontonummer/n eingeben",IF(OR(AND(F1304&gt;0,F1304&lt;1000),F1304&gt;9999),"Sollkontonummer muss vierstellig sein",IF(VLOOKUP(F1304,Kontenplan!$E$9:$E$277,1)&lt;&gt;F1304,"Sollkonto existiert nicht",IF(D1304=0,"Bitte Beleg-Nr. prüfen",IF(OR(AND(G1304&gt;0,G1304&lt;1000),G1304&gt;9999),"Habenkontonummer muss vierstellig sein",IF(VLOOKUP(G1304,Kontenplan!$E$9:$F$277,1)&lt;&gt;G1304,"Habenkonto exisitert nicht","")))))))</f>
        <v/>
      </c>
      <c r="O1304" s="28" t="str">
        <f t="shared" si="41"/>
        <v/>
      </c>
      <c r="P1304" s="28"/>
      <c r="Q1304" s="28"/>
      <c r="R1304" s="28"/>
      <c r="S1304" s="28"/>
      <c r="T1304" s="28"/>
      <c r="U1304" s="28"/>
      <c r="V1304" s="28"/>
      <c r="X1304" s="28"/>
      <c r="Y1304" s="28"/>
    </row>
    <row r="1305" spans="1:25" x14ac:dyDescent="0.2">
      <c r="A1305" t="e">
        <f>IF(OR(F1305=#REF!,G1305=#REF!),ROUND(A1304+1,0),A1304+0.0001)</f>
        <v>#REF!</v>
      </c>
      <c r="B1305" s="20" t="e">
        <f>IF(AND(E1305&gt;=$B$2,E1305&lt;=$B$3,OR(F1305=#REF!,G1305=#REF!)),ROUND(B1304+1,0),B1304+0.0001)</f>
        <v>#REF!</v>
      </c>
      <c r="C1305" s="20" t="e">
        <f>IF(H1305=#REF!,ROUND(C1304+1,0),C1304+0.0001)</f>
        <v>#REF!</v>
      </c>
      <c r="D1305" s="21"/>
      <c r="E1305" s="22"/>
      <c r="F1305" s="23"/>
      <c r="G1305" s="24"/>
      <c r="H1305" s="51"/>
      <c r="I1305" s="25"/>
      <c r="J1305" s="31"/>
      <c r="K1305" s="43" t="str">
        <f t="shared" si="40"/>
        <v/>
      </c>
      <c r="L1305" s="45" t="str">
        <f>IF(F1305="","",VLOOKUP(Journal!F1305,Kontenplan!$E$9:$F$278,2))</f>
        <v/>
      </c>
      <c r="M1305" s="44" t="str">
        <f>IF(G1305="","",VLOOKUP(Journal!G1305,Kontenplan!$E$9:$F$278,2))</f>
        <v/>
      </c>
      <c r="N1305" s="28" t="str">
        <f>IF(AND(G1305="",I1305="",J1305=""),"",IF(AND(I1305&gt;0,OR(F1305="",G1305="")),"Bitte gültige Kontonummer/n eingeben",IF(OR(AND(F1305&gt;0,F1305&lt;1000),F1305&gt;9999),"Sollkontonummer muss vierstellig sein",IF(VLOOKUP(F1305,Kontenplan!$E$9:$E$277,1)&lt;&gt;F1305,"Sollkonto existiert nicht",IF(D1305=0,"Bitte Beleg-Nr. prüfen",IF(OR(AND(G1305&gt;0,G1305&lt;1000),G1305&gt;9999),"Habenkontonummer muss vierstellig sein",IF(VLOOKUP(G1305,Kontenplan!$E$9:$F$277,1)&lt;&gt;G1305,"Habenkonto exisitert nicht","")))))))</f>
        <v/>
      </c>
      <c r="O1305" s="28" t="str">
        <f t="shared" si="41"/>
        <v/>
      </c>
      <c r="P1305" s="28"/>
      <c r="Q1305" s="28"/>
      <c r="R1305" s="28"/>
      <c r="S1305" s="28"/>
      <c r="T1305" s="28"/>
      <c r="U1305" s="28"/>
      <c r="V1305" s="28"/>
      <c r="X1305" s="28"/>
      <c r="Y1305" s="28"/>
    </row>
    <row r="1306" spans="1:25" x14ac:dyDescent="0.2">
      <c r="A1306" t="e">
        <f>IF(OR(F1306=#REF!,G1306=#REF!),ROUND(A1305+1,0),A1305+0.0001)</f>
        <v>#REF!</v>
      </c>
      <c r="B1306" s="20" t="e">
        <f>IF(AND(E1306&gt;=$B$2,E1306&lt;=$B$3,OR(F1306=#REF!,G1306=#REF!)),ROUND(B1305+1,0),B1305+0.0001)</f>
        <v>#REF!</v>
      </c>
      <c r="C1306" s="20" t="e">
        <f>IF(H1306=#REF!,ROUND(C1305+1,0),C1305+0.0001)</f>
        <v>#REF!</v>
      </c>
      <c r="D1306" s="21"/>
      <c r="E1306" s="22"/>
      <c r="F1306" s="23"/>
      <c r="G1306" s="24"/>
      <c r="H1306" s="51"/>
      <c r="I1306" s="25"/>
      <c r="J1306" s="31"/>
      <c r="K1306" s="43" t="str">
        <f t="shared" si="40"/>
        <v/>
      </c>
      <c r="L1306" s="45" t="str">
        <f>IF(F1306="","",VLOOKUP(Journal!F1306,Kontenplan!$E$9:$F$278,2))</f>
        <v/>
      </c>
      <c r="M1306" s="44" t="str">
        <f>IF(G1306="","",VLOOKUP(Journal!G1306,Kontenplan!$E$9:$F$278,2))</f>
        <v/>
      </c>
      <c r="N1306" s="28" t="str">
        <f>IF(AND(G1306="",I1306="",J1306=""),"",IF(AND(I1306&gt;0,OR(F1306="",G1306="")),"Bitte gültige Kontonummer/n eingeben",IF(OR(AND(F1306&gt;0,F1306&lt;1000),F1306&gt;9999),"Sollkontonummer muss vierstellig sein",IF(VLOOKUP(F1306,Kontenplan!$E$9:$E$277,1)&lt;&gt;F1306,"Sollkonto existiert nicht",IF(D1306=0,"Bitte Beleg-Nr. prüfen",IF(OR(AND(G1306&gt;0,G1306&lt;1000),G1306&gt;9999),"Habenkontonummer muss vierstellig sein",IF(VLOOKUP(G1306,Kontenplan!$E$9:$F$277,1)&lt;&gt;G1306,"Habenkonto exisitert nicht","")))))))</f>
        <v/>
      </c>
      <c r="O1306" s="28" t="str">
        <f t="shared" si="41"/>
        <v/>
      </c>
      <c r="P1306" s="28"/>
      <c r="Q1306" s="28"/>
      <c r="R1306" s="28"/>
      <c r="S1306" s="28"/>
      <c r="T1306" s="28"/>
      <c r="U1306" s="28"/>
      <c r="V1306" s="28"/>
      <c r="X1306" s="28"/>
      <c r="Y1306" s="28"/>
    </row>
    <row r="1307" spans="1:25" x14ac:dyDescent="0.2">
      <c r="A1307" t="e">
        <f>IF(OR(F1307=#REF!,G1307=#REF!),ROUND(A1306+1,0),A1306+0.0001)</f>
        <v>#REF!</v>
      </c>
      <c r="B1307" s="20" t="e">
        <f>IF(AND(E1307&gt;=$B$2,E1307&lt;=$B$3,OR(F1307=#REF!,G1307=#REF!)),ROUND(B1306+1,0),B1306+0.0001)</f>
        <v>#REF!</v>
      </c>
      <c r="C1307" s="20" t="e">
        <f>IF(H1307=#REF!,ROUND(C1306+1,0),C1306+0.0001)</f>
        <v>#REF!</v>
      </c>
      <c r="D1307" s="21"/>
      <c r="E1307" s="22"/>
      <c r="F1307" s="23"/>
      <c r="G1307" s="24"/>
      <c r="H1307" s="51"/>
      <c r="I1307" s="25"/>
      <c r="J1307" s="31"/>
      <c r="K1307" s="43" t="str">
        <f t="shared" si="40"/>
        <v/>
      </c>
      <c r="L1307" s="45" t="str">
        <f>IF(F1307="","",VLOOKUP(Journal!F1307,Kontenplan!$E$9:$F$278,2))</f>
        <v/>
      </c>
      <c r="M1307" s="44" t="str">
        <f>IF(G1307="","",VLOOKUP(Journal!G1307,Kontenplan!$E$9:$F$278,2))</f>
        <v/>
      </c>
      <c r="N1307" s="28" t="str">
        <f>IF(AND(G1307="",I1307="",J1307=""),"",IF(AND(I1307&gt;0,OR(F1307="",G1307="")),"Bitte gültige Kontonummer/n eingeben",IF(OR(AND(F1307&gt;0,F1307&lt;1000),F1307&gt;9999),"Sollkontonummer muss vierstellig sein",IF(VLOOKUP(F1307,Kontenplan!$E$9:$E$277,1)&lt;&gt;F1307,"Sollkonto existiert nicht",IF(D1307=0,"Bitte Beleg-Nr. prüfen",IF(OR(AND(G1307&gt;0,G1307&lt;1000),G1307&gt;9999),"Habenkontonummer muss vierstellig sein",IF(VLOOKUP(G1307,Kontenplan!$E$9:$F$277,1)&lt;&gt;G1307,"Habenkonto exisitert nicht","")))))))</f>
        <v/>
      </c>
      <c r="O1307" s="28" t="str">
        <f t="shared" si="41"/>
        <v/>
      </c>
      <c r="P1307" s="28"/>
      <c r="Q1307" s="28"/>
      <c r="R1307" s="28"/>
      <c r="S1307" s="28"/>
      <c r="T1307" s="28"/>
      <c r="U1307" s="28"/>
      <c r="V1307" s="28"/>
      <c r="X1307" s="28"/>
      <c r="Y1307" s="28"/>
    </row>
    <row r="1308" spans="1:25" x14ac:dyDescent="0.2">
      <c r="A1308" t="e">
        <f>IF(OR(F1308=#REF!,G1308=#REF!),ROUND(A1307+1,0),A1307+0.0001)</f>
        <v>#REF!</v>
      </c>
      <c r="B1308" s="20" t="e">
        <f>IF(AND(E1308&gt;=$B$2,E1308&lt;=$B$3,OR(F1308=#REF!,G1308=#REF!)),ROUND(B1307+1,0),B1307+0.0001)</f>
        <v>#REF!</v>
      </c>
      <c r="C1308" s="20" t="e">
        <f>IF(H1308=#REF!,ROUND(C1307+1,0),C1307+0.0001)</f>
        <v>#REF!</v>
      </c>
      <c r="D1308" s="21"/>
      <c r="E1308" s="22"/>
      <c r="F1308" s="23"/>
      <c r="G1308" s="24"/>
      <c r="H1308" s="51"/>
      <c r="I1308" s="25"/>
      <c r="J1308" s="31"/>
      <c r="K1308" s="43" t="str">
        <f t="shared" si="40"/>
        <v/>
      </c>
      <c r="L1308" s="45" t="str">
        <f>IF(F1308="","",VLOOKUP(Journal!F1308,Kontenplan!$E$9:$F$278,2))</f>
        <v/>
      </c>
      <c r="M1308" s="44" t="str">
        <f>IF(G1308="","",VLOOKUP(Journal!G1308,Kontenplan!$E$9:$F$278,2))</f>
        <v/>
      </c>
      <c r="N1308" s="28" t="str">
        <f>IF(AND(G1308="",I1308="",J1308=""),"",IF(AND(I1308&gt;0,OR(F1308="",G1308="")),"Bitte gültige Kontonummer/n eingeben",IF(OR(AND(F1308&gt;0,F1308&lt;1000),F1308&gt;9999),"Sollkontonummer muss vierstellig sein",IF(VLOOKUP(F1308,Kontenplan!$E$9:$E$277,1)&lt;&gt;F1308,"Sollkonto existiert nicht",IF(D1308=0,"Bitte Beleg-Nr. prüfen",IF(OR(AND(G1308&gt;0,G1308&lt;1000),G1308&gt;9999),"Habenkontonummer muss vierstellig sein",IF(VLOOKUP(G1308,Kontenplan!$E$9:$F$277,1)&lt;&gt;G1308,"Habenkonto exisitert nicht","")))))))</f>
        <v/>
      </c>
      <c r="O1308" s="28" t="str">
        <f t="shared" si="41"/>
        <v/>
      </c>
      <c r="P1308" s="28"/>
      <c r="Q1308" s="28"/>
      <c r="R1308" s="28"/>
      <c r="S1308" s="28"/>
      <c r="T1308" s="28"/>
      <c r="U1308" s="28"/>
      <c r="V1308" s="28"/>
      <c r="X1308" s="28"/>
      <c r="Y1308" s="28"/>
    </row>
    <row r="1309" spans="1:25" x14ac:dyDescent="0.2">
      <c r="A1309" t="e">
        <f>IF(OR(F1309=#REF!,G1309=#REF!),ROUND(A1308+1,0),A1308+0.0001)</f>
        <v>#REF!</v>
      </c>
      <c r="B1309" s="20" t="e">
        <f>IF(AND(E1309&gt;=$B$2,E1309&lt;=$B$3,OR(F1309=#REF!,G1309=#REF!)),ROUND(B1308+1,0),B1308+0.0001)</f>
        <v>#REF!</v>
      </c>
      <c r="C1309" s="20" t="e">
        <f>IF(H1309=#REF!,ROUND(C1308+1,0),C1308+0.0001)</f>
        <v>#REF!</v>
      </c>
      <c r="D1309" s="21"/>
      <c r="E1309" s="22"/>
      <c r="F1309" s="23"/>
      <c r="G1309" s="24"/>
      <c r="H1309" s="51"/>
      <c r="I1309" s="25"/>
      <c r="J1309" s="31"/>
      <c r="K1309" s="43" t="str">
        <f t="shared" ref="K1309:K1372" si="42">IF(N1309&lt;&gt;"",N1309,IF(O1309&lt;&gt;"",O1309,""))</f>
        <v/>
      </c>
      <c r="L1309" s="45" t="str">
        <f>IF(F1309="","",VLOOKUP(Journal!F1309,Kontenplan!$E$9:$F$278,2))</f>
        <v/>
      </c>
      <c r="M1309" s="44" t="str">
        <f>IF(G1309="","",VLOOKUP(Journal!G1309,Kontenplan!$E$9:$F$278,2))</f>
        <v/>
      </c>
      <c r="N1309" s="28" t="str">
        <f>IF(AND(G1309="",I1309="",J1309=""),"",IF(AND(I1309&gt;0,OR(F1309="",G1309="")),"Bitte gültige Kontonummer/n eingeben",IF(OR(AND(F1309&gt;0,F1309&lt;1000),F1309&gt;9999),"Sollkontonummer muss vierstellig sein",IF(VLOOKUP(F1309,Kontenplan!$E$9:$E$277,1)&lt;&gt;F1309,"Sollkonto existiert nicht",IF(D1309=0,"Bitte Beleg-Nr. prüfen",IF(OR(AND(G1309&gt;0,G1309&lt;1000),G1309&gt;9999),"Habenkontonummer muss vierstellig sein",IF(VLOOKUP(G1309,Kontenplan!$E$9:$F$277,1)&lt;&gt;G1309,"Habenkonto exisitert nicht","")))))))</f>
        <v/>
      </c>
      <c r="O1309" s="28" t="str">
        <f t="shared" si="41"/>
        <v/>
      </c>
      <c r="P1309" s="28"/>
      <c r="Q1309" s="28"/>
      <c r="R1309" s="28"/>
      <c r="S1309" s="28"/>
      <c r="T1309" s="28"/>
      <c r="U1309" s="28"/>
      <c r="V1309" s="28"/>
      <c r="X1309" s="28"/>
      <c r="Y1309" s="28"/>
    </row>
    <row r="1310" spans="1:25" x14ac:dyDescent="0.2">
      <c r="A1310" t="e">
        <f>IF(OR(F1310=#REF!,G1310=#REF!),ROUND(A1309+1,0),A1309+0.0001)</f>
        <v>#REF!</v>
      </c>
      <c r="B1310" s="20" t="e">
        <f>IF(AND(E1310&gt;=$B$2,E1310&lt;=$B$3,OR(F1310=#REF!,G1310=#REF!)),ROUND(B1309+1,0),B1309+0.0001)</f>
        <v>#REF!</v>
      </c>
      <c r="C1310" s="20" t="e">
        <f>IF(H1310=#REF!,ROUND(C1309+1,0),C1309+0.0001)</f>
        <v>#REF!</v>
      </c>
      <c r="D1310" s="21"/>
      <c r="E1310" s="22"/>
      <c r="F1310" s="23"/>
      <c r="G1310" s="24"/>
      <c r="H1310" s="51"/>
      <c r="I1310" s="25"/>
      <c r="J1310" s="31"/>
      <c r="K1310" s="43" t="str">
        <f t="shared" si="42"/>
        <v/>
      </c>
      <c r="L1310" s="45" t="str">
        <f>IF(F1310="","",VLOOKUP(Journal!F1310,Kontenplan!$E$9:$F$278,2))</f>
        <v/>
      </c>
      <c r="M1310" s="44" t="str">
        <f>IF(G1310="","",VLOOKUP(Journal!G1310,Kontenplan!$E$9:$F$278,2))</f>
        <v/>
      </c>
      <c r="N1310" s="28" t="str">
        <f>IF(AND(G1310="",I1310="",J1310=""),"",IF(AND(I1310&gt;0,OR(F1310="",G1310="")),"Bitte gültige Kontonummer/n eingeben",IF(OR(AND(F1310&gt;0,F1310&lt;1000),F1310&gt;9999),"Sollkontonummer muss vierstellig sein",IF(VLOOKUP(F1310,Kontenplan!$E$9:$E$277,1)&lt;&gt;F1310,"Sollkonto existiert nicht",IF(D1310=0,"Bitte Beleg-Nr. prüfen",IF(OR(AND(G1310&gt;0,G1310&lt;1000),G1310&gt;9999),"Habenkontonummer muss vierstellig sein",IF(VLOOKUP(G1310,Kontenplan!$E$9:$F$277,1)&lt;&gt;G1310,"Habenkonto exisitert nicht","")))))))</f>
        <v/>
      </c>
      <c r="O1310" s="28" t="str">
        <f t="shared" si="41"/>
        <v/>
      </c>
      <c r="P1310" s="28"/>
      <c r="Q1310" s="28"/>
      <c r="R1310" s="28"/>
      <c r="S1310" s="28"/>
      <c r="T1310" s="28"/>
      <c r="U1310" s="28"/>
      <c r="V1310" s="28"/>
      <c r="X1310" s="28"/>
      <c r="Y1310" s="28"/>
    </row>
    <row r="1311" spans="1:25" x14ac:dyDescent="0.2">
      <c r="A1311" t="e">
        <f>IF(OR(F1311=#REF!,G1311=#REF!),ROUND(A1310+1,0),A1310+0.0001)</f>
        <v>#REF!</v>
      </c>
      <c r="B1311" s="20" t="e">
        <f>IF(AND(E1311&gt;=$B$2,E1311&lt;=$B$3,OR(F1311=#REF!,G1311=#REF!)),ROUND(B1310+1,0),B1310+0.0001)</f>
        <v>#REF!</v>
      </c>
      <c r="C1311" s="20" t="e">
        <f>IF(H1311=#REF!,ROUND(C1310+1,0),C1310+0.0001)</f>
        <v>#REF!</v>
      </c>
      <c r="D1311" s="21"/>
      <c r="E1311" s="22"/>
      <c r="F1311" s="23"/>
      <c r="G1311" s="24"/>
      <c r="H1311" s="51"/>
      <c r="I1311" s="25"/>
      <c r="J1311" s="31"/>
      <c r="K1311" s="43" t="str">
        <f t="shared" si="42"/>
        <v/>
      </c>
      <c r="L1311" s="45" t="str">
        <f>IF(F1311="","",VLOOKUP(Journal!F1311,Kontenplan!$E$9:$F$278,2))</f>
        <v/>
      </c>
      <c r="M1311" s="44" t="str">
        <f>IF(G1311="","",VLOOKUP(Journal!G1311,Kontenplan!$E$9:$F$278,2))</f>
        <v/>
      </c>
      <c r="N1311" s="28" t="str">
        <f>IF(AND(G1311="",I1311="",J1311=""),"",IF(AND(I1311&gt;0,OR(F1311="",G1311="")),"Bitte gültige Kontonummer/n eingeben",IF(OR(AND(F1311&gt;0,F1311&lt;1000),F1311&gt;9999),"Sollkontonummer muss vierstellig sein",IF(VLOOKUP(F1311,Kontenplan!$E$9:$E$277,1)&lt;&gt;F1311,"Sollkonto existiert nicht",IF(D1311=0,"Bitte Beleg-Nr. prüfen",IF(OR(AND(G1311&gt;0,G1311&lt;1000),G1311&gt;9999),"Habenkontonummer muss vierstellig sein",IF(VLOOKUP(G1311,Kontenplan!$E$9:$F$277,1)&lt;&gt;G1311,"Habenkonto exisitert nicht","")))))))</f>
        <v/>
      </c>
      <c r="O1311" s="28" t="str">
        <f t="shared" si="41"/>
        <v/>
      </c>
      <c r="P1311" s="28"/>
      <c r="Q1311" s="28"/>
      <c r="R1311" s="28"/>
      <c r="S1311" s="28"/>
      <c r="T1311" s="28"/>
      <c r="U1311" s="28"/>
      <c r="V1311" s="28"/>
      <c r="X1311" s="28"/>
      <c r="Y1311" s="28"/>
    </row>
    <row r="1312" spans="1:25" x14ac:dyDescent="0.2">
      <c r="A1312" t="e">
        <f>IF(OR(F1312=#REF!,G1312=#REF!),ROUND(A1311+1,0),A1311+0.0001)</f>
        <v>#REF!</v>
      </c>
      <c r="B1312" s="20" t="e">
        <f>IF(AND(E1312&gt;=$B$2,E1312&lt;=$B$3,OR(F1312=#REF!,G1312=#REF!)),ROUND(B1311+1,0),B1311+0.0001)</f>
        <v>#REF!</v>
      </c>
      <c r="C1312" s="20" t="e">
        <f>IF(H1312=#REF!,ROUND(C1311+1,0),C1311+0.0001)</f>
        <v>#REF!</v>
      </c>
      <c r="D1312" s="21"/>
      <c r="E1312" s="22"/>
      <c r="F1312" s="23"/>
      <c r="G1312" s="24"/>
      <c r="H1312" s="51"/>
      <c r="I1312" s="25"/>
      <c r="J1312" s="31"/>
      <c r="K1312" s="43" t="str">
        <f t="shared" si="42"/>
        <v/>
      </c>
      <c r="L1312" s="45" t="str">
        <f>IF(F1312="","",VLOOKUP(Journal!F1312,Kontenplan!$E$9:$F$278,2))</f>
        <v/>
      </c>
      <c r="M1312" s="44" t="str">
        <f>IF(G1312="","",VLOOKUP(Journal!G1312,Kontenplan!$E$9:$F$278,2))</f>
        <v/>
      </c>
      <c r="N1312" s="28" t="str">
        <f>IF(AND(G1312="",I1312="",J1312=""),"",IF(AND(I1312&gt;0,OR(F1312="",G1312="")),"Bitte gültige Kontonummer/n eingeben",IF(OR(AND(F1312&gt;0,F1312&lt;1000),F1312&gt;9999),"Sollkontonummer muss vierstellig sein",IF(VLOOKUP(F1312,Kontenplan!$E$9:$E$277,1)&lt;&gt;F1312,"Sollkonto existiert nicht",IF(D1312=0,"Bitte Beleg-Nr. prüfen",IF(OR(AND(G1312&gt;0,G1312&lt;1000),G1312&gt;9999),"Habenkontonummer muss vierstellig sein",IF(VLOOKUP(G1312,Kontenplan!$E$9:$F$277,1)&lt;&gt;G1312,"Habenkonto exisitert nicht","")))))))</f>
        <v/>
      </c>
      <c r="O1312" s="28" t="str">
        <f t="shared" si="41"/>
        <v/>
      </c>
      <c r="P1312" s="28"/>
      <c r="Q1312" s="28"/>
      <c r="R1312" s="28"/>
      <c r="S1312" s="28"/>
      <c r="T1312" s="28"/>
      <c r="U1312" s="28"/>
      <c r="V1312" s="28"/>
      <c r="X1312" s="28"/>
      <c r="Y1312" s="28"/>
    </row>
    <row r="1313" spans="1:25" x14ac:dyDescent="0.2">
      <c r="A1313" t="e">
        <f>IF(OR(F1313=#REF!,G1313=#REF!),ROUND(A1312+1,0),A1312+0.0001)</f>
        <v>#REF!</v>
      </c>
      <c r="B1313" s="20" t="e">
        <f>IF(AND(E1313&gt;=$B$2,E1313&lt;=$B$3,OR(F1313=#REF!,G1313=#REF!)),ROUND(B1312+1,0),B1312+0.0001)</f>
        <v>#REF!</v>
      </c>
      <c r="C1313" s="20" t="e">
        <f>IF(H1313=#REF!,ROUND(C1312+1,0),C1312+0.0001)</f>
        <v>#REF!</v>
      </c>
      <c r="D1313" s="21"/>
      <c r="E1313" s="22"/>
      <c r="F1313" s="23"/>
      <c r="G1313" s="24"/>
      <c r="H1313" s="51"/>
      <c r="I1313" s="25"/>
      <c r="J1313" s="31"/>
      <c r="K1313" s="43" t="str">
        <f t="shared" si="42"/>
        <v/>
      </c>
      <c r="L1313" s="45" t="str">
        <f>IF(F1313="","",VLOOKUP(Journal!F1313,Kontenplan!$E$9:$F$278,2))</f>
        <v/>
      </c>
      <c r="M1313" s="44" t="str">
        <f>IF(G1313="","",VLOOKUP(Journal!G1313,Kontenplan!$E$9:$F$278,2))</f>
        <v/>
      </c>
      <c r="N1313" s="28" t="str">
        <f>IF(AND(G1313="",I1313="",J1313=""),"",IF(AND(I1313&gt;0,OR(F1313="",G1313="")),"Bitte gültige Kontonummer/n eingeben",IF(OR(AND(F1313&gt;0,F1313&lt;1000),F1313&gt;9999),"Sollkontonummer muss vierstellig sein",IF(VLOOKUP(F1313,Kontenplan!$E$9:$E$277,1)&lt;&gt;F1313,"Sollkonto existiert nicht",IF(D1313=0,"Bitte Beleg-Nr. prüfen",IF(OR(AND(G1313&gt;0,G1313&lt;1000),G1313&gt;9999),"Habenkontonummer muss vierstellig sein",IF(VLOOKUP(G1313,Kontenplan!$E$9:$F$277,1)&lt;&gt;G1313,"Habenkonto exisitert nicht","")))))))</f>
        <v/>
      </c>
      <c r="O1313" s="28" t="str">
        <f t="shared" si="41"/>
        <v/>
      </c>
      <c r="P1313" s="28"/>
      <c r="Q1313" s="28"/>
      <c r="R1313" s="28"/>
      <c r="S1313" s="28"/>
      <c r="T1313" s="28"/>
      <c r="U1313" s="28"/>
      <c r="V1313" s="28"/>
      <c r="X1313" s="28"/>
      <c r="Y1313" s="28"/>
    </row>
    <row r="1314" spans="1:25" x14ac:dyDescent="0.2">
      <c r="A1314" t="e">
        <f>IF(OR(F1314=#REF!,G1314=#REF!),ROUND(A1313+1,0),A1313+0.0001)</f>
        <v>#REF!</v>
      </c>
      <c r="B1314" s="20" t="e">
        <f>IF(AND(E1314&gt;=$B$2,E1314&lt;=$B$3,OR(F1314=#REF!,G1314=#REF!)),ROUND(B1313+1,0),B1313+0.0001)</f>
        <v>#REF!</v>
      </c>
      <c r="C1314" s="20" t="e">
        <f>IF(H1314=#REF!,ROUND(C1313+1,0),C1313+0.0001)</f>
        <v>#REF!</v>
      </c>
      <c r="D1314" s="21"/>
      <c r="E1314" s="22"/>
      <c r="F1314" s="23"/>
      <c r="G1314" s="24"/>
      <c r="H1314" s="51"/>
      <c r="I1314" s="25"/>
      <c r="J1314" s="31"/>
      <c r="K1314" s="43" t="str">
        <f t="shared" si="42"/>
        <v/>
      </c>
      <c r="L1314" s="45" t="str">
        <f>IF(F1314="","",VLOOKUP(Journal!F1314,Kontenplan!$E$9:$F$278,2))</f>
        <v/>
      </c>
      <c r="M1314" s="44" t="str">
        <f>IF(G1314="","",VLOOKUP(Journal!G1314,Kontenplan!$E$9:$F$278,2))</f>
        <v/>
      </c>
      <c r="N1314" s="28" t="str">
        <f>IF(AND(G1314="",I1314="",J1314=""),"",IF(AND(I1314&gt;0,OR(F1314="",G1314="")),"Bitte gültige Kontonummer/n eingeben",IF(OR(AND(F1314&gt;0,F1314&lt;1000),F1314&gt;9999),"Sollkontonummer muss vierstellig sein",IF(VLOOKUP(F1314,Kontenplan!$E$9:$E$277,1)&lt;&gt;F1314,"Sollkonto existiert nicht",IF(D1314=0,"Bitte Beleg-Nr. prüfen",IF(OR(AND(G1314&gt;0,G1314&lt;1000),G1314&gt;9999),"Habenkontonummer muss vierstellig sein",IF(VLOOKUP(G1314,Kontenplan!$E$9:$F$277,1)&lt;&gt;G1314,"Habenkonto exisitert nicht","")))))))</f>
        <v/>
      </c>
      <c r="O1314" s="28" t="str">
        <f t="shared" si="41"/>
        <v/>
      </c>
      <c r="P1314" s="28"/>
      <c r="Q1314" s="28"/>
      <c r="R1314" s="28"/>
      <c r="S1314" s="28"/>
      <c r="T1314" s="28"/>
      <c r="U1314" s="28"/>
      <c r="V1314" s="28"/>
      <c r="X1314" s="28"/>
      <c r="Y1314" s="28"/>
    </row>
    <row r="1315" spans="1:25" x14ac:dyDescent="0.2">
      <c r="A1315" t="e">
        <f>IF(OR(F1315=#REF!,G1315=#REF!),ROUND(A1314+1,0),A1314+0.0001)</f>
        <v>#REF!</v>
      </c>
      <c r="B1315" s="20" t="e">
        <f>IF(AND(E1315&gt;=$B$2,E1315&lt;=$B$3,OR(F1315=#REF!,G1315=#REF!)),ROUND(B1314+1,0),B1314+0.0001)</f>
        <v>#REF!</v>
      </c>
      <c r="C1315" s="20" t="e">
        <f>IF(H1315=#REF!,ROUND(C1314+1,0),C1314+0.0001)</f>
        <v>#REF!</v>
      </c>
      <c r="D1315" s="21"/>
      <c r="E1315" s="22"/>
      <c r="F1315" s="23"/>
      <c r="G1315" s="24"/>
      <c r="H1315" s="51"/>
      <c r="I1315" s="25"/>
      <c r="J1315" s="31"/>
      <c r="K1315" s="43" t="str">
        <f t="shared" si="42"/>
        <v/>
      </c>
      <c r="L1315" s="45" t="str">
        <f>IF(F1315="","",VLOOKUP(Journal!F1315,Kontenplan!$E$9:$F$278,2))</f>
        <v/>
      </c>
      <c r="M1315" s="44" t="str">
        <f>IF(G1315="","",VLOOKUP(Journal!G1315,Kontenplan!$E$9:$F$278,2))</f>
        <v/>
      </c>
      <c r="N1315" s="28" t="str">
        <f>IF(AND(G1315="",I1315="",J1315=""),"",IF(AND(I1315&gt;0,OR(F1315="",G1315="")),"Bitte gültige Kontonummer/n eingeben",IF(OR(AND(F1315&gt;0,F1315&lt;1000),F1315&gt;9999),"Sollkontonummer muss vierstellig sein",IF(VLOOKUP(F1315,Kontenplan!$E$9:$E$277,1)&lt;&gt;F1315,"Sollkonto existiert nicht",IF(D1315=0,"Bitte Beleg-Nr. prüfen",IF(OR(AND(G1315&gt;0,G1315&lt;1000),G1315&gt;9999),"Habenkontonummer muss vierstellig sein",IF(VLOOKUP(G1315,Kontenplan!$E$9:$F$277,1)&lt;&gt;G1315,"Habenkonto exisitert nicht","")))))))</f>
        <v/>
      </c>
      <c r="O1315" s="28" t="str">
        <f t="shared" si="41"/>
        <v/>
      </c>
      <c r="P1315" s="28"/>
      <c r="Q1315" s="28"/>
      <c r="R1315" s="28"/>
      <c r="S1315" s="28"/>
      <c r="T1315" s="28"/>
      <c r="U1315" s="28"/>
      <c r="V1315" s="28"/>
      <c r="X1315" s="28"/>
      <c r="Y1315" s="28"/>
    </row>
    <row r="1316" spans="1:25" x14ac:dyDescent="0.2">
      <c r="A1316" t="e">
        <f>IF(OR(F1316=#REF!,G1316=#REF!),ROUND(A1315+1,0),A1315+0.0001)</f>
        <v>#REF!</v>
      </c>
      <c r="B1316" s="20" t="e">
        <f>IF(AND(E1316&gt;=$B$2,E1316&lt;=$B$3,OR(F1316=#REF!,G1316=#REF!)),ROUND(B1315+1,0),B1315+0.0001)</f>
        <v>#REF!</v>
      </c>
      <c r="C1316" s="20" t="e">
        <f>IF(H1316=#REF!,ROUND(C1315+1,0),C1315+0.0001)</f>
        <v>#REF!</v>
      </c>
      <c r="D1316" s="21"/>
      <c r="E1316" s="22"/>
      <c r="F1316" s="23"/>
      <c r="G1316" s="24"/>
      <c r="H1316" s="51"/>
      <c r="I1316" s="25"/>
      <c r="J1316" s="31"/>
      <c r="K1316" s="43" t="str">
        <f t="shared" si="42"/>
        <v/>
      </c>
      <c r="L1316" s="45" t="str">
        <f>IF(F1316="","",VLOOKUP(Journal!F1316,Kontenplan!$E$9:$F$278,2))</f>
        <v/>
      </c>
      <c r="M1316" s="44" t="str">
        <f>IF(G1316="","",VLOOKUP(Journal!G1316,Kontenplan!$E$9:$F$278,2))</f>
        <v/>
      </c>
      <c r="N1316" s="28" t="str">
        <f>IF(AND(G1316="",I1316="",J1316=""),"",IF(AND(I1316&gt;0,OR(F1316="",G1316="")),"Bitte gültige Kontonummer/n eingeben",IF(OR(AND(F1316&gt;0,F1316&lt;1000),F1316&gt;9999),"Sollkontonummer muss vierstellig sein",IF(VLOOKUP(F1316,Kontenplan!$E$9:$E$277,1)&lt;&gt;F1316,"Sollkonto existiert nicht",IF(D1316=0,"Bitte Beleg-Nr. prüfen",IF(OR(AND(G1316&gt;0,G1316&lt;1000),G1316&gt;9999),"Habenkontonummer muss vierstellig sein",IF(VLOOKUP(G1316,Kontenplan!$E$9:$F$277,1)&lt;&gt;G1316,"Habenkonto exisitert nicht","")))))))</f>
        <v/>
      </c>
      <c r="O1316" s="28" t="str">
        <f t="shared" si="41"/>
        <v/>
      </c>
      <c r="P1316" s="28"/>
      <c r="Q1316" s="28"/>
      <c r="R1316" s="28"/>
      <c r="S1316" s="28"/>
      <c r="T1316" s="28"/>
      <c r="U1316" s="28"/>
      <c r="V1316" s="28"/>
      <c r="X1316" s="28"/>
      <c r="Y1316" s="28"/>
    </row>
    <row r="1317" spans="1:25" x14ac:dyDescent="0.2">
      <c r="A1317" t="e">
        <f>IF(OR(F1317=#REF!,G1317=#REF!),ROUND(A1316+1,0),A1316+0.0001)</f>
        <v>#REF!</v>
      </c>
      <c r="B1317" s="20" t="e">
        <f>IF(AND(E1317&gt;=$B$2,E1317&lt;=$B$3,OR(F1317=#REF!,G1317=#REF!)),ROUND(B1316+1,0),B1316+0.0001)</f>
        <v>#REF!</v>
      </c>
      <c r="C1317" s="20" t="e">
        <f>IF(H1317=#REF!,ROUND(C1316+1,0),C1316+0.0001)</f>
        <v>#REF!</v>
      </c>
      <c r="D1317" s="21"/>
      <c r="E1317" s="22"/>
      <c r="F1317" s="23"/>
      <c r="G1317" s="24"/>
      <c r="H1317" s="51"/>
      <c r="I1317" s="25"/>
      <c r="J1317" s="31"/>
      <c r="K1317" s="43" t="str">
        <f t="shared" si="42"/>
        <v/>
      </c>
      <c r="L1317" s="45" t="str">
        <f>IF(F1317="","",VLOOKUP(Journal!F1317,Kontenplan!$E$9:$F$278,2))</f>
        <v/>
      </c>
      <c r="M1317" s="44" t="str">
        <f>IF(G1317="","",VLOOKUP(Journal!G1317,Kontenplan!$E$9:$F$278,2))</f>
        <v/>
      </c>
      <c r="N1317" s="28" t="str">
        <f>IF(AND(G1317="",I1317="",J1317=""),"",IF(AND(I1317&gt;0,OR(F1317="",G1317="")),"Bitte gültige Kontonummer/n eingeben",IF(OR(AND(F1317&gt;0,F1317&lt;1000),F1317&gt;9999),"Sollkontonummer muss vierstellig sein",IF(VLOOKUP(F1317,Kontenplan!$E$9:$E$277,1)&lt;&gt;F1317,"Sollkonto existiert nicht",IF(D1317=0,"Bitte Beleg-Nr. prüfen",IF(OR(AND(G1317&gt;0,G1317&lt;1000),G1317&gt;9999),"Habenkontonummer muss vierstellig sein",IF(VLOOKUP(G1317,Kontenplan!$E$9:$F$277,1)&lt;&gt;G1317,"Habenkonto exisitert nicht","")))))))</f>
        <v/>
      </c>
      <c r="O1317" s="28" t="str">
        <f t="shared" si="41"/>
        <v/>
      </c>
      <c r="P1317" s="28"/>
      <c r="Q1317" s="28"/>
      <c r="R1317" s="28"/>
      <c r="S1317" s="28"/>
      <c r="T1317" s="28"/>
      <c r="U1317" s="28"/>
      <c r="V1317" s="28"/>
      <c r="X1317" s="28"/>
      <c r="Y1317" s="28"/>
    </row>
    <row r="1318" spans="1:25" x14ac:dyDescent="0.2">
      <c r="A1318" t="e">
        <f>IF(OR(F1318=#REF!,G1318=#REF!),ROUND(A1317+1,0),A1317+0.0001)</f>
        <v>#REF!</v>
      </c>
      <c r="B1318" s="20" t="e">
        <f>IF(AND(E1318&gt;=$B$2,E1318&lt;=$B$3,OR(F1318=#REF!,G1318=#REF!)),ROUND(B1317+1,0),B1317+0.0001)</f>
        <v>#REF!</v>
      </c>
      <c r="C1318" s="20" t="e">
        <f>IF(H1318=#REF!,ROUND(C1317+1,0),C1317+0.0001)</f>
        <v>#REF!</v>
      </c>
      <c r="D1318" s="21"/>
      <c r="E1318" s="22"/>
      <c r="F1318" s="23"/>
      <c r="G1318" s="24"/>
      <c r="H1318" s="51"/>
      <c r="I1318" s="25"/>
      <c r="J1318" s="31"/>
      <c r="K1318" s="43" t="str">
        <f t="shared" si="42"/>
        <v/>
      </c>
      <c r="L1318" s="45" t="str">
        <f>IF(F1318="","",VLOOKUP(Journal!F1318,Kontenplan!$E$9:$F$278,2))</f>
        <v/>
      </c>
      <c r="M1318" s="44" t="str">
        <f>IF(G1318="","",VLOOKUP(Journal!G1318,Kontenplan!$E$9:$F$278,2))</f>
        <v/>
      </c>
      <c r="N1318" s="28" t="str">
        <f>IF(AND(G1318="",I1318="",J1318=""),"",IF(AND(I1318&gt;0,OR(F1318="",G1318="")),"Bitte gültige Kontonummer/n eingeben",IF(OR(AND(F1318&gt;0,F1318&lt;1000),F1318&gt;9999),"Sollkontonummer muss vierstellig sein",IF(VLOOKUP(F1318,Kontenplan!$E$9:$E$277,1)&lt;&gt;F1318,"Sollkonto existiert nicht",IF(D1318=0,"Bitte Beleg-Nr. prüfen",IF(OR(AND(G1318&gt;0,G1318&lt;1000),G1318&gt;9999),"Habenkontonummer muss vierstellig sein",IF(VLOOKUP(G1318,Kontenplan!$E$9:$F$277,1)&lt;&gt;G1318,"Habenkonto exisitert nicht","")))))))</f>
        <v/>
      </c>
      <c r="O1318" s="28" t="str">
        <f t="shared" si="41"/>
        <v/>
      </c>
      <c r="P1318" s="28"/>
      <c r="Q1318" s="28"/>
      <c r="R1318" s="28"/>
      <c r="S1318" s="28"/>
      <c r="T1318" s="28"/>
      <c r="U1318" s="28"/>
      <c r="V1318" s="28"/>
      <c r="X1318" s="28"/>
      <c r="Y1318" s="28"/>
    </row>
    <row r="1319" spans="1:25" x14ac:dyDescent="0.2">
      <c r="A1319" t="e">
        <f>IF(OR(F1319=#REF!,G1319=#REF!),ROUND(A1318+1,0),A1318+0.0001)</f>
        <v>#REF!</v>
      </c>
      <c r="B1319" s="20" t="e">
        <f>IF(AND(E1319&gt;=$B$2,E1319&lt;=$B$3,OR(F1319=#REF!,G1319=#REF!)),ROUND(B1318+1,0),B1318+0.0001)</f>
        <v>#REF!</v>
      </c>
      <c r="C1319" s="20" t="e">
        <f>IF(H1319=#REF!,ROUND(C1318+1,0),C1318+0.0001)</f>
        <v>#REF!</v>
      </c>
      <c r="D1319" s="21"/>
      <c r="E1319" s="22"/>
      <c r="F1319" s="23"/>
      <c r="G1319" s="24"/>
      <c r="H1319" s="51"/>
      <c r="I1319" s="25"/>
      <c r="J1319" s="31"/>
      <c r="K1319" s="43" t="str">
        <f t="shared" si="42"/>
        <v/>
      </c>
      <c r="L1319" s="45" t="str">
        <f>IF(F1319="","",VLOOKUP(Journal!F1319,Kontenplan!$E$9:$F$278,2))</f>
        <v/>
      </c>
      <c r="M1319" s="44" t="str">
        <f>IF(G1319="","",VLOOKUP(Journal!G1319,Kontenplan!$E$9:$F$278,2))</f>
        <v/>
      </c>
      <c r="N1319" s="28" t="str">
        <f>IF(AND(G1319="",I1319="",J1319=""),"",IF(AND(I1319&gt;0,OR(F1319="",G1319="")),"Bitte gültige Kontonummer/n eingeben",IF(OR(AND(F1319&gt;0,F1319&lt;1000),F1319&gt;9999),"Sollkontonummer muss vierstellig sein",IF(VLOOKUP(F1319,Kontenplan!$E$9:$E$277,1)&lt;&gt;F1319,"Sollkonto existiert nicht",IF(D1319=0,"Bitte Beleg-Nr. prüfen",IF(OR(AND(G1319&gt;0,G1319&lt;1000),G1319&gt;9999),"Habenkontonummer muss vierstellig sein",IF(VLOOKUP(G1319,Kontenplan!$E$9:$F$277,1)&lt;&gt;G1319,"Habenkonto exisitert nicht","")))))))</f>
        <v/>
      </c>
      <c r="O1319" s="28" t="str">
        <f t="shared" si="41"/>
        <v/>
      </c>
      <c r="P1319" s="28"/>
      <c r="Q1319" s="28"/>
      <c r="R1319" s="28"/>
      <c r="S1319" s="28"/>
      <c r="T1319" s="28"/>
      <c r="U1319" s="28"/>
      <c r="V1319" s="28"/>
      <c r="X1319" s="28"/>
      <c r="Y1319" s="28"/>
    </row>
    <row r="1320" spans="1:25" x14ac:dyDescent="0.2">
      <c r="A1320" t="e">
        <f>IF(OR(F1320=#REF!,G1320=#REF!),ROUND(A1319+1,0),A1319+0.0001)</f>
        <v>#REF!</v>
      </c>
      <c r="B1320" s="20" t="e">
        <f>IF(AND(E1320&gt;=$B$2,E1320&lt;=$B$3,OR(F1320=#REF!,G1320=#REF!)),ROUND(B1319+1,0),B1319+0.0001)</f>
        <v>#REF!</v>
      </c>
      <c r="C1320" s="20" t="e">
        <f>IF(H1320=#REF!,ROUND(C1319+1,0),C1319+0.0001)</f>
        <v>#REF!</v>
      </c>
      <c r="D1320" s="21"/>
      <c r="E1320" s="22"/>
      <c r="F1320" s="23"/>
      <c r="G1320" s="24"/>
      <c r="H1320" s="51"/>
      <c r="I1320" s="25"/>
      <c r="J1320" s="31"/>
      <c r="K1320" s="43" t="str">
        <f t="shared" si="42"/>
        <v/>
      </c>
      <c r="L1320" s="45" t="str">
        <f>IF(F1320="","",VLOOKUP(Journal!F1320,Kontenplan!$E$9:$F$278,2))</f>
        <v/>
      </c>
      <c r="M1320" s="44" t="str">
        <f>IF(G1320="","",VLOOKUP(Journal!G1320,Kontenplan!$E$9:$F$278,2))</f>
        <v/>
      </c>
      <c r="N1320" s="28" t="str">
        <f>IF(AND(G1320="",I1320="",J1320=""),"",IF(AND(I1320&gt;0,OR(F1320="",G1320="")),"Bitte gültige Kontonummer/n eingeben",IF(OR(AND(F1320&gt;0,F1320&lt;1000),F1320&gt;9999),"Sollkontonummer muss vierstellig sein",IF(VLOOKUP(F1320,Kontenplan!$E$9:$E$277,1)&lt;&gt;F1320,"Sollkonto existiert nicht",IF(D1320=0,"Bitte Beleg-Nr. prüfen",IF(OR(AND(G1320&gt;0,G1320&lt;1000),G1320&gt;9999),"Habenkontonummer muss vierstellig sein",IF(VLOOKUP(G1320,Kontenplan!$E$9:$F$277,1)&lt;&gt;G1320,"Habenkonto exisitert nicht","")))))))</f>
        <v/>
      </c>
      <c r="O1320" s="28" t="str">
        <f t="shared" si="41"/>
        <v/>
      </c>
      <c r="P1320" s="28"/>
      <c r="Q1320" s="28"/>
      <c r="R1320" s="28"/>
      <c r="S1320" s="28"/>
      <c r="T1320" s="28"/>
      <c r="U1320" s="28"/>
      <c r="V1320" s="28"/>
      <c r="X1320" s="28"/>
      <c r="Y1320" s="28"/>
    </row>
    <row r="1321" spans="1:25" x14ac:dyDescent="0.2">
      <c r="A1321" t="e">
        <f>IF(OR(F1321=#REF!,G1321=#REF!),ROUND(A1320+1,0),A1320+0.0001)</f>
        <v>#REF!</v>
      </c>
      <c r="B1321" s="20" t="e">
        <f>IF(AND(E1321&gt;=$B$2,E1321&lt;=$B$3,OR(F1321=#REF!,G1321=#REF!)),ROUND(B1320+1,0),B1320+0.0001)</f>
        <v>#REF!</v>
      </c>
      <c r="C1321" s="20" t="e">
        <f>IF(H1321=#REF!,ROUND(C1320+1,0),C1320+0.0001)</f>
        <v>#REF!</v>
      </c>
      <c r="D1321" s="21"/>
      <c r="E1321" s="22"/>
      <c r="F1321" s="23"/>
      <c r="G1321" s="24"/>
      <c r="H1321" s="51"/>
      <c r="I1321" s="25"/>
      <c r="J1321" s="31"/>
      <c r="K1321" s="43" t="str">
        <f t="shared" si="42"/>
        <v/>
      </c>
      <c r="L1321" s="45" t="str">
        <f>IF(F1321="","",VLOOKUP(Journal!F1321,Kontenplan!$E$9:$F$278,2))</f>
        <v/>
      </c>
      <c r="M1321" s="44" t="str">
        <f>IF(G1321="","",VLOOKUP(Journal!G1321,Kontenplan!$E$9:$F$278,2))</f>
        <v/>
      </c>
      <c r="N1321" s="28" t="str">
        <f>IF(AND(G1321="",I1321="",J1321=""),"",IF(AND(I1321&gt;0,OR(F1321="",G1321="")),"Bitte gültige Kontonummer/n eingeben",IF(OR(AND(F1321&gt;0,F1321&lt;1000),F1321&gt;9999),"Sollkontonummer muss vierstellig sein",IF(VLOOKUP(F1321,Kontenplan!$E$9:$E$277,1)&lt;&gt;F1321,"Sollkonto existiert nicht",IF(D1321=0,"Bitte Beleg-Nr. prüfen",IF(OR(AND(G1321&gt;0,G1321&lt;1000),G1321&gt;9999),"Habenkontonummer muss vierstellig sein",IF(VLOOKUP(G1321,Kontenplan!$E$9:$F$277,1)&lt;&gt;G1321,"Habenkonto exisitert nicht","")))))))</f>
        <v/>
      </c>
      <c r="O1321" s="28" t="str">
        <f t="shared" si="41"/>
        <v/>
      </c>
      <c r="P1321" s="28"/>
      <c r="Q1321" s="28"/>
      <c r="R1321" s="28"/>
      <c r="S1321" s="28"/>
      <c r="T1321" s="28"/>
      <c r="U1321" s="28"/>
      <c r="V1321" s="28"/>
      <c r="X1321" s="28"/>
      <c r="Y1321" s="28"/>
    </row>
    <row r="1322" spans="1:25" x14ac:dyDescent="0.2">
      <c r="A1322" t="e">
        <f>IF(OR(F1322=#REF!,G1322=#REF!),ROUND(A1321+1,0),A1321+0.0001)</f>
        <v>#REF!</v>
      </c>
      <c r="B1322" s="20" t="e">
        <f>IF(AND(E1322&gt;=$B$2,E1322&lt;=$B$3,OR(F1322=#REF!,G1322=#REF!)),ROUND(B1321+1,0),B1321+0.0001)</f>
        <v>#REF!</v>
      </c>
      <c r="C1322" s="20" t="e">
        <f>IF(H1322=#REF!,ROUND(C1321+1,0),C1321+0.0001)</f>
        <v>#REF!</v>
      </c>
      <c r="D1322" s="21"/>
      <c r="E1322" s="22"/>
      <c r="F1322" s="23"/>
      <c r="G1322" s="24"/>
      <c r="H1322" s="51"/>
      <c r="I1322" s="25"/>
      <c r="J1322" s="31"/>
      <c r="K1322" s="43" t="str">
        <f t="shared" si="42"/>
        <v/>
      </c>
      <c r="L1322" s="45" t="str">
        <f>IF(F1322="","",VLOOKUP(Journal!F1322,Kontenplan!$E$9:$F$278,2))</f>
        <v/>
      </c>
      <c r="M1322" s="44" t="str">
        <f>IF(G1322="","",VLOOKUP(Journal!G1322,Kontenplan!$E$9:$F$278,2))</f>
        <v/>
      </c>
      <c r="N1322" s="28" t="str">
        <f>IF(AND(G1322="",I1322="",J1322=""),"",IF(AND(I1322&gt;0,OR(F1322="",G1322="")),"Bitte gültige Kontonummer/n eingeben",IF(OR(AND(F1322&gt;0,F1322&lt;1000),F1322&gt;9999),"Sollkontonummer muss vierstellig sein",IF(VLOOKUP(F1322,Kontenplan!$E$9:$E$277,1)&lt;&gt;F1322,"Sollkonto existiert nicht",IF(D1322=0,"Bitte Beleg-Nr. prüfen",IF(OR(AND(G1322&gt;0,G1322&lt;1000),G1322&gt;9999),"Habenkontonummer muss vierstellig sein",IF(VLOOKUP(G1322,Kontenplan!$E$9:$F$277,1)&lt;&gt;G1322,"Habenkonto exisitert nicht","")))))))</f>
        <v/>
      </c>
      <c r="O1322" s="28" t="str">
        <f t="shared" si="41"/>
        <v/>
      </c>
      <c r="P1322" s="28"/>
      <c r="Q1322" s="28"/>
      <c r="R1322" s="28"/>
      <c r="S1322" s="28"/>
      <c r="T1322" s="28"/>
      <c r="U1322" s="28"/>
      <c r="V1322" s="28"/>
      <c r="X1322" s="28"/>
      <c r="Y1322" s="28"/>
    </row>
    <row r="1323" spans="1:25" x14ac:dyDescent="0.2">
      <c r="A1323" t="e">
        <f>IF(OR(F1323=#REF!,G1323=#REF!),ROUND(A1322+1,0),A1322+0.0001)</f>
        <v>#REF!</v>
      </c>
      <c r="B1323" s="20" t="e">
        <f>IF(AND(E1323&gt;=$B$2,E1323&lt;=$B$3,OR(F1323=#REF!,G1323=#REF!)),ROUND(B1322+1,0),B1322+0.0001)</f>
        <v>#REF!</v>
      </c>
      <c r="C1323" s="20" t="e">
        <f>IF(H1323=#REF!,ROUND(C1322+1,0),C1322+0.0001)</f>
        <v>#REF!</v>
      </c>
      <c r="D1323" s="21"/>
      <c r="E1323" s="22"/>
      <c r="F1323" s="23"/>
      <c r="G1323" s="24"/>
      <c r="H1323" s="51"/>
      <c r="I1323" s="25"/>
      <c r="J1323" s="31"/>
      <c r="K1323" s="43" t="str">
        <f t="shared" si="42"/>
        <v/>
      </c>
      <c r="L1323" s="45" t="str">
        <f>IF(F1323="","",VLOOKUP(Journal!F1323,Kontenplan!$E$9:$F$278,2))</f>
        <v/>
      </c>
      <c r="M1323" s="44" t="str">
        <f>IF(G1323="","",VLOOKUP(Journal!G1323,Kontenplan!$E$9:$F$278,2))</f>
        <v/>
      </c>
      <c r="N1323" s="28" t="str">
        <f>IF(AND(G1323="",I1323="",J1323=""),"",IF(AND(I1323&gt;0,OR(F1323="",G1323="")),"Bitte gültige Kontonummer/n eingeben",IF(OR(AND(F1323&gt;0,F1323&lt;1000),F1323&gt;9999),"Sollkontonummer muss vierstellig sein",IF(VLOOKUP(F1323,Kontenplan!$E$9:$E$277,1)&lt;&gt;F1323,"Sollkonto existiert nicht",IF(D1323=0,"Bitte Beleg-Nr. prüfen",IF(OR(AND(G1323&gt;0,G1323&lt;1000),G1323&gt;9999),"Habenkontonummer muss vierstellig sein",IF(VLOOKUP(G1323,Kontenplan!$E$9:$F$277,1)&lt;&gt;G1323,"Habenkonto exisitert nicht","")))))))</f>
        <v/>
      </c>
      <c r="O1323" s="28" t="str">
        <f t="shared" si="41"/>
        <v/>
      </c>
      <c r="P1323" s="28"/>
      <c r="Q1323" s="28"/>
      <c r="R1323" s="28"/>
      <c r="S1323" s="28"/>
      <c r="T1323" s="28"/>
      <c r="U1323" s="28"/>
      <c r="V1323" s="28"/>
      <c r="X1323" s="28"/>
      <c r="Y1323" s="28"/>
    </row>
    <row r="1324" spans="1:25" x14ac:dyDescent="0.2">
      <c r="A1324" t="e">
        <f>IF(OR(F1324=#REF!,G1324=#REF!),ROUND(A1323+1,0),A1323+0.0001)</f>
        <v>#REF!</v>
      </c>
      <c r="B1324" s="20" t="e">
        <f>IF(AND(E1324&gt;=$B$2,E1324&lt;=$B$3,OR(F1324=#REF!,G1324=#REF!)),ROUND(B1323+1,0),B1323+0.0001)</f>
        <v>#REF!</v>
      </c>
      <c r="C1324" s="20" t="e">
        <f>IF(H1324=#REF!,ROUND(C1323+1,0),C1323+0.0001)</f>
        <v>#REF!</v>
      </c>
      <c r="D1324" s="21"/>
      <c r="E1324" s="22"/>
      <c r="F1324" s="23"/>
      <c r="G1324" s="24"/>
      <c r="H1324" s="51"/>
      <c r="I1324" s="25"/>
      <c r="J1324" s="31"/>
      <c r="K1324" s="43" t="str">
        <f t="shared" si="42"/>
        <v/>
      </c>
      <c r="L1324" s="45" t="str">
        <f>IF(F1324="","",VLOOKUP(Journal!F1324,Kontenplan!$E$9:$F$278,2))</f>
        <v/>
      </c>
      <c r="M1324" s="44" t="str">
        <f>IF(G1324="","",VLOOKUP(Journal!G1324,Kontenplan!$E$9:$F$278,2))</f>
        <v/>
      </c>
      <c r="N1324" s="28" t="str">
        <f>IF(AND(G1324="",I1324="",J1324=""),"",IF(AND(I1324&gt;0,OR(F1324="",G1324="")),"Bitte gültige Kontonummer/n eingeben",IF(OR(AND(F1324&gt;0,F1324&lt;1000),F1324&gt;9999),"Sollkontonummer muss vierstellig sein",IF(VLOOKUP(F1324,Kontenplan!$E$9:$E$277,1)&lt;&gt;F1324,"Sollkonto existiert nicht",IF(D1324=0,"Bitte Beleg-Nr. prüfen",IF(OR(AND(G1324&gt;0,G1324&lt;1000),G1324&gt;9999),"Habenkontonummer muss vierstellig sein",IF(VLOOKUP(G1324,Kontenplan!$E$9:$F$277,1)&lt;&gt;G1324,"Habenkonto exisitert nicht","")))))))</f>
        <v/>
      </c>
      <c r="O1324" s="28" t="str">
        <f t="shared" si="41"/>
        <v/>
      </c>
      <c r="P1324" s="28"/>
      <c r="Q1324" s="28"/>
      <c r="R1324" s="28"/>
      <c r="S1324" s="28"/>
      <c r="T1324" s="28"/>
      <c r="U1324" s="28"/>
      <c r="V1324" s="28"/>
      <c r="X1324" s="28"/>
      <c r="Y1324" s="28"/>
    </row>
    <row r="1325" spans="1:25" x14ac:dyDescent="0.2">
      <c r="A1325" t="e">
        <f>IF(OR(F1325=#REF!,G1325=#REF!),ROUND(A1324+1,0),A1324+0.0001)</f>
        <v>#REF!</v>
      </c>
      <c r="B1325" s="20" t="e">
        <f>IF(AND(E1325&gt;=$B$2,E1325&lt;=$B$3,OR(F1325=#REF!,G1325=#REF!)),ROUND(B1324+1,0),B1324+0.0001)</f>
        <v>#REF!</v>
      </c>
      <c r="C1325" s="20" t="e">
        <f>IF(H1325=#REF!,ROUND(C1324+1,0),C1324+0.0001)</f>
        <v>#REF!</v>
      </c>
      <c r="D1325" s="21"/>
      <c r="E1325" s="22"/>
      <c r="F1325" s="23"/>
      <c r="G1325" s="24"/>
      <c r="H1325" s="51"/>
      <c r="I1325" s="25"/>
      <c r="J1325" s="31"/>
      <c r="K1325" s="43" t="str">
        <f t="shared" si="42"/>
        <v/>
      </c>
      <c r="L1325" s="45" t="str">
        <f>IF(F1325="","",VLOOKUP(Journal!F1325,Kontenplan!$E$9:$F$278,2))</f>
        <v/>
      </c>
      <c r="M1325" s="44" t="str">
        <f>IF(G1325="","",VLOOKUP(Journal!G1325,Kontenplan!$E$9:$F$278,2))</f>
        <v/>
      </c>
      <c r="N1325" s="28" t="str">
        <f>IF(AND(G1325="",I1325="",J1325=""),"",IF(AND(I1325&gt;0,OR(F1325="",G1325="")),"Bitte gültige Kontonummer/n eingeben",IF(OR(AND(F1325&gt;0,F1325&lt;1000),F1325&gt;9999),"Sollkontonummer muss vierstellig sein",IF(VLOOKUP(F1325,Kontenplan!$E$9:$E$277,1)&lt;&gt;F1325,"Sollkonto existiert nicht",IF(D1325=0,"Bitte Beleg-Nr. prüfen",IF(OR(AND(G1325&gt;0,G1325&lt;1000),G1325&gt;9999),"Habenkontonummer muss vierstellig sein",IF(VLOOKUP(G1325,Kontenplan!$E$9:$F$277,1)&lt;&gt;G1325,"Habenkonto exisitert nicht","")))))))</f>
        <v/>
      </c>
      <c r="O1325" s="28" t="str">
        <f t="shared" si="41"/>
        <v/>
      </c>
      <c r="P1325" s="28"/>
      <c r="Q1325" s="28"/>
      <c r="R1325" s="28"/>
      <c r="S1325" s="28"/>
      <c r="T1325" s="28"/>
      <c r="U1325" s="28"/>
      <c r="V1325" s="28"/>
      <c r="X1325" s="28"/>
      <c r="Y1325" s="28"/>
    </row>
    <row r="1326" spans="1:25" x14ac:dyDescent="0.2">
      <c r="A1326" t="e">
        <f>IF(OR(F1326=#REF!,G1326=#REF!),ROUND(A1325+1,0),A1325+0.0001)</f>
        <v>#REF!</v>
      </c>
      <c r="B1326" s="20" t="e">
        <f>IF(AND(E1326&gt;=$B$2,E1326&lt;=$B$3,OR(F1326=#REF!,G1326=#REF!)),ROUND(B1325+1,0),B1325+0.0001)</f>
        <v>#REF!</v>
      </c>
      <c r="C1326" s="20" t="e">
        <f>IF(H1326=#REF!,ROUND(C1325+1,0),C1325+0.0001)</f>
        <v>#REF!</v>
      </c>
      <c r="D1326" s="21"/>
      <c r="E1326" s="22"/>
      <c r="F1326" s="23"/>
      <c r="G1326" s="24"/>
      <c r="H1326" s="51"/>
      <c r="I1326" s="25"/>
      <c r="J1326" s="31"/>
      <c r="K1326" s="43" t="str">
        <f t="shared" si="42"/>
        <v/>
      </c>
      <c r="L1326" s="45" t="str">
        <f>IF(F1326="","",VLOOKUP(Journal!F1326,Kontenplan!$E$9:$F$278,2))</f>
        <v/>
      </c>
      <c r="M1326" s="44" t="str">
        <f>IF(G1326="","",VLOOKUP(Journal!G1326,Kontenplan!$E$9:$F$278,2))</f>
        <v/>
      </c>
      <c r="N1326" s="28" t="str">
        <f>IF(AND(G1326="",I1326="",J1326=""),"",IF(AND(I1326&gt;0,OR(F1326="",G1326="")),"Bitte gültige Kontonummer/n eingeben",IF(OR(AND(F1326&gt;0,F1326&lt;1000),F1326&gt;9999),"Sollkontonummer muss vierstellig sein",IF(VLOOKUP(F1326,Kontenplan!$E$9:$E$277,1)&lt;&gt;F1326,"Sollkonto existiert nicht",IF(D1326=0,"Bitte Beleg-Nr. prüfen",IF(OR(AND(G1326&gt;0,G1326&lt;1000),G1326&gt;9999),"Habenkontonummer muss vierstellig sein",IF(VLOOKUP(G1326,Kontenplan!$E$9:$F$277,1)&lt;&gt;G1326,"Habenkonto exisitert nicht","")))))))</f>
        <v/>
      </c>
      <c r="O1326" s="28" t="str">
        <f t="shared" si="41"/>
        <v/>
      </c>
      <c r="P1326" s="28"/>
      <c r="Q1326" s="28"/>
      <c r="R1326" s="28"/>
      <c r="S1326" s="28"/>
      <c r="T1326" s="28"/>
      <c r="U1326" s="28"/>
      <c r="V1326" s="28"/>
      <c r="X1326" s="28"/>
      <c r="Y1326" s="28"/>
    </row>
    <row r="1327" spans="1:25" x14ac:dyDescent="0.2">
      <c r="A1327" t="e">
        <f>IF(OR(F1327=#REF!,G1327=#REF!),ROUND(A1326+1,0),A1326+0.0001)</f>
        <v>#REF!</v>
      </c>
      <c r="B1327" s="20" t="e">
        <f>IF(AND(E1327&gt;=$B$2,E1327&lt;=$B$3,OR(F1327=#REF!,G1327=#REF!)),ROUND(B1326+1,0),B1326+0.0001)</f>
        <v>#REF!</v>
      </c>
      <c r="C1327" s="20" t="e">
        <f>IF(H1327=#REF!,ROUND(C1326+1,0),C1326+0.0001)</f>
        <v>#REF!</v>
      </c>
      <c r="D1327" s="21"/>
      <c r="E1327" s="22"/>
      <c r="F1327" s="23"/>
      <c r="G1327" s="24"/>
      <c r="H1327" s="51"/>
      <c r="I1327" s="25"/>
      <c r="J1327" s="31"/>
      <c r="K1327" s="43" t="str">
        <f t="shared" si="42"/>
        <v/>
      </c>
      <c r="L1327" s="45" t="str">
        <f>IF(F1327="","",VLOOKUP(Journal!F1327,Kontenplan!$E$9:$F$278,2))</f>
        <v/>
      </c>
      <c r="M1327" s="44" t="str">
        <f>IF(G1327="","",VLOOKUP(Journal!G1327,Kontenplan!$E$9:$F$278,2))</f>
        <v/>
      </c>
      <c r="N1327" s="28" t="str">
        <f>IF(AND(G1327="",I1327="",J1327=""),"",IF(AND(I1327&gt;0,OR(F1327="",G1327="")),"Bitte gültige Kontonummer/n eingeben",IF(OR(AND(F1327&gt;0,F1327&lt;1000),F1327&gt;9999),"Sollkontonummer muss vierstellig sein",IF(VLOOKUP(F1327,Kontenplan!$E$9:$E$277,1)&lt;&gt;F1327,"Sollkonto existiert nicht",IF(D1327=0,"Bitte Beleg-Nr. prüfen",IF(OR(AND(G1327&gt;0,G1327&lt;1000),G1327&gt;9999),"Habenkontonummer muss vierstellig sein",IF(VLOOKUP(G1327,Kontenplan!$E$9:$F$277,1)&lt;&gt;G1327,"Habenkonto exisitert nicht","")))))))</f>
        <v/>
      </c>
      <c r="O1327" s="28" t="str">
        <f t="shared" si="41"/>
        <v/>
      </c>
      <c r="P1327" s="28"/>
      <c r="Q1327" s="28"/>
      <c r="R1327" s="28"/>
      <c r="S1327" s="28"/>
      <c r="T1327" s="28"/>
      <c r="U1327" s="28"/>
      <c r="V1327" s="28"/>
      <c r="X1327" s="28"/>
      <c r="Y1327" s="28"/>
    </row>
    <row r="1328" spans="1:25" x14ac:dyDescent="0.2">
      <c r="A1328" t="e">
        <f>IF(OR(F1328=#REF!,G1328=#REF!),ROUND(A1327+1,0),A1327+0.0001)</f>
        <v>#REF!</v>
      </c>
      <c r="B1328" s="20" t="e">
        <f>IF(AND(E1328&gt;=$B$2,E1328&lt;=$B$3,OR(F1328=#REF!,G1328=#REF!)),ROUND(B1327+1,0),B1327+0.0001)</f>
        <v>#REF!</v>
      </c>
      <c r="C1328" s="20" t="e">
        <f>IF(H1328=#REF!,ROUND(C1327+1,0),C1327+0.0001)</f>
        <v>#REF!</v>
      </c>
      <c r="D1328" s="21"/>
      <c r="E1328" s="22"/>
      <c r="F1328" s="23"/>
      <c r="G1328" s="24"/>
      <c r="H1328" s="51"/>
      <c r="I1328" s="25"/>
      <c r="J1328" s="31"/>
      <c r="K1328" s="43" t="str">
        <f t="shared" si="42"/>
        <v/>
      </c>
      <c r="L1328" s="45" t="str">
        <f>IF(F1328="","",VLOOKUP(Journal!F1328,Kontenplan!$E$9:$F$278,2))</f>
        <v/>
      </c>
      <c r="M1328" s="44" t="str">
        <f>IF(G1328="","",VLOOKUP(Journal!G1328,Kontenplan!$E$9:$F$278,2))</f>
        <v/>
      </c>
      <c r="N1328" s="28" t="str">
        <f>IF(AND(G1328="",I1328="",J1328=""),"",IF(AND(I1328&gt;0,OR(F1328="",G1328="")),"Bitte gültige Kontonummer/n eingeben",IF(OR(AND(F1328&gt;0,F1328&lt;1000),F1328&gt;9999),"Sollkontonummer muss vierstellig sein",IF(VLOOKUP(F1328,Kontenplan!$E$9:$E$277,1)&lt;&gt;F1328,"Sollkonto existiert nicht",IF(D1328=0,"Bitte Beleg-Nr. prüfen",IF(OR(AND(G1328&gt;0,G1328&lt;1000),G1328&gt;9999),"Habenkontonummer muss vierstellig sein",IF(VLOOKUP(G1328,Kontenplan!$E$9:$F$277,1)&lt;&gt;G1328,"Habenkonto exisitert nicht","")))))))</f>
        <v/>
      </c>
      <c r="O1328" s="28" t="str">
        <f t="shared" si="41"/>
        <v/>
      </c>
      <c r="P1328" s="28"/>
      <c r="Q1328" s="28"/>
      <c r="R1328" s="28"/>
      <c r="S1328" s="28"/>
      <c r="T1328" s="28"/>
      <c r="U1328" s="28"/>
      <c r="V1328" s="28"/>
      <c r="X1328" s="28"/>
      <c r="Y1328" s="28"/>
    </row>
    <row r="1329" spans="1:25" x14ac:dyDescent="0.2">
      <c r="A1329" t="e">
        <f>IF(OR(F1329=#REF!,G1329=#REF!),ROUND(A1328+1,0),A1328+0.0001)</f>
        <v>#REF!</v>
      </c>
      <c r="B1329" s="20" t="e">
        <f>IF(AND(E1329&gt;=$B$2,E1329&lt;=$B$3,OR(F1329=#REF!,G1329=#REF!)),ROUND(B1328+1,0),B1328+0.0001)</f>
        <v>#REF!</v>
      </c>
      <c r="C1329" s="20" t="e">
        <f>IF(H1329=#REF!,ROUND(C1328+1,0),C1328+0.0001)</f>
        <v>#REF!</v>
      </c>
      <c r="D1329" s="21"/>
      <c r="E1329" s="22"/>
      <c r="F1329" s="23"/>
      <c r="G1329" s="24"/>
      <c r="H1329" s="51"/>
      <c r="I1329" s="25"/>
      <c r="J1329" s="31"/>
      <c r="K1329" s="43" t="str">
        <f t="shared" si="42"/>
        <v/>
      </c>
      <c r="L1329" s="45" t="str">
        <f>IF(F1329="","",VLOOKUP(Journal!F1329,Kontenplan!$E$9:$F$278,2))</f>
        <v/>
      </c>
      <c r="M1329" s="44" t="str">
        <f>IF(G1329="","",VLOOKUP(Journal!G1329,Kontenplan!$E$9:$F$278,2))</f>
        <v/>
      </c>
      <c r="N1329" s="28" t="str">
        <f>IF(AND(G1329="",I1329="",J1329=""),"",IF(AND(I1329&gt;0,OR(F1329="",G1329="")),"Bitte gültige Kontonummer/n eingeben",IF(OR(AND(F1329&gt;0,F1329&lt;1000),F1329&gt;9999),"Sollkontonummer muss vierstellig sein",IF(VLOOKUP(F1329,Kontenplan!$E$9:$E$277,1)&lt;&gt;F1329,"Sollkonto existiert nicht",IF(D1329=0,"Bitte Beleg-Nr. prüfen",IF(OR(AND(G1329&gt;0,G1329&lt;1000),G1329&gt;9999),"Habenkontonummer muss vierstellig sein",IF(VLOOKUP(G1329,Kontenplan!$E$9:$F$277,1)&lt;&gt;G1329,"Habenkonto exisitert nicht","")))))))</f>
        <v/>
      </c>
      <c r="O1329" s="28" t="str">
        <f t="shared" si="41"/>
        <v/>
      </c>
      <c r="P1329" s="28"/>
      <c r="Q1329" s="28"/>
      <c r="R1329" s="28"/>
      <c r="S1329" s="28"/>
      <c r="T1329" s="28"/>
      <c r="U1329" s="28"/>
      <c r="V1329" s="28"/>
      <c r="X1329" s="28"/>
      <c r="Y1329" s="28"/>
    </row>
    <row r="1330" spans="1:25" x14ac:dyDescent="0.2">
      <c r="A1330" t="e">
        <f>IF(OR(F1330=#REF!,G1330=#REF!),ROUND(A1329+1,0),A1329+0.0001)</f>
        <v>#REF!</v>
      </c>
      <c r="B1330" s="20" t="e">
        <f>IF(AND(E1330&gt;=$B$2,E1330&lt;=$B$3,OR(F1330=#REF!,G1330=#REF!)),ROUND(B1329+1,0),B1329+0.0001)</f>
        <v>#REF!</v>
      </c>
      <c r="C1330" s="20" t="e">
        <f>IF(H1330=#REF!,ROUND(C1329+1,0),C1329+0.0001)</f>
        <v>#REF!</v>
      </c>
      <c r="D1330" s="21"/>
      <c r="E1330" s="22"/>
      <c r="F1330" s="23"/>
      <c r="G1330" s="24"/>
      <c r="H1330" s="51"/>
      <c r="I1330" s="25"/>
      <c r="J1330" s="31"/>
      <c r="K1330" s="43" t="str">
        <f t="shared" si="42"/>
        <v/>
      </c>
      <c r="L1330" s="45" t="str">
        <f>IF(F1330="","",VLOOKUP(Journal!F1330,Kontenplan!$E$9:$F$278,2))</f>
        <v/>
      </c>
      <c r="M1330" s="44" t="str">
        <f>IF(G1330="","",VLOOKUP(Journal!G1330,Kontenplan!$E$9:$F$278,2))</f>
        <v/>
      </c>
      <c r="N1330" s="28" t="str">
        <f>IF(AND(G1330="",I1330="",J1330=""),"",IF(AND(I1330&gt;0,OR(F1330="",G1330="")),"Bitte gültige Kontonummer/n eingeben",IF(OR(AND(F1330&gt;0,F1330&lt;1000),F1330&gt;9999),"Sollkontonummer muss vierstellig sein",IF(VLOOKUP(F1330,Kontenplan!$E$9:$E$277,1)&lt;&gt;F1330,"Sollkonto existiert nicht",IF(D1330=0,"Bitte Beleg-Nr. prüfen",IF(OR(AND(G1330&gt;0,G1330&lt;1000),G1330&gt;9999),"Habenkontonummer muss vierstellig sein",IF(VLOOKUP(G1330,Kontenplan!$E$9:$F$277,1)&lt;&gt;G1330,"Habenkonto exisitert nicht","")))))))</f>
        <v/>
      </c>
      <c r="O1330" s="28" t="str">
        <f t="shared" si="41"/>
        <v/>
      </c>
      <c r="P1330" s="28"/>
      <c r="Q1330" s="28"/>
      <c r="R1330" s="28"/>
      <c r="S1330" s="28"/>
      <c r="T1330" s="28"/>
      <c r="U1330" s="28"/>
      <c r="V1330" s="28"/>
      <c r="X1330" s="28"/>
      <c r="Y1330" s="28"/>
    </row>
    <row r="1331" spans="1:25" x14ac:dyDescent="0.2">
      <c r="A1331" t="e">
        <f>IF(OR(F1331=#REF!,G1331=#REF!),ROUND(A1330+1,0),A1330+0.0001)</f>
        <v>#REF!</v>
      </c>
      <c r="B1331" s="20" t="e">
        <f>IF(AND(E1331&gt;=$B$2,E1331&lt;=$B$3,OR(F1331=#REF!,G1331=#REF!)),ROUND(B1330+1,0),B1330+0.0001)</f>
        <v>#REF!</v>
      </c>
      <c r="C1331" s="20" t="e">
        <f>IF(H1331=#REF!,ROUND(C1330+1,0),C1330+0.0001)</f>
        <v>#REF!</v>
      </c>
      <c r="D1331" s="21"/>
      <c r="E1331" s="22"/>
      <c r="F1331" s="23"/>
      <c r="G1331" s="24"/>
      <c r="H1331" s="51"/>
      <c r="I1331" s="25"/>
      <c r="J1331" s="31"/>
      <c r="K1331" s="43" t="str">
        <f t="shared" si="42"/>
        <v/>
      </c>
      <c r="L1331" s="45" t="str">
        <f>IF(F1331="","",VLOOKUP(Journal!F1331,Kontenplan!$E$9:$F$278,2))</f>
        <v/>
      </c>
      <c r="M1331" s="44" t="str">
        <f>IF(G1331="","",VLOOKUP(Journal!G1331,Kontenplan!$E$9:$F$278,2))</f>
        <v/>
      </c>
      <c r="N1331" s="28" t="str">
        <f>IF(AND(G1331="",I1331="",J1331=""),"",IF(AND(I1331&gt;0,OR(F1331="",G1331="")),"Bitte gültige Kontonummer/n eingeben",IF(OR(AND(F1331&gt;0,F1331&lt;1000),F1331&gt;9999),"Sollkontonummer muss vierstellig sein",IF(VLOOKUP(F1331,Kontenplan!$E$9:$E$277,1)&lt;&gt;F1331,"Sollkonto existiert nicht",IF(D1331=0,"Bitte Beleg-Nr. prüfen",IF(OR(AND(G1331&gt;0,G1331&lt;1000),G1331&gt;9999),"Habenkontonummer muss vierstellig sein",IF(VLOOKUP(G1331,Kontenplan!$E$9:$F$277,1)&lt;&gt;G1331,"Habenkonto exisitert nicht","")))))))</f>
        <v/>
      </c>
      <c r="O1331" s="28" t="str">
        <f t="shared" si="41"/>
        <v/>
      </c>
      <c r="P1331" s="28"/>
      <c r="Q1331" s="28"/>
      <c r="R1331" s="28"/>
      <c r="S1331" s="28"/>
      <c r="T1331" s="28"/>
      <c r="U1331" s="28"/>
      <c r="V1331" s="28"/>
      <c r="X1331" s="28"/>
      <c r="Y1331" s="28"/>
    </row>
    <row r="1332" spans="1:25" x14ac:dyDescent="0.2">
      <c r="A1332" t="e">
        <f>IF(OR(F1332=#REF!,G1332=#REF!),ROUND(A1331+1,0),A1331+0.0001)</f>
        <v>#REF!</v>
      </c>
      <c r="B1332" s="20" t="e">
        <f>IF(AND(E1332&gt;=$B$2,E1332&lt;=$B$3,OR(F1332=#REF!,G1332=#REF!)),ROUND(B1331+1,0),B1331+0.0001)</f>
        <v>#REF!</v>
      </c>
      <c r="C1332" s="20" t="e">
        <f>IF(H1332=#REF!,ROUND(C1331+1,0),C1331+0.0001)</f>
        <v>#REF!</v>
      </c>
      <c r="D1332" s="21"/>
      <c r="E1332" s="22"/>
      <c r="F1332" s="23"/>
      <c r="G1332" s="24"/>
      <c r="H1332" s="51"/>
      <c r="I1332" s="25"/>
      <c r="J1332" s="31"/>
      <c r="K1332" s="43" t="str">
        <f t="shared" si="42"/>
        <v/>
      </c>
      <c r="L1332" s="45" t="str">
        <f>IF(F1332="","",VLOOKUP(Journal!F1332,Kontenplan!$E$9:$F$278,2))</f>
        <v/>
      </c>
      <c r="M1332" s="44" t="str">
        <f>IF(G1332="","",VLOOKUP(Journal!G1332,Kontenplan!$E$9:$F$278,2))</f>
        <v/>
      </c>
      <c r="N1332" s="28" t="str">
        <f>IF(AND(G1332="",I1332="",J1332=""),"",IF(AND(I1332&gt;0,OR(F1332="",G1332="")),"Bitte gültige Kontonummer/n eingeben",IF(OR(AND(F1332&gt;0,F1332&lt;1000),F1332&gt;9999),"Sollkontonummer muss vierstellig sein",IF(VLOOKUP(F1332,Kontenplan!$E$9:$E$277,1)&lt;&gt;F1332,"Sollkonto existiert nicht",IF(D1332=0,"Bitte Beleg-Nr. prüfen",IF(OR(AND(G1332&gt;0,G1332&lt;1000),G1332&gt;9999),"Habenkontonummer muss vierstellig sein",IF(VLOOKUP(G1332,Kontenplan!$E$9:$F$277,1)&lt;&gt;G1332,"Habenkonto exisitert nicht","")))))))</f>
        <v/>
      </c>
      <c r="O1332" s="28" t="str">
        <f t="shared" si="41"/>
        <v/>
      </c>
      <c r="P1332" s="28"/>
      <c r="Q1332" s="28"/>
      <c r="R1332" s="28"/>
      <c r="S1332" s="28"/>
      <c r="T1332" s="28"/>
      <c r="U1332" s="28"/>
      <c r="V1332" s="28"/>
      <c r="X1332" s="28"/>
      <c r="Y1332" s="28"/>
    </row>
    <row r="1333" spans="1:25" x14ac:dyDescent="0.2">
      <c r="A1333" t="e">
        <f>IF(OR(F1333=#REF!,G1333=#REF!),ROUND(A1332+1,0),A1332+0.0001)</f>
        <v>#REF!</v>
      </c>
      <c r="B1333" s="20" t="e">
        <f>IF(AND(E1333&gt;=$B$2,E1333&lt;=$B$3,OR(F1333=#REF!,G1333=#REF!)),ROUND(B1332+1,0),B1332+0.0001)</f>
        <v>#REF!</v>
      </c>
      <c r="C1333" s="20" t="e">
        <f>IF(H1333=#REF!,ROUND(C1332+1,0),C1332+0.0001)</f>
        <v>#REF!</v>
      </c>
      <c r="D1333" s="21"/>
      <c r="E1333" s="22"/>
      <c r="F1333" s="23"/>
      <c r="G1333" s="24"/>
      <c r="H1333" s="51"/>
      <c r="I1333" s="25"/>
      <c r="J1333" s="31"/>
      <c r="K1333" s="43" t="str">
        <f t="shared" si="42"/>
        <v/>
      </c>
      <c r="L1333" s="45" t="str">
        <f>IF(F1333="","",VLOOKUP(Journal!F1333,Kontenplan!$E$9:$F$278,2))</f>
        <v/>
      </c>
      <c r="M1333" s="44" t="str">
        <f>IF(G1333="","",VLOOKUP(Journal!G1333,Kontenplan!$E$9:$F$278,2))</f>
        <v/>
      </c>
      <c r="N1333" s="28" t="str">
        <f>IF(AND(G1333="",I1333="",J1333=""),"",IF(AND(I1333&gt;0,OR(F1333="",G1333="")),"Bitte gültige Kontonummer/n eingeben",IF(OR(AND(F1333&gt;0,F1333&lt;1000),F1333&gt;9999),"Sollkontonummer muss vierstellig sein",IF(VLOOKUP(F1333,Kontenplan!$E$9:$E$277,1)&lt;&gt;F1333,"Sollkonto existiert nicht",IF(D1333=0,"Bitte Beleg-Nr. prüfen",IF(OR(AND(G1333&gt;0,G1333&lt;1000),G1333&gt;9999),"Habenkontonummer muss vierstellig sein",IF(VLOOKUP(G1333,Kontenplan!$E$9:$F$277,1)&lt;&gt;G1333,"Habenkonto exisitert nicht","")))))))</f>
        <v/>
      </c>
      <c r="O1333" s="28" t="str">
        <f t="shared" si="41"/>
        <v/>
      </c>
      <c r="P1333" s="28"/>
      <c r="Q1333" s="28"/>
      <c r="R1333" s="28"/>
      <c r="S1333" s="28"/>
      <c r="T1333" s="28"/>
      <c r="U1333" s="28"/>
      <c r="V1333" s="28"/>
      <c r="X1333" s="28"/>
      <c r="Y1333" s="28"/>
    </row>
    <row r="1334" spans="1:25" x14ac:dyDescent="0.2">
      <c r="A1334" t="e">
        <f>IF(OR(F1334=#REF!,G1334=#REF!),ROUND(A1333+1,0),A1333+0.0001)</f>
        <v>#REF!</v>
      </c>
      <c r="B1334" s="20" t="e">
        <f>IF(AND(E1334&gt;=$B$2,E1334&lt;=$B$3,OR(F1334=#REF!,G1334=#REF!)),ROUND(B1333+1,0),B1333+0.0001)</f>
        <v>#REF!</v>
      </c>
      <c r="C1334" s="20" t="e">
        <f>IF(H1334=#REF!,ROUND(C1333+1,0),C1333+0.0001)</f>
        <v>#REF!</v>
      </c>
      <c r="D1334" s="21"/>
      <c r="E1334" s="22"/>
      <c r="F1334" s="23"/>
      <c r="G1334" s="24"/>
      <c r="H1334" s="51"/>
      <c r="I1334" s="25"/>
      <c r="J1334" s="31"/>
      <c r="K1334" s="43" t="str">
        <f t="shared" si="42"/>
        <v/>
      </c>
      <c r="L1334" s="45" t="str">
        <f>IF(F1334="","",VLOOKUP(Journal!F1334,Kontenplan!$E$9:$F$278,2))</f>
        <v/>
      </c>
      <c r="M1334" s="44" t="str">
        <f>IF(G1334="","",VLOOKUP(Journal!G1334,Kontenplan!$E$9:$F$278,2))</f>
        <v/>
      </c>
      <c r="N1334" s="28" t="str">
        <f>IF(AND(G1334="",I1334="",J1334=""),"",IF(AND(I1334&gt;0,OR(F1334="",G1334="")),"Bitte gültige Kontonummer/n eingeben",IF(OR(AND(F1334&gt;0,F1334&lt;1000),F1334&gt;9999),"Sollkontonummer muss vierstellig sein",IF(VLOOKUP(F1334,Kontenplan!$E$9:$E$277,1)&lt;&gt;F1334,"Sollkonto existiert nicht",IF(D1334=0,"Bitte Beleg-Nr. prüfen",IF(OR(AND(G1334&gt;0,G1334&lt;1000),G1334&gt;9999),"Habenkontonummer muss vierstellig sein",IF(VLOOKUP(G1334,Kontenplan!$E$9:$F$277,1)&lt;&gt;G1334,"Habenkonto exisitert nicht","")))))))</f>
        <v/>
      </c>
      <c r="O1334" s="28" t="str">
        <f t="shared" si="41"/>
        <v/>
      </c>
      <c r="P1334" s="28"/>
      <c r="Q1334" s="28"/>
      <c r="R1334" s="28"/>
      <c r="S1334" s="28"/>
      <c r="T1334" s="28"/>
      <c r="U1334" s="28"/>
      <c r="V1334" s="28"/>
      <c r="X1334" s="28"/>
      <c r="Y1334" s="28"/>
    </row>
    <row r="1335" spans="1:25" x14ac:dyDescent="0.2">
      <c r="A1335" t="e">
        <f>IF(OR(F1335=#REF!,G1335=#REF!),ROUND(A1334+1,0),A1334+0.0001)</f>
        <v>#REF!</v>
      </c>
      <c r="B1335" s="20" t="e">
        <f>IF(AND(E1335&gt;=$B$2,E1335&lt;=$B$3,OR(F1335=#REF!,G1335=#REF!)),ROUND(B1334+1,0),B1334+0.0001)</f>
        <v>#REF!</v>
      </c>
      <c r="C1335" s="20" t="e">
        <f>IF(H1335=#REF!,ROUND(C1334+1,0),C1334+0.0001)</f>
        <v>#REF!</v>
      </c>
      <c r="D1335" s="21"/>
      <c r="E1335" s="22"/>
      <c r="F1335" s="23"/>
      <c r="G1335" s="24"/>
      <c r="H1335" s="51"/>
      <c r="I1335" s="25"/>
      <c r="J1335" s="31"/>
      <c r="K1335" s="43" t="str">
        <f t="shared" si="42"/>
        <v/>
      </c>
      <c r="L1335" s="45" t="str">
        <f>IF(F1335="","",VLOOKUP(Journal!F1335,Kontenplan!$E$9:$F$278,2))</f>
        <v/>
      </c>
      <c r="M1335" s="44" t="str">
        <f>IF(G1335="","",VLOOKUP(Journal!G1335,Kontenplan!$E$9:$F$278,2))</f>
        <v/>
      </c>
      <c r="N1335" s="28" t="str">
        <f>IF(AND(G1335="",I1335="",J1335=""),"",IF(AND(I1335&gt;0,OR(F1335="",G1335="")),"Bitte gültige Kontonummer/n eingeben",IF(OR(AND(F1335&gt;0,F1335&lt;1000),F1335&gt;9999),"Sollkontonummer muss vierstellig sein",IF(VLOOKUP(F1335,Kontenplan!$E$9:$E$277,1)&lt;&gt;F1335,"Sollkonto existiert nicht",IF(D1335=0,"Bitte Beleg-Nr. prüfen",IF(OR(AND(G1335&gt;0,G1335&lt;1000),G1335&gt;9999),"Habenkontonummer muss vierstellig sein",IF(VLOOKUP(G1335,Kontenplan!$E$9:$F$277,1)&lt;&gt;G1335,"Habenkonto exisitert nicht","")))))))</f>
        <v/>
      </c>
      <c r="O1335" s="28" t="str">
        <f t="shared" si="41"/>
        <v/>
      </c>
      <c r="P1335" s="28"/>
      <c r="Q1335" s="28"/>
      <c r="R1335" s="28"/>
      <c r="S1335" s="28"/>
      <c r="T1335" s="28"/>
      <c r="U1335" s="28"/>
      <c r="V1335" s="28"/>
      <c r="X1335" s="28"/>
      <c r="Y1335" s="28"/>
    </row>
    <row r="1336" spans="1:25" x14ac:dyDescent="0.2">
      <c r="A1336" t="e">
        <f>IF(OR(F1336=#REF!,G1336=#REF!),ROUND(A1335+1,0),A1335+0.0001)</f>
        <v>#REF!</v>
      </c>
      <c r="B1336" s="20" t="e">
        <f>IF(AND(E1336&gt;=$B$2,E1336&lt;=$B$3,OR(F1336=#REF!,G1336=#REF!)),ROUND(B1335+1,0),B1335+0.0001)</f>
        <v>#REF!</v>
      </c>
      <c r="C1336" s="20" t="e">
        <f>IF(H1336=#REF!,ROUND(C1335+1,0),C1335+0.0001)</f>
        <v>#REF!</v>
      </c>
      <c r="D1336" s="21"/>
      <c r="E1336" s="22"/>
      <c r="F1336" s="23"/>
      <c r="G1336" s="24"/>
      <c r="H1336" s="51"/>
      <c r="I1336" s="25"/>
      <c r="J1336" s="31"/>
      <c r="K1336" s="43" t="str">
        <f t="shared" si="42"/>
        <v/>
      </c>
      <c r="L1336" s="45" t="str">
        <f>IF(F1336="","",VLOOKUP(Journal!F1336,Kontenplan!$E$9:$F$278,2))</f>
        <v/>
      </c>
      <c r="M1336" s="44" t="str">
        <f>IF(G1336="","",VLOOKUP(Journal!G1336,Kontenplan!$E$9:$F$278,2))</f>
        <v/>
      </c>
      <c r="N1336" s="28" t="str">
        <f>IF(AND(G1336="",I1336="",J1336=""),"",IF(AND(I1336&gt;0,OR(F1336="",G1336="")),"Bitte gültige Kontonummer/n eingeben",IF(OR(AND(F1336&gt;0,F1336&lt;1000),F1336&gt;9999),"Sollkontonummer muss vierstellig sein",IF(VLOOKUP(F1336,Kontenplan!$E$9:$E$277,1)&lt;&gt;F1336,"Sollkonto existiert nicht",IF(D1336=0,"Bitte Beleg-Nr. prüfen",IF(OR(AND(G1336&gt;0,G1336&lt;1000),G1336&gt;9999),"Habenkontonummer muss vierstellig sein",IF(VLOOKUP(G1336,Kontenplan!$E$9:$F$277,1)&lt;&gt;G1336,"Habenkonto exisitert nicht","")))))))</f>
        <v/>
      </c>
      <c r="O1336" s="28" t="str">
        <f t="shared" si="41"/>
        <v/>
      </c>
      <c r="P1336" s="28"/>
      <c r="Q1336" s="28"/>
      <c r="R1336" s="28"/>
      <c r="S1336" s="28"/>
      <c r="T1336" s="28"/>
      <c r="U1336" s="28"/>
      <c r="V1336" s="28"/>
      <c r="X1336" s="28"/>
      <c r="Y1336" s="28"/>
    </row>
    <row r="1337" spans="1:25" x14ac:dyDescent="0.2">
      <c r="A1337" t="e">
        <f>IF(OR(F1337=#REF!,G1337=#REF!),ROUND(A1336+1,0),A1336+0.0001)</f>
        <v>#REF!</v>
      </c>
      <c r="B1337" s="20" t="e">
        <f>IF(AND(E1337&gt;=$B$2,E1337&lt;=$B$3,OR(F1337=#REF!,G1337=#REF!)),ROUND(B1336+1,0),B1336+0.0001)</f>
        <v>#REF!</v>
      </c>
      <c r="C1337" s="20" t="e">
        <f>IF(H1337=#REF!,ROUND(C1336+1,0),C1336+0.0001)</f>
        <v>#REF!</v>
      </c>
      <c r="D1337" s="21"/>
      <c r="E1337" s="22"/>
      <c r="F1337" s="23"/>
      <c r="G1337" s="24"/>
      <c r="H1337" s="51"/>
      <c r="I1337" s="25"/>
      <c r="J1337" s="31"/>
      <c r="K1337" s="43" t="str">
        <f t="shared" si="42"/>
        <v/>
      </c>
      <c r="L1337" s="45" t="str">
        <f>IF(F1337="","",VLOOKUP(Journal!F1337,Kontenplan!$E$9:$F$278,2))</f>
        <v/>
      </c>
      <c r="M1337" s="44" t="str">
        <f>IF(G1337="","",VLOOKUP(Journal!G1337,Kontenplan!$E$9:$F$278,2))</f>
        <v/>
      </c>
      <c r="N1337" s="28" t="str">
        <f>IF(AND(G1337="",I1337="",J1337=""),"",IF(AND(I1337&gt;0,OR(F1337="",G1337="")),"Bitte gültige Kontonummer/n eingeben",IF(OR(AND(F1337&gt;0,F1337&lt;1000),F1337&gt;9999),"Sollkontonummer muss vierstellig sein",IF(VLOOKUP(F1337,Kontenplan!$E$9:$E$277,1)&lt;&gt;F1337,"Sollkonto existiert nicht",IF(D1337=0,"Bitte Beleg-Nr. prüfen",IF(OR(AND(G1337&gt;0,G1337&lt;1000),G1337&gt;9999),"Habenkontonummer muss vierstellig sein",IF(VLOOKUP(G1337,Kontenplan!$E$9:$F$277,1)&lt;&gt;G1337,"Habenkonto exisitert nicht","")))))))</f>
        <v/>
      </c>
      <c r="O1337" s="28" t="str">
        <f t="shared" si="41"/>
        <v/>
      </c>
      <c r="P1337" s="28"/>
      <c r="Q1337" s="28"/>
      <c r="R1337" s="28"/>
      <c r="S1337" s="28"/>
      <c r="T1337" s="28"/>
      <c r="U1337" s="28"/>
      <c r="V1337" s="28"/>
      <c r="X1337" s="28"/>
      <c r="Y1337" s="28"/>
    </row>
    <row r="1338" spans="1:25" x14ac:dyDescent="0.2">
      <c r="A1338" t="e">
        <f>IF(OR(F1338=#REF!,G1338=#REF!),ROUND(A1337+1,0),A1337+0.0001)</f>
        <v>#REF!</v>
      </c>
      <c r="B1338" s="20" t="e">
        <f>IF(AND(E1338&gt;=$B$2,E1338&lt;=$B$3,OR(F1338=#REF!,G1338=#REF!)),ROUND(B1337+1,0),B1337+0.0001)</f>
        <v>#REF!</v>
      </c>
      <c r="C1338" s="20" t="e">
        <f>IF(H1338=#REF!,ROUND(C1337+1,0),C1337+0.0001)</f>
        <v>#REF!</v>
      </c>
      <c r="D1338" s="21"/>
      <c r="E1338" s="22"/>
      <c r="F1338" s="23"/>
      <c r="G1338" s="24"/>
      <c r="H1338" s="51"/>
      <c r="I1338" s="25"/>
      <c r="J1338" s="31"/>
      <c r="K1338" s="43" t="str">
        <f t="shared" si="42"/>
        <v/>
      </c>
      <c r="L1338" s="45" t="str">
        <f>IF(F1338="","",VLOOKUP(Journal!F1338,Kontenplan!$E$9:$F$278,2))</f>
        <v/>
      </c>
      <c r="M1338" s="44" t="str">
        <f>IF(G1338="","",VLOOKUP(Journal!G1338,Kontenplan!$E$9:$F$278,2))</f>
        <v/>
      </c>
      <c r="N1338" s="28" t="str">
        <f>IF(AND(G1338="",I1338="",J1338=""),"",IF(AND(I1338&gt;0,OR(F1338="",G1338="")),"Bitte gültige Kontonummer/n eingeben",IF(OR(AND(F1338&gt;0,F1338&lt;1000),F1338&gt;9999),"Sollkontonummer muss vierstellig sein",IF(VLOOKUP(F1338,Kontenplan!$E$9:$E$277,1)&lt;&gt;F1338,"Sollkonto existiert nicht",IF(D1338=0,"Bitte Beleg-Nr. prüfen",IF(OR(AND(G1338&gt;0,G1338&lt;1000),G1338&gt;9999),"Habenkontonummer muss vierstellig sein",IF(VLOOKUP(G1338,Kontenplan!$E$9:$F$277,1)&lt;&gt;G1338,"Habenkonto exisitert nicht","")))))))</f>
        <v/>
      </c>
      <c r="O1338" s="28" t="str">
        <f t="shared" si="41"/>
        <v/>
      </c>
      <c r="P1338" s="28"/>
      <c r="Q1338" s="28"/>
      <c r="R1338" s="28"/>
      <c r="S1338" s="28"/>
      <c r="T1338" s="28"/>
      <c r="U1338" s="28"/>
      <c r="V1338" s="28"/>
      <c r="X1338" s="28"/>
      <c r="Y1338" s="28"/>
    </row>
    <row r="1339" spans="1:25" x14ac:dyDescent="0.2">
      <c r="A1339" t="e">
        <f>IF(OR(F1339=#REF!,G1339=#REF!),ROUND(A1338+1,0),A1338+0.0001)</f>
        <v>#REF!</v>
      </c>
      <c r="B1339" s="20" t="e">
        <f>IF(AND(E1339&gt;=$B$2,E1339&lt;=$B$3,OR(F1339=#REF!,G1339=#REF!)),ROUND(B1338+1,0),B1338+0.0001)</f>
        <v>#REF!</v>
      </c>
      <c r="C1339" s="20" t="e">
        <f>IF(H1339=#REF!,ROUND(C1338+1,0),C1338+0.0001)</f>
        <v>#REF!</v>
      </c>
      <c r="D1339" s="21"/>
      <c r="E1339" s="22"/>
      <c r="F1339" s="23"/>
      <c r="G1339" s="24"/>
      <c r="H1339" s="51"/>
      <c r="I1339" s="25"/>
      <c r="J1339" s="31"/>
      <c r="K1339" s="43" t="str">
        <f t="shared" si="42"/>
        <v/>
      </c>
      <c r="L1339" s="45" t="str">
        <f>IF(F1339="","",VLOOKUP(Journal!F1339,Kontenplan!$E$9:$F$278,2))</f>
        <v/>
      </c>
      <c r="M1339" s="44" t="str">
        <f>IF(G1339="","",VLOOKUP(Journal!G1339,Kontenplan!$E$9:$F$278,2))</f>
        <v/>
      </c>
      <c r="N1339" s="28" t="str">
        <f>IF(AND(G1339="",I1339="",J1339=""),"",IF(AND(I1339&gt;0,OR(F1339="",G1339="")),"Bitte gültige Kontonummer/n eingeben",IF(OR(AND(F1339&gt;0,F1339&lt;1000),F1339&gt;9999),"Sollkontonummer muss vierstellig sein",IF(VLOOKUP(F1339,Kontenplan!$E$9:$E$277,1)&lt;&gt;F1339,"Sollkonto existiert nicht",IF(D1339=0,"Bitte Beleg-Nr. prüfen",IF(OR(AND(G1339&gt;0,G1339&lt;1000),G1339&gt;9999),"Habenkontonummer muss vierstellig sein",IF(VLOOKUP(G1339,Kontenplan!$E$9:$F$277,1)&lt;&gt;G1339,"Habenkonto exisitert nicht","")))))))</f>
        <v/>
      </c>
      <c r="O1339" s="28" t="str">
        <f t="shared" si="41"/>
        <v/>
      </c>
      <c r="P1339" s="28"/>
      <c r="Q1339" s="28"/>
      <c r="R1339" s="28"/>
      <c r="S1339" s="28"/>
      <c r="T1339" s="28"/>
      <c r="U1339" s="28"/>
      <c r="V1339" s="28"/>
      <c r="X1339" s="28"/>
      <c r="Y1339" s="28"/>
    </row>
    <row r="1340" spans="1:25" x14ac:dyDescent="0.2">
      <c r="A1340" t="e">
        <f>IF(OR(F1340=#REF!,G1340=#REF!),ROUND(A1339+1,0),A1339+0.0001)</f>
        <v>#REF!</v>
      </c>
      <c r="B1340" s="20" t="e">
        <f>IF(AND(E1340&gt;=$B$2,E1340&lt;=$B$3,OR(F1340=#REF!,G1340=#REF!)),ROUND(B1339+1,0),B1339+0.0001)</f>
        <v>#REF!</v>
      </c>
      <c r="C1340" s="20" t="e">
        <f>IF(H1340=#REF!,ROUND(C1339+1,0),C1339+0.0001)</f>
        <v>#REF!</v>
      </c>
      <c r="D1340" s="21"/>
      <c r="E1340" s="22"/>
      <c r="F1340" s="23"/>
      <c r="G1340" s="24"/>
      <c r="H1340" s="51"/>
      <c r="I1340" s="25"/>
      <c r="J1340" s="31"/>
      <c r="K1340" s="43" t="str">
        <f t="shared" si="42"/>
        <v/>
      </c>
      <c r="L1340" s="45" t="str">
        <f>IF(F1340="","",VLOOKUP(Journal!F1340,Kontenplan!$E$9:$F$278,2))</f>
        <v/>
      </c>
      <c r="M1340" s="44" t="str">
        <f>IF(G1340="","",VLOOKUP(Journal!G1340,Kontenplan!$E$9:$F$278,2))</f>
        <v/>
      </c>
      <c r="N1340" s="28" t="str">
        <f>IF(AND(G1340="",I1340="",J1340=""),"",IF(AND(I1340&gt;0,OR(F1340="",G1340="")),"Bitte gültige Kontonummer/n eingeben",IF(OR(AND(F1340&gt;0,F1340&lt;1000),F1340&gt;9999),"Sollkontonummer muss vierstellig sein",IF(VLOOKUP(F1340,Kontenplan!$E$9:$E$277,1)&lt;&gt;F1340,"Sollkonto existiert nicht",IF(D1340=0,"Bitte Beleg-Nr. prüfen",IF(OR(AND(G1340&gt;0,G1340&lt;1000),G1340&gt;9999),"Habenkontonummer muss vierstellig sein",IF(VLOOKUP(G1340,Kontenplan!$E$9:$F$277,1)&lt;&gt;G1340,"Habenkonto exisitert nicht","")))))))</f>
        <v/>
      </c>
      <c r="O1340" s="28" t="str">
        <f t="shared" si="41"/>
        <v/>
      </c>
      <c r="P1340" s="28"/>
      <c r="Q1340" s="28"/>
      <c r="R1340" s="28"/>
      <c r="S1340" s="28"/>
      <c r="T1340" s="28"/>
      <c r="U1340" s="28"/>
      <c r="V1340" s="28"/>
      <c r="X1340" s="28"/>
      <c r="Y1340" s="28"/>
    </row>
    <row r="1341" spans="1:25" x14ac:dyDescent="0.2">
      <c r="A1341" t="e">
        <f>IF(OR(F1341=#REF!,G1341=#REF!),ROUND(A1340+1,0),A1340+0.0001)</f>
        <v>#REF!</v>
      </c>
      <c r="B1341" s="20" t="e">
        <f>IF(AND(E1341&gt;=$B$2,E1341&lt;=$B$3,OR(F1341=#REF!,G1341=#REF!)),ROUND(B1340+1,0),B1340+0.0001)</f>
        <v>#REF!</v>
      </c>
      <c r="C1341" s="20" t="e">
        <f>IF(H1341=#REF!,ROUND(C1340+1,0),C1340+0.0001)</f>
        <v>#REF!</v>
      </c>
      <c r="D1341" s="21"/>
      <c r="E1341" s="22"/>
      <c r="F1341" s="23"/>
      <c r="G1341" s="24"/>
      <c r="H1341" s="51"/>
      <c r="I1341" s="25"/>
      <c r="J1341" s="31"/>
      <c r="K1341" s="43" t="str">
        <f t="shared" si="42"/>
        <v/>
      </c>
      <c r="L1341" s="45" t="str">
        <f>IF(F1341="","",VLOOKUP(Journal!F1341,Kontenplan!$E$9:$F$278,2))</f>
        <v/>
      </c>
      <c r="M1341" s="44" t="str">
        <f>IF(G1341="","",VLOOKUP(Journal!G1341,Kontenplan!$E$9:$F$278,2))</f>
        <v/>
      </c>
      <c r="N1341" s="28" t="str">
        <f>IF(AND(G1341="",I1341="",J1341=""),"",IF(AND(I1341&gt;0,OR(F1341="",G1341="")),"Bitte gültige Kontonummer/n eingeben",IF(OR(AND(F1341&gt;0,F1341&lt;1000),F1341&gt;9999),"Sollkontonummer muss vierstellig sein",IF(VLOOKUP(F1341,Kontenplan!$E$9:$E$277,1)&lt;&gt;F1341,"Sollkonto existiert nicht",IF(D1341=0,"Bitte Beleg-Nr. prüfen",IF(OR(AND(G1341&gt;0,G1341&lt;1000),G1341&gt;9999),"Habenkontonummer muss vierstellig sein",IF(VLOOKUP(G1341,Kontenplan!$E$9:$F$277,1)&lt;&gt;G1341,"Habenkonto exisitert nicht","")))))))</f>
        <v/>
      </c>
      <c r="O1341" s="28" t="str">
        <f t="shared" si="41"/>
        <v/>
      </c>
      <c r="P1341" s="28"/>
      <c r="Q1341" s="28"/>
      <c r="R1341" s="28"/>
      <c r="S1341" s="28"/>
      <c r="T1341" s="28"/>
      <c r="U1341" s="28"/>
      <c r="V1341" s="28"/>
      <c r="X1341" s="28"/>
      <c r="Y1341" s="28"/>
    </row>
    <row r="1342" spans="1:25" x14ac:dyDescent="0.2">
      <c r="A1342" t="e">
        <f>IF(OR(F1342=#REF!,G1342=#REF!),ROUND(A1341+1,0),A1341+0.0001)</f>
        <v>#REF!</v>
      </c>
      <c r="B1342" s="20" t="e">
        <f>IF(AND(E1342&gt;=$B$2,E1342&lt;=$B$3,OR(F1342=#REF!,G1342=#REF!)),ROUND(B1341+1,0),B1341+0.0001)</f>
        <v>#REF!</v>
      </c>
      <c r="C1342" s="20" t="e">
        <f>IF(H1342=#REF!,ROUND(C1341+1,0),C1341+0.0001)</f>
        <v>#REF!</v>
      </c>
      <c r="D1342" s="21"/>
      <c r="E1342" s="22"/>
      <c r="F1342" s="23"/>
      <c r="G1342" s="24"/>
      <c r="H1342" s="51"/>
      <c r="I1342" s="25"/>
      <c r="J1342" s="31"/>
      <c r="K1342" s="43" t="str">
        <f t="shared" si="42"/>
        <v/>
      </c>
      <c r="L1342" s="45" t="str">
        <f>IF(F1342="","",VLOOKUP(Journal!F1342,Kontenplan!$E$9:$F$278,2))</f>
        <v/>
      </c>
      <c r="M1342" s="44" t="str">
        <f>IF(G1342="","",VLOOKUP(Journal!G1342,Kontenplan!$E$9:$F$278,2))</f>
        <v/>
      </c>
      <c r="N1342" s="28" t="str">
        <f>IF(AND(G1342="",I1342="",J1342=""),"",IF(AND(I1342&gt;0,OR(F1342="",G1342="")),"Bitte gültige Kontonummer/n eingeben",IF(OR(AND(F1342&gt;0,F1342&lt;1000),F1342&gt;9999),"Sollkontonummer muss vierstellig sein",IF(VLOOKUP(F1342,Kontenplan!$E$9:$E$277,1)&lt;&gt;F1342,"Sollkonto existiert nicht",IF(D1342=0,"Bitte Beleg-Nr. prüfen",IF(OR(AND(G1342&gt;0,G1342&lt;1000),G1342&gt;9999),"Habenkontonummer muss vierstellig sein",IF(VLOOKUP(G1342,Kontenplan!$E$9:$F$277,1)&lt;&gt;G1342,"Habenkonto exisitert nicht","")))))))</f>
        <v/>
      </c>
      <c r="O1342" s="28" t="str">
        <f t="shared" si="41"/>
        <v/>
      </c>
      <c r="P1342" s="28"/>
      <c r="Q1342" s="28"/>
      <c r="R1342" s="28"/>
      <c r="S1342" s="28"/>
      <c r="T1342" s="28"/>
      <c r="U1342" s="28"/>
      <c r="V1342" s="28"/>
      <c r="X1342" s="28"/>
      <c r="Y1342" s="28"/>
    </row>
    <row r="1343" spans="1:25" x14ac:dyDescent="0.2">
      <c r="A1343" t="e">
        <f>IF(OR(F1343=#REF!,G1343=#REF!),ROUND(A1342+1,0),A1342+0.0001)</f>
        <v>#REF!</v>
      </c>
      <c r="B1343" s="20" t="e">
        <f>IF(AND(E1343&gt;=$B$2,E1343&lt;=$B$3,OR(F1343=#REF!,G1343=#REF!)),ROUND(B1342+1,0),B1342+0.0001)</f>
        <v>#REF!</v>
      </c>
      <c r="C1343" s="20" t="e">
        <f>IF(H1343=#REF!,ROUND(C1342+1,0),C1342+0.0001)</f>
        <v>#REF!</v>
      </c>
      <c r="D1343" s="21"/>
      <c r="E1343" s="22"/>
      <c r="F1343" s="23"/>
      <c r="G1343" s="24"/>
      <c r="H1343" s="51"/>
      <c r="I1343" s="25"/>
      <c r="J1343" s="31"/>
      <c r="K1343" s="43" t="str">
        <f t="shared" si="42"/>
        <v/>
      </c>
      <c r="L1343" s="45" t="str">
        <f>IF(F1343="","",VLOOKUP(Journal!F1343,Kontenplan!$E$9:$F$278,2))</f>
        <v/>
      </c>
      <c r="M1343" s="44" t="str">
        <f>IF(G1343="","",VLOOKUP(Journal!G1343,Kontenplan!$E$9:$F$278,2))</f>
        <v/>
      </c>
      <c r="N1343" s="28" t="str">
        <f>IF(AND(G1343="",I1343="",J1343=""),"",IF(AND(I1343&gt;0,OR(F1343="",G1343="")),"Bitte gültige Kontonummer/n eingeben",IF(OR(AND(F1343&gt;0,F1343&lt;1000),F1343&gt;9999),"Sollkontonummer muss vierstellig sein",IF(VLOOKUP(F1343,Kontenplan!$E$9:$E$277,1)&lt;&gt;F1343,"Sollkonto existiert nicht",IF(D1343=0,"Bitte Beleg-Nr. prüfen",IF(OR(AND(G1343&gt;0,G1343&lt;1000),G1343&gt;9999),"Habenkontonummer muss vierstellig sein",IF(VLOOKUP(G1343,Kontenplan!$E$9:$F$277,1)&lt;&gt;G1343,"Habenkonto exisitert nicht","")))))))</f>
        <v/>
      </c>
      <c r="O1343" s="28" t="str">
        <f t="shared" si="41"/>
        <v/>
      </c>
      <c r="P1343" s="28"/>
      <c r="Q1343" s="28"/>
      <c r="R1343" s="28"/>
      <c r="S1343" s="28"/>
      <c r="T1343" s="28"/>
      <c r="U1343" s="28"/>
      <c r="V1343" s="28"/>
      <c r="X1343" s="28"/>
      <c r="Y1343" s="28"/>
    </row>
    <row r="1344" spans="1:25" x14ac:dyDescent="0.2">
      <c r="A1344" t="e">
        <f>IF(OR(F1344=#REF!,G1344=#REF!),ROUND(A1343+1,0),A1343+0.0001)</f>
        <v>#REF!</v>
      </c>
      <c r="B1344" s="20" t="e">
        <f>IF(AND(E1344&gt;=$B$2,E1344&lt;=$B$3,OR(F1344=#REF!,G1344=#REF!)),ROUND(B1343+1,0),B1343+0.0001)</f>
        <v>#REF!</v>
      </c>
      <c r="C1344" s="20" t="e">
        <f>IF(H1344=#REF!,ROUND(C1343+1,0),C1343+0.0001)</f>
        <v>#REF!</v>
      </c>
      <c r="D1344" s="21"/>
      <c r="E1344" s="22"/>
      <c r="F1344" s="23"/>
      <c r="G1344" s="24"/>
      <c r="H1344" s="51"/>
      <c r="I1344" s="25"/>
      <c r="J1344" s="31"/>
      <c r="K1344" s="43" t="str">
        <f t="shared" si="42"/>
        <v/>
      </c>
      <c r="L1344" s="45" t="str">
        <f>IF(F1344="","",VLOOKUP(Journal!F1344,Kontenplan!$E$9:$F$278,2))</f>
        <v/>
      </c>
      <c r="M1344" s="44" t="str">
        <f>IF(G1344="","",VLOOKUP(Journal!G1344,Kontenplan!$E$9:$F$278,2))</f>
        <v/>
      </c>
      <c r="N1344" s="28" t="str">
        <f>IF(AND(G1344="",I1344="",J1344=""),"",IF(AND(I1344&gt;0,OR(F1344="",G1344="")),"Bitte gültige Kontonummer/n eingeben",IF(OR(AND(F1344&gt;0,F1344&lt;1000),F1344&gt;9999),"Sollkontonummer muss vierstellig sein",IF(VLOOKUP(F1344,Kontenplan!$E$9:$E$277,1)&lt;&gt;F1344,"Sollkonto existiert nicht",IF(D1344=0,"Bitte Beleg-Nr. prüfen",IF(OR(AND(G1344&gt;0,G1344&lt;1000),G1344&gt;9999),"Habenkontonummer muss vierstellig sein",IF(VLOOKUP(G1344,Kontenplan!$E$9:$F$277,1)&lt;&gt;G1344,"Habenkonto exisitert nicht","")))))))</f>
        <v/>
      </c>
      <c r="O1344" s="28" t="str">
        <f t="shared" si="41"/>
        <v/>
      </c>
      <c r="P1344" s="28"/>
      <c r="Q1344" s="28"/>
      <c r="R1344" s="28"/>
      <c r="S1344" s="28"/>
      <c r="T1344" s="28"/>
      <c r="U1344" s="28"/>
      <c r="V1344" s="28"/>
      <c r="X1344" s="28"/>
      <c r="Y1344" s="28"/>
    </row>
    <row r="1345" spans="1:25" x14ac:dyDescent="0.2">
      <c r="A1345" t="e">
        <f>IF(OR(F1345=#REF!,G1345=#REF!),ROUND(A1344+1,0),A1344+0.0001)</f>
        <v>#REF!</v>
      </c>
      <c r="B1345" s="20" t="e">
        <f>IF(AND(E1345&gt;=$B$2,E1345&lt;=$B$3,OR(F1345=#REF!,G1345=#REF!)),ROUND(B1344+1,0),B1344+0.0001)</f>
        <v>#REF!</v>
      </c>
      <c r="C1345" s="20" t="e">
        <f>IF(H1345=#REF!,ROUND(C1344+1,0),C1344+0.0001)</f>
        <v>#REF!</v>
      </c>
      <c r="D1345" s="21"/>
      <c r="E1345" s="22"/>
      <c r="F1345" s="23"/>
      <c r="G1345" s="24"/>
      <c r="H1345" s="51"/>
      <c r="I1345" s="25"/>
      <c r="J1345" s="31"/>
      <c r="K1345" s="43" t="str">
        <f t="shared" si="42"/>
        <v/>
      </c>
      <c r="L1345" s="45" t="str">
        <f>IF(F1345="","",VLOOKUP(Journal!F1345,Kontenplan!$E$9:$F$278,2))</f>
        <v/>
      </c>
      <c r="M1345" s="44" t="str">
        <f>IF(G1345="","",VLOOKUP(Journal!G1345,Kontenplan!$E$9:$F$278,2))</f>
        <v/>
      </c>
      <c r="N1345" s="28" t="str">
        <f>IF(AND(G1345="",I1345="",J1345=""),"",IF(AND(I1345&gt;0,OR(F1345="",G1345="")),"Bitte gültige Kontonummer/n eingeben",IF(OR(AND(F1345&gt;0,F1345&lt;1000),F1345&gt;9999),"Sollkontonummer muss vierstellig sein",IF(VLOOKUP(F1345,Kontenplan!$E$9:$E$277,1)&lt;&gt;F1345,"Sollkonto existiert nicht",IF(D1345=0,"Bitte Beleg-Nr. prüfen",IF(OR(AND(G1345&gt;0,G1345&lt;1000),G1345&gt;9999),"Habenkontonummer muss vierstellig sein",IF(VLOOKUP(G1345,Kontenplan!$E$9:$F$277,1)&lt;&gt;G1345,"Habenkonto exisitert nicht","")))))))</f>
        <v/>
      </c>
      <c r="O1345" s="28" t="str">
        <f t="shared" si="41"/>
        <v/>
      </c>
      <c r="P1345" s="28"/>
      <c r="Q1345" s="28"/>
      <c r="R1345" s="28"/>
      <c r="S1345" s="28"/>
      <c r="T1345" s="28"/>
      <c r="U1345" s="28"/>
      <c r="V1345" s="28"/>
      <c r="X1345" s="28"/>
      <c r="Y1345" s="28"/>
    </row>
    <row r="1346" spans="1:25" x14ac:dyDescent="0.2">
      <c r="A1346" t="e">
        <f>IF(OR(F1346=#REF!,G1346=#REF!),ROUND(A1345+1,0),A1345+0.0001)</f>
        <v>#REF!</v>
      </c>
      <c r="B1346" s="20" t="e">
        <f>IF(AND(E1346&gt;=$B$2,E1346&lt;=$B$3,OR(F1346=#REF!,G1346=#REF!)),ROUND(B1345+1,0),B1345+0.0001)</f>
        <v>#REF!</v>
      </c>
      <c r="C1346" s="20" t="e">
        <f>IF(H1346=#REF!,ROUND(C1345+1,0),C1345+0.0001)</f>
        <v>#REF!</v>
      </c>
      <c r="D1346" s="21"/>
      <c r="E1346" s="22"/>
      <c r="F1346" s="23"/>
      <c r="G1346" s="24"/>
      <c r="H1346" s="51"/>
      <c r="I1346" s="25"/>
      <c r="J1346" s="31"/>
      <c r="K1346" s="43" t="str">
        <f t="shared" si="42"/>
        <v/>
      </c>
      <c r="L1346" s="45" t="str">
        <f>IF(F1346="","",VLOOKUP(Journal!F1346,Kontenplan!$E$9:$F$278,2))</f>
        <v/>
      </c>
      <c r="M1346" s="44" t="str">
        <f>IF(G1346="","",VLOOKUP(Journal!G1346,Kontenplan!$E$9:$F$278,2))</f>
        <v/>
      </c>
      <c r="N1346" s="28" t="str">
        <f>IF(AND(G1346="",I1346="",J1346=""),"",IF(AND(I1346&gt;0,OR(F1346="",G1346="")),"Bitte gültige Kontonummer/n eingeben",IF(OR(AND(F1346&gt;0,F1346&lt;1000),F1346&gt;9999),"Sollkontonummer muss vierstellig sein",IF(VLOOKUP(F1346,Kontenplan!$E$9:$E$277,1)&lt;&gt;F1346,"Sollkonto existiert nicht",IF(D1346=0,"Bitte Beleg-Nr. prüfen",IF(OR(AND(G1346&gt;0,G1346&lt;1000),G1346&gt;9999),"Habenkontonummer muss vierstellig sein",IF(VLOOKUP(G1346,Kontenplan!$E$9:$F$277,1)&lt;&gt;G1346,"Habenkonto exisitert nicht","")))))))</f>
        <v/>
      </c>
      <c r="O1346" s="28" t="str">
        <f t="shared" si="41"/>
        <v/>
      </c>
      <c r="P1346" s="28"/>
      <c r="Q1346" s="28"/>
      <c r="R1346" s="28"/>
      <c r="S1346" s="28"/>
      <c r="T1346" s="28"/>
      <c r="U1346" s="28"/>
      <c r="V1346" s="28"/>
      <c r="X1346" s="28"/>
      <c r="Y1346" s="28"/>
    </row>
    <row r="1347" spans="1:25" x14ac:dyDescent="0.2">
      <c r="A1347" t="e">
        <f>IF(OR(F1347=#REF!,G1347=#REF!),ROUND(A1346+1,0),A1346+0.0001)</f>
        <v>#REF!</v>
      </c>
      <c r="B1347" s="20" t="e">
        <f>IF(AND(E1347&gt;=$B$2,E1347&lt;=$B$3,OR(F1347=#REF!,G1347=#REF!)),ROUND(B1346+1,0),B1346+0.0001)</f>
        <v>#REF!</v>
      </c>
      <c r="C1347" s="20" t="e">
        <f>IF(H1347=#REF!,ROUND(C1346+1,0),C1346+0.0001)</f>
        <v>#REF!</v>
      </c>
      <c r="D1347" s="21"/>
      <c r="E1347" s="22"/>
      <c r="F1347" s="23"/>
      <c r="G1347" s="24"/>
      <c r="H1347" s="51"/>
      <c r="I1347" s="25"/>
      <c r="J1347" s="31"/>
      <c r="K1347" s="43" t="str">
        <f t="shared" si="42"/>
        <v/>
      </c>
      <c r="L1347" s="45" t="str">
        <f>IF(F1347="","",VLOOKUP(Journal!F1347,Kontenplan!$E$9:$F$278,2))</f>
        <v/>
      </c>
      <c r="M1347" s="44" t="str">
        <f>IF(G1347="","",VLOOKUP(Journal!G1347,Kontenplan!$E$9:$F$278,2))</f>
        <v/>
      </c>
      <c r="N1347" s="28" t="str">
        <f>IF(AND(G1347="",I1347="",J1347=""),"",IF(AND(I1347&gt;0,OR(F1347="",G1347="")),"Bitte gültige Kontonummer/n eingeben",IF(OR(AND(F1347&gt;0,F1347&lt;1000),F1347&gt;9999),"Sollkontonummer muss vierstellig sein",IF(VLOOKUP(F1347,Kontenplan!$E$9:$E$277,1)&lt;&gt;F1347,"Sollkonto existiert nicht",IF(D1347=0,"Bitte Beleg-Nr. prüfen",IF(OR(AND(G1347&gt;0,G1347&lt;1000),G1347&gt;9999),"Habenkontonummer muss vierstellig sein",IF(VLOOKUP(G1347,Kontenplan!$E$9:$F$277,1)&lt;&gt;G1347,"Habenkonto exisitert nicht","")))))))</f>
        <v/>
      </c>
      <c r="O1347" s="28" t="str">
        <f t="shared" si="41"/>
        <v/>
      </c>
      <c r="P1347" s="28"/>
      <c r="Q1347" s="28"/>
      <c r="R1347" s="28"/>
      <c r="S1347" s="28"/>
      <c r="T1347" s="28"/>
      <c r="U1347" s="28"/>
      <c r="V1347" s="28"/>
      <c r="X1347" s="28"/>
      <c r="Y1347" s="28"/>
    </row>
    <row r="1348" spans="1:25" x14ac:dyDescent="0.2">
      <c r="A1348" t="e">
        <f>IF(OR(F1348=#REF!,G1348=#REF!),ROUND(A1347+1,0),A1347+0.0001)</f>
        <v>#REF!</v>
      </c>
      <c r="B1348" s="20" t="e">
        <f>IF(AND(E1348&gt;=$B$2,E1348&lt;=$B$3,OR(F1348=#REF!,G1348=#REF!)),ROUND(B1347+1,0),B1347+0.0001)</f>
        <v>#REF!</v>
      </c>
      <c r="C1348" s="20" t="e">
        <f>IF(H1348=#REF!,ROUND(C1347+1,0),C1347+0.0001)</f>
        <v>#REF!</v>
      </c>
      <c r="D1348" s="21"/>
      <c r="E1348" s="22"/>
      <c r="F1348" s="23"/>
      <c r="G1348" s="24"/>
      <c r="H1348" s="51"/>
      <c r="I1348" s="25"/>
      <c r="J1348" s="31"/>
      <c r="K1348" s="43" t="str">
        <f t="shared" si="42"/>
        <v/>
      </c>
      <c r="L1348" s="45" t="str">
        <f>IF(F1348="","",VLOOKUP(Journal!F1348,Kontenplan!$E$9:$F$278,2))</f>
        <v/>
      </c>
      <c r="M1348" s="44" t="str">
        <f>IF(G1348="","",VLOOKUP(Journal!G1348,Kontenplan!$E$9:$F$278,2))</f>
        <v/>
      </c>
      <c r="N1348" s="28" t="str">
        <f>IF(AND(G1348="",I1348="",J1348=""),"",IF(AND(I1348&gt;0,OR(F1348="",G1348="")),"Bitte gültige Kontonummer/n eingeben",IF(OR(AND(F1348&gt;0,F1348&lt;1000),F1348&gt;9999),"Sollkontonummer muss vierstellig sein",IF(VLOOKUP(F1348,Kontenplan!$E$9:$E$277,1)&lt;&gt;F1348,"Sollkonto existiert nicht",IF(D1348=0,"Bitte Beleg-Nr. prüfen",IF(OR(AND(G1348&gt;0,G1348&lt;1000),G1348&gt;9999),"Habenkontonummer muss vierstellig sein",IF(VLOOKUP(G1348,Kontenplan!$E$9:$F$277,1)&lt;&gt;G1348,"Habenkonto exisitert nicht","")))))))</f>
        <v/>
      </c>
      <c r="O1348" s="28" t="str">
        <f t="shared" si="41"/>
        <v/>
      </c>
      <c r="P1348" s="28"/>
      <c r="Q1348" s="28"/>
      <c r="R1348" s="28"/>
      <c r="S1348" s="28"/>
      <c r="T1348" s="28"/>
      <c r="U1348" s="28"/>
      <c r="V1348" s="28"/>
      <c r="X1348" s="28"/>
      <c r="Y1348" s="28"/>
    </row>
    <row r="1349" spans="1:25" x14ac:dyDescent="0.2">
      <c r="A1349" t="e">
        <f>IF(OR(F1349=#REF!,G1349=#REF!),ROUND(A1348+1,0),A1348+0.0001)</f>
        <v>#REF!</v>
      </c>
      <c r="B1349" s="20" t="e">
        <f>IF(AND(E1349&gt;=$B$2,E1349&lt;=$B$3,OR(F1349=#REF!,G1349=#REF!)),ROUND(B1348+1,0),B1348+0.0001)</f>
        <v>#REF!</v>
      </c>
      <c r="C1349" s="20" t="e">
        <f>IF(H1349=#REF!,ROUND(C1348+1,0),C1348+0.0001)</f>
        <v>#REF!</v>
      </c>
      <c r="D1349" s="21"/>
      <c r="E1349" s="22"/>
      <c r="F1349" s="23"/>
      <c r="G1349" s="24"/>
      <c r="H1349" s="51"/>
      <c r="I1349" s="25"/>
      <c r="J1349" s="31"/>
      <c r="K1349" s="43" t="str">
        <f t="shared" si="42"/>
        <v/>
      </c>
      <c r="L1349" s="45" t="str">
        <f>IF(F1349="","",VLOOKUP(Journal!F1349,Kontenplan!$E$9:$F$278,2))</f>
        <v/>
      </c>
      <c r="M1349" s="44" t="str">
        <f>IF(G1349="","",VLOOKUP(Journal!G1349,Kontenplan!$E$9:$F$278,2))</f>
        <v/>
      </c>
      <c r="N1349" s="28" t="str">
        <f>IF(AND(G1349="",I1349="",J1349=""),"",IF(AND(I1349&gt;0,OR(F1349="",G1349="")),"Bitte gültige Kontonummer/n eingeben",IF(OR(AND(F1349&gt;0,F1349&lt;1000),F1349&gt;9999),"Sollkontonummer muss vierstellig sein",IF(VLOOKUP(F1349,Kontenplan!$E$9:$E$277,1)&lt;&gt;F1349,"Sollkonto existiert nicht",IF(D1349=0,"Bitte Beleg-Nr. prüfen",IF(OR(AND(G1349&gt;0,G1349&lt;1000),G1349&gt;9999),"Habenkontonummer muss vierstellig sein",IF(VLOOKUP(G1349,Kontenplan!$E$9:$F$277,1)&lt;&gt;G1349,"Habenkonto exisitert nicht","")))))))</f>
        <v/>
      </c>
      <c r="O1349" s="28" t="str">
        <f t="shared" si="41"/>
        <v/>
      </c>
      <c r="P1349" s="28"/>
      <c r="Q1349" s="28"/>
      <c r="R1349" s="28"/>
      <c r="S1349" s="28"/>
      <c r="T1349" s="28"/>
      <c r="U1349" s="28"/>
      <c r="V1349" s="28"/>
      <c r="X1349" s="28"/>
      <c r="Y1349" s="28"/>
    </row>
    <row r="1350" spans="1:25" x14ac:dyDescent="0.2">
      <c r="A1350" t="e">
        <f>IF(OR(F1350=#REF!,G1350=#REF!),ROUND(A1349+1,0),A1349+0.0001)</f>
        <v>#REF!</v>
      </c>
      <c r="B1350" s="20" t="e">
        <f>IF(AND(E1350&gt;=$B$2,E1350&lt;=$B$3,OR(F1350=#REF!,G1350=#REF!)),ROUND(B1349+1,0),B1349+0.0001)</f>
        <v>#REF!</v>
      </c>
      <c r="C1350" s="20" t="e">
        <f>IF(H1350=#REF!,ROUND(C1349+1,0),C1349+0.0001)</f>
        <v>#REF!</v>
      </c>
      <c r="D1350" s="21"/>
      <c r="E1350" s="22"/>
      <c r="F1350" s="23"/>
      <c r="G1350" s="24"/>
      <c r="H1350" s="51"/>
      <c r="I1350" s="25"/>
      <c r="J1350" s="31"/>
      <c r="K1350" s="43" t="str">
        <f t="shared" si="42"/>
        <v/>
      </c>
      <c r="L1350" s="45" t="str">
        <f>IF(F1350="","",VLOOKUP(Journal!F1350,Kontenplan!$E$9:$F$278,2))</f>
        <v/>
      </c>
      <c r="M1350" s="44" t="str">
        <f>IF(G1350="","",VLOOKUP(Journal!G1350,Kontenplan!$E$9:$F$278,2))</f>
        <v/>
      </c>
      <c r="N1350" s="28" t="str">
        <f>IF(AND(G1350="",I1350="",J1350=""),"",IF(AND(I1350&gt;0,OR(F1350="",G1350="")),"Bitte gültige Kontonummer/n eingeben",IF(OR(AND(F1350&gt;0,F1350&lt;1000),F1350&gt;9999),"Sollkontonummer muss vierstellig sein",IF(VLOOKUP(F1350,Kontenplan!$E$9:$E$277,1)&lt;&gt;F1350,"Sollkonto existiert nicht",IF(D1350=0,"Bitte Beleg-Nr. prüfen",IF(OR(AND(G1350&gt;0,G1350&lt;1000),G1350&gt;9999),"Habenkontonummer muss vierstellig sein",IF(VLOOKUP(G1350,Kontenplan!$E$9:$F$277,1)&lt;&gt;G1350,"Habenkonto exisitert nicht","")))))))</f>
        <v/>
      </c>
      <c r="O1350" s="28" t="str">
        <f t="shared" si="41"/>
        <v/>
      </c>
      <c r="P1350" s="28"/>
      <c r="Q1350" s="28"/>
      <c r="R1350" s="28"/>
      <c r="S1350" s="28"/>
      <c r="T1350" s="28"/>
      <c r="U1350" s="28"/>
      <c r="V1350" s="28"/>
      <c r="X1350" s="28"/>
      <c r="Y1350" s="28"/>
    </row>
    <row r="1351" spans="1:25" x14ac:dyDescent="0.2">
      <c r="A1351" t="e">
        <f>IF(OR(F1351=#REF!,G1351=#REF!),ROUND(A1350+1,0),A1350+0.0001)</f>
        <v>#REF!</v>
      </c>
      <c r="B1351" s="20" t="e">
        <f>IF(AND(E1351&gt;=$B$2,E1351&lt;=$B$3,OR(F1351=#REF!,G1351=#REF!)),ROUND(B1350+1,0),B1350+0.0001)</f>
        <v>#REF!</v>
      </c>
      <c r="C1351" s="20" t="e">
        <f>IF(H1351=#REF!,ROUND(C1350+1,0),C1350+0.0001)</f>
        <v>#REF!</v>
      </c>
      <c r="D1351" s="21"/>
      <c r="E1351" s="22"/>
      <c r="F1351" s="23"/>
      <c r="G1351" s="24"/>
      <c r="H1351" s="51"/>
      <c r="I1351" s="25"/>
      <c r="J1351" s="31"/>
      <c r="K1351" s="43" t="str">
        <f t="shared" si="42"/>
        <v/>
      </c>
      <c r="L1351" s="45" t="str">
        <f>IF(F1351="","",VLOOKUP(Journal!F1351,Kontenplan!$E$9:$F$278,2))</f>
        <v/>
      </c>
      <c r="M1351" s="44" t="str">
        <f>IF(G1351="","",VLOOKUP(Journal!G1351,Kontenplan!$E$9:$F$278,2))</f>
        <v/>
      </c>
      <c r="N1351" s="28" t="str">
        <f>IF(AND(G1351="",I1351="",J1351=""),"",IF(AND(I1351&gt;0,OR(F1351="",G1351="")),"Bitte gültige Kontonummer/n eingeben",IF(OR(AND(F1351&gt;0,F1351&lt;1000),F1351&gt;9999),"Sollkontonummer muss vierstellig sein",IF(VLOOKUP(F1351,Kontenplan!$E$9:$E$277,1)&lt;&gt;F1351,"Sollkonto existiert nicht",IF(D1351=0,"Bitte Beleg-Nr. prüfen",IF(OR(AND(G1351&gt;0,G1351&lt;1000),G1351&gt;9999),"Habenkontonummer muss vierstellig sein",IF(VLOOKUP(G1351,Kontenplan!$E$9:$F$277,1)&lt;&gt;G1351,"Habenkonto exisitert nicht","")))))))</f>
        <v/>
      </c>
      <c r="O1351" s="28" t="str">
        <f t="shared" si="41"/>
        <v/>
      </c>
      <c r="P1351" s="28"/>
      <c r="Q1351" s="28"/>
      <c r="R1351" s="28"/>
      <c r="S1351" s="28"/>
      <c r="T1351" s="28"/>
      <c r="U1351" s="28"/>
      <c r="V1351" s="28"/>
      <c r="X1351" s="28"/>
      <c r="Y1351" s="28"/>
    </row>
    <row r="1352" spans="1:25" x14ac:dyDescent="0.2">
      <c r="A1352" t="e">
        <f>IF(OR(F1352=#REF!,G1352=#REF!),ROUND(A1351+1,0),A1351+0.0001)</f>
        <v>#REF!</v>
      </c>
      <c r="B1352" s="20" t="e">
        <f>IF(AND(E1352&gt;=$B$2,E1352&lt;=$B$3,OR(F1352=#REF!,G1352=#REF!)),ROUND(B1351+1,0),B1351+0.0001)</f>
        <v>#REF!</v>
      </c>
      <c r="C1352" s="20" t="e">
        <f>IF(H1352=#REF!,ROUND(C1351+1,0),C1351+0.0001)</f>
        <v>#REF!</v>
      </c>
      <c r="D1352" s="21"/>
      <c r="E1352" s="22"/>
      <c r="F1352" s="23"/>
      <c r="G1352" s="24"/>
      <c r="H1352" s="51"/>
      <c r="I1352" s="25"/>
      <c r="J1352" s="31"/>
      <c r="K1352" s="43" t="str">
        <f t="shared" si="42"/>
        <v/>
      </c>
      <c r="L1352" s="45" t="str">
        <f>IF(F1352="","",VLOOKUP(Journal!F1352,Kontenplan!$E$9:$F$278,2))</f>
        <v/>
      </c>
      <c r="M1352" s="44" t="str">
        <f>IF(G1352="","",VLOOKUP(Journal!G1352,Kontenplan!$E$9:$F$278,2))</f>
        <v/>
      </c>
      <c r="N1352" s="28" t="str">
        <f>IF(AND(G1352="",I1352="",J1352=""),"",IF(AND(I1352&gt;0,OR(F1352="",G1352="")),"Bitte gültige Kontonummer/n eingeben",IF(OR(AND(F1352&gt;0,F1352&lt;1000),F1352&gt;9999),"Sollkontonummer muss vierstellig sein",IF(VLOOKUP(F1352,Kontenplan!$E$9:$E$277,1)&lt;&gt;F1352,"Sollkonto existiert nicht",IF(D1352=0,"Bitte Beleg-Nr. prüfen",IF(OR(AND(G1352&gt;0,G1352&lt;1000),G1352&gt;9999),"Habenkontonummer muss vierstellig sein",IF(VLOOKUP(G1352,Kontenplan!$E$9:$F$277,1)&lt;&gt;G1352,"Habenkonto exisitert nicht","")))))))</f>
        <v/>
      </c>
      <c r="O1352" s="28" t="str">
        <f t="shared" ref="O1352:O1415" si="43">IF(AND(F1352&lt;&gt;"",F1352=G1352),"Soll- und Habenkontonummern sind identisch",IF(AND(D1353&lt;&gt;"",G1352&gt;0,F1352&gt;0,OR(I1352="",I1352&lt;=0)),"Bitte Betrag prüfen",IF(AND(J1352="",D1353&gt;0),"Kein Text ist ok, aber nicht empfehlenswert",IF(OR(AND(E1352="",G1352&gt;0),AND(E1352&lt;MAX(E1345:E1351)-20,G1352&gt;0)),"Datum möglicherweise falsch",""))))</f>
        <v/>
      </c>
      <c r="P1352" s="28"/>
      <c r="Q1352" s="28"/>
      <c r="R1352" s="28"/>
      <c r="S1352" s="28"/>
      <c r="T1352" s="28"/>
      <c r="U1352" s="28"/>
      <c r="V1352" s="28"/>
      <c r="X1352" s="28"/>
      <c r="Y1352" s="28"/>
    </row>
    <row r="1353" spans="1:25" x14ac:dyDescent="0.2">
      <c r="A1353" t="e">
        <f>IF(OR(F1353=#REF!,G1353=#REF!),ROUND(A1352+1,0),A1352+0.0001)</f>
        <v>#REF!</v>
      </c>
      <c r="B1353" s="20" t="e">
        <f>IF(AND(E1353&gt;=$B$2,E1353&lt;=$B$3,OR(F1353=#REF!,G1353=#REF!)),ROUND(B1352+1,0),B1352+0.0001)</f>
        <v>#REF!</v>
      </c>
      <c r="C1353" s="20" t="e">
        <f>IF(H1353=#REF!,ROUND(C1352+1,0),C1352+0.0001)</f>
        <v>#REF!</v>
      </c>
      <c r="D1353" s="21"/>
      <c r="E1353" s="22"/>
      <c r="F1353" s="23"/>
      <c r="G1353" s="24"/>
      <c r="H1353" s="51"/>
      <c r="I1353" s="25"/>
      <c r="J1353" s="31"/>
      <c r="K1353" s="43" t="str">
        <f t="shared" si="42"/>
        <v/>
      </c>
      <c r="L1353" s="45" t="str">
        <f>IF(F1353="","",VLOOKUP(Journal!F1353,Kontenplan!$E$9:$F$278,2))</f>
        <v/>
      </c>
      <c r="M1353" s="44" t="str">
        <f>IF(G1353="","",VLOOKUP(Journal!G1353,Kontenplan!$E$9:$F$278,2))</f>
        <v/>
      </c>
      <c r="N1353" s="28" t="str">
        <f>IF(AND(G1353="",I1353="",J1353=""),"",IF(AND(I1353&gt;0,OR(F1353="",G1353="")),"Bitte gültige Kontonummer/n eingeben",IF(OR(AND(F1353&gt;0,F1353&lt;1000),F1353&gt;9999),"Sollkontonummer muss vierstellig sein",IF(VLOOKUP(F1353,Kontenplan!$E$9:$E$277,1)&lt;&gt;F1353,"Sollkonto existiert nicht",IF(D1353=0,"Bitte Beleg-Nr. prüfen",IF(OR(AND(G1353&gt;0,G1353&lt;1000),G1353&gt;9999),"Habenkontonummer muss vierstellig sein",IF(VLOOKUP(G1353,Kontenplan!$E$9:$F$277,1)&lt;&gt;G1353,"Habenkonto exisitert nicht","")))))))</f>
        <v/>
      </c>
      <c r="O1353" s="28" t="str">
        <f t="shared" si="43"/>
        <v/>
      </c>
      <c r="P1353" s="28"/>
      <c r="Q1353" s="28"/>
      <c r="R1353" s="28"/>
      <c r="S1353" s="28"/>
      <c r="T1353" s="28"/>
      <c r="U1353" s="28"/>
      <c r="V1353" s="28"/>
      <c r="X1353" s="28"/>
      <c r="Y1353" s="28"/>
    </row>
    <row r="1354" spans="1:25" x14ac:dyDescent="0.2">
      <c r="A1354" t="e">
        <f>IF(OR(F1354=#REF!,G1354=#REF!),ROUND(A1353+1,0),A1353+0.0001)</f>
        <v>#REF!</v>
      </c>
      <c r="B1354" s="20" t="e">
        <f>IF(AND(E1354&gt;=$B$2,E1354&lt;=$B$3,OR(F1354=#REF!,G1354=#REF!)),ROUND(B1353+1,0),B1353+0.0001)</f>
        <v>#REF!</v>
      </c>
      <c r="C1354" s="20" t="e">
        <f>IF(H1354=#REF!,ROUND(C1353+1,0),C1353+0.0001)</f>
        <v>#REF!</v>
      </c>
      <c r="D1354" s="21"/>
      <c r="E1354" s="22"/>
      <c r="F1354" s="23"/>
      <c r="G1354" s="24"/>
      <c r="H1354" s="51"/>
      <c r="I1354" s="25"/>
      <c r="J1354" s="31"/>
      <c r="K1354" s="43" t="str">
        <f t="shared" si="42"/>
        <v/>
      </c>
      <c r="L1354" s="45" t="str">
        <f>IF(F1354="","",VLOOKUP(Journal!F1354,Kontenplan!$E$9:$F$278,2))</f>
        <v/>
      </c>
      <c r="M1354" s="44" t="str">
        <f>IF(G1354="","",VLOOKUP(Journal!G1354,Kontenplan!$E$9:$F$278,2))</f>
        <v/>
      </c>
      <c r="N1354" s="28" t="str">
        <f>IF(AND(G1354="",I1354="",J1354=""),"",IF(AND(I1354&gt;0,OR(F1354="",G1354="")),"Bitte gültige Kontonummer/n eingeben",IF(OR(AND(F1354&gt;0,F1354&lt;1000),F1354&gt;9999),"Sollkontonummer muss vierstellig sein",IF(VLOOKUP(F1354,Kontenplan!$E$9:$E$277,1)&lt;&gt;F1354,"Sollkonto existiert nicht",IF(D1354=0,"Bitte Beleg-Nr. prüfen",IF(OR(AND(G1354&gt;0,G1354&lt;1000),G1354&gt;9999),"Habenkontonummer muss vierstellig sein",IF(VLOOKUP(G1354,Kontenplan!$E$9:$F$277,1)&lt;&gt;G1354,"Habenkonto exisitert nicht","")))))))</f>
        <v/>
      </c>
      <c r="O1354" s="28" t="str">
        <f t="shared" si="43"/>
        <v/>
      </c>
      <c r="P1354" s="28"/>
      <c r="Q1354" s="28"/>
      <c r="R1354" s="28"/>
      <c r="S1354" s="28"/>
      <c r="T1354" s="28"/>
      <c r="U1354" s="28"/>
      <c r="V1354" s="28"/>
      <c r="X1354" s="28"/>
      <c r="Y1354" s="28"/>
    </row>
    <row r="1355" spans="1:25" x14ac:dyDescent="0.2">
      <c r="A1355" t="e">
        <f>IF(OR(F1355=#REF!,G1355=#REF!),ROUND(A1354+1,0),A1354+0.0001)</f>
        <v>#REF!</v>
      </c>
      <c r="B1355" s="20" t="e">
        <f>IF(AND(E1355&gt;=$B$2,E1355&lt;=$B$3,OR(F1355=#REF!,G1355=#REF!)),ROUND(B1354+1,0),B1354+0.0001)</f>
        <v>#REF!</v>
      </c>
      <c r="C1355" s="20" t="e">
        <f>IF(H1355=#REF!,ROUND(C1354+1,0),C1354+0.0001)</f>
        <v>#REF!</v>
      </c>
      <c r="D1355" s="21"/>
      <c r="E1355" s="22"/>
      <c r="F1355" s="23"/>
      <c r="G1355" s="24"/>
      <c r="H1355" s="51"/>
      <c r="I1355" s="25"/>
      <c r="J1355" s="31"/>
      <c r="K1355" s="43" t="str">
        <f t="shared" si="42"/>
        <v/>
      </c>
      <c r="L1355" s="45" t="str">
        <f>IF(F1355="","",VLOOKUP(Journal!F1355,Kontenplan!$E$9:$F$278,2))</f>
        <v/>
      </c>
      <c r="M1355" s="44" t="str">
        <f>IF(G1355="","",VLOOKUP(Journal!G1355,Kontenplan!$E$9:$F$278,2))</f>
        <v/>
      </c>
      <c r="N1355" s="28" t="str">
        <f>IF(AND(G1355="",I1355="",J1355=""),"",IF(AND(I1355&gt;0,OR(F1355="",G1355="")),"Bitte gültige Kontonummer/n eingeben",IF(OR(AND(F1355&gt;0,F1355&lt;1000),F1355&gt;9999),"Sollkontonummer muss vierstellig sein",IF(VLOOKUP(F1355,Kontenplan!$E$9:$E$277,1)&lt;&gt;F1355,"Sollkonto existiert nicht",IF(D1355=0,"Bitte Beleg-Nr. prüfen",IF(OR(AND(G1355&gt;0,G1355&lt;1000),G1355&gt;9999),"Habenkontonummer muss vierstellig sein",IF(VLOOKUP(G1355,Kontenplan!$E$9:$F$277,1)&lt;&gt;G1355,"Habenkonto exisitert nicht","")))))))</f>
        <v/>
      </c>
      <c r="O1355" s="28" t="str">
        <f t="shared" si="43"/>
        <v/>
      </c>
      <c r="P1355" s="28"/>
      <c r="Q1355" s="28"/>
      <c r="R1355" s="28"/>
      <c r="S1355" s="28"/>
      <c r="T1355" s="28"/>
      <c r="U1355" s="28"/>
      <c r="V1355" s="28"/>
      <c r="X1355" s="28"/>
      <c r="Y1355" s="28"/>
    </row>
    <row r="1356" spans="1:25" x14ac:dyDescent="0.2">
      <c r="A1356" t="e">
        <f>IF(OR(F1356=#REF!,G1356=#REF!),ROUND(A1355+1,0),A1355+0.0001)</f>
        <v>#REF!</v>
      </c>
      <c r="B1356" s="20" t="e">
        <f>IF(AND(E1356&gt;=$B$2,E1356&lt;=$B$3,OR(F1356=#REF!,G1356=#REF!)),ROUND(B1355+1,0),B1355+0.0001)</f>
        <v>#REF!</v>
      </c>
      <c r="C1356" s="20" t="e">
        <f>IF(H1356=#REF!,ROUND(C1355+1,0),C1355+0.0001)</f>
        <v>#REF!</v>
      </c>
      <c r="D1356" s="21"/>
      <c r="E1356" s="22"/>
      <c r="F1356" s="23"/>
      <c r="G1356" s="24"/>
      <c r="H1356" s="51"/>
      <c r="I1356" s="25"/>
      <c r="J1356" s="31"/>
      <c r="K1356" s="43" t="str">
        <f t="shared" si="42"/>
        <v/>
      </c>
      <c r="L1356" s="45" t="str">
        <f>IF(F1356="","",VLOOKUP(Journal!F1356,Kontenplan!$E$9:$F$278,2))</f>
        <v/>
      </c>
      <c r="M1356" s="44" t="str">
        <f>IF(G1356="","",VLOOKUP(Journal!G1356,Kontenplan!$E$9:$F$278,2))</f>
        <v/>
      </c>
      <c r="N1356" s="28" t="str">
        <f>IF(AND(G1356="",I1356="",J1356=""),"",IF(AND(I1356&gt;0,OR(F1356="",G1356="")),"Bitte gültige Kontonummer/n eingeben",IF(OR(AND(F1356&gt;0,F1356&lt;1000),F1356&gt;9999),"Sollkontonummer muss vierstellig sein",IF(VLOOKUP(F1356,Kontenplan!$E$9:$E$277,1)&lt;&gt;F1356,"Sollkonto existiert nicht",IF(D1356=0,"Bitte Beleg-Nr. prüfen",IF(OR(AND(G1356&gt;0,G1356&lt;1000),G1356&gt;9999),"Habenkontonummer muss vierstellig sein",IF(VLOOKUP(G1356,Kontenplan!$E$9:$F$277,1)&lt;&gt;G1356,"Habenkonto exisitert nicht","")))))))</f>
        <v/>
      </c>
      <c r="O1356" s="28" t="str">
        <f t="shared" si="43"/>
        <v/>
      </c>
      <c r="P1356" s="28"/>
      <c r="Q1356" s="28"/>
      <c r="R1356" s="28"/>
      <c r="S1356" s="28"/>
      <c r="T1356" s="28"/>
      <c r="U1356" s="28"/>
      <c r="V1356" s="28"/>
      <c r="X1356" s="28"/>
      <c r="Y1356" s="28"/>
    </row>
    <row r="1357" spans="1:25" x14ac:dyDescent="0.2">
      <c r="A1357" t="e">
        <f>IF(OR(F1357=#REF!,G1357=#REF!),ROUND(A1356+1,0),A1356+0.0001)</f>
        <v>#REF!</v>
      </c>
      <c r="B1357" s="20" t="e">
        <f>IF(AND(E1357&gt;=$B$2,E1357&lt;=$B$3,OR(F1357=#REF!,G1357=#REF!)),ROUND(B1356+1,0),B1356+0.0001)</f>
        <v>#REF!</v>
      </c>
      <c r="C1357" s="20" t="e">
        <f>IF(H1357=#REF!,ROUND(C1356+1,0),C1356+0.0001)</f>
        <v>#REF!</v>
      </c>
      <c r="D1357" s="21"/>
      <c r="E1357" s="22"/>
      <c r="F1357" s="23"/>
      <c r="G1357" s="24"/>
      <c r="H1357" s="51"/>
      <c r="I1357" s="25"/>
      <c r="J1357" s="31"/>
      <c r="K1357" s="43" t="str">
        <f t="shared" si="42"/>
        <v/>
      </c>
      <c r="L1357" s="45" t="str">
        <f>IF(F1357="","",VLOOKUP(Journal!F1357,Kontenplan!$E$9:$F$278,2))</f>
        <v/>
      </c>
      <c r="M1357" s="44" t="str">
        <f>IF(G1357="","",VLOOKUP(Journal!G1357,Kontenplan!$E$9:$F$278,2))</f>
        <v/>
      </c>
      <c r="N1357" s="28" t="str">
        <f>IF(AND(G1357="",I1357="",J1357=""),"",IF(AND(I1357&gt;0,OR(F1357="",G1357="")),"Bitte gültige Kontonummer/n eingeben",IF(OR(AND(F1357&gt;0,F1357&lt;1000),F1357&gt;9999),"Sollkontonummer muss vierstellig sein",IF(VLOOKUP(F1357,Kontenplan!$E$9:$E$277,1)&lt;&gt;F1357,"Sollkonto existiert nicht",IF(D1357=0,"Bitte Beleg-Nr. prüfen",IF(OR(AND(G1357&gt;0,G1357&lt;1000),G1357&gt;9999),"Habenkontonummer muss vierstellig sein",IF(VLOOKUP(G1357,Kontenplan!$E$9:$F$277,1)&lt;&gt;G1357,"Habenkonto exisitert nicht","")))))))</f>
        <v/>
      </c>
      <c r="O1357" s="28" t="str">
        <f t="shared" si="43"/>
        <v/>
      </c>
      <c r="P1357" s="28"/>
      <c r="Q1357" s="28"/>
      <c r="R1357" s="28"/>
      <c r="S1357" s="28"/>
      <c r="T1357" s="28"/>
      <c r="U1357" s="28"/>
      <c r="V1357" s="28"/>
      <c r="X1357" s="28"/>
      <c r="Y1357" s="28"/>
    </row>
    <row r="1358" spans="1:25" x14ac:dyDescent="0.2">
      <c r="A1358" t="e">
        <f>IF(OR(F1358=#REF!,G1358=#REF!),ROUND(A1357+1,0),A1357+0.0001)</f>
        <v>#REF!</v>
      </c>
      <c r="B1358" s="20" t="e">
        <f>IF(AND(E1358&gt;=$B$2,E1358&lt;=$B$3,OR(F1358=#REF!,G1358=#REF!)),ROUND(B1357+1,0),B1357+0.0001)</f>
        <v>#REF!</v>
      </c>
      <c r="C1358" s="20" t="e">
        <f>IF(H1358=#REF!,ROUND(C1357+1,0),C1357+0.0001)</f>
        <v>#REF!</v>
      </c>
      <c r="D1358" s="21"/>
      <c r="E1358" s="22"/>
      <c r="F1358" s="23"/>
      <c r="G1358" s="24"/>
      <c r="H1358" s="51"/>
      <c r="I1358" s="25"/>
      <c r="J1358" s="31"/>
      <c r="K1358" s="43" t="str">
        <f t="shared" si="42"/>
        <v/>
      </c>
      <c r="L1358" s="45" t="str">
        <f>IF(F1358="","",VLOOKUP(Journal!F1358,Kontenplan!$E$9:$F$278,2))</f>
        <v/>
      </c>
      <c r="M1358" s="44" t="str">
        <f>IF(G1358="","",VLOOKUP(Journal!G1358,Kontenplan!$E$9:$F$278,2))</f>
        <v/>
      </c>
      <c r="N1358" s="28" t="str">
        <f>IF(AND(G1358="",I1358="",J1358=""),"",IF(AND(I1358&gt;0,OR(F1358="",G1358="")),"Bitte gültige Kontonummer/n eingeben",IF(OR(AND(F1358&gt;0,F1358&lt;1000),F1358&gt;9999),"Sollkontonummer muss vierstellig sein",IF(VLOOKUP(F1358,Kontenplan!$E$9:$E$277,1)&lt;&gt;F1358,"Sollkonto existiert nicht",IF(D1358=0,"Bitte Beleg-Nr. prüfen",IF(OR(AND(G1358&gt;0,G1358&lt;1000),G1358&gt;9999),"Habenkontonummer muss vierstellig sein",IF(VLOOKUP(G1358,Kontenplan!$E$9:$F$277,1)&lt;&gt;G1358,"Habenkonto exisitert nicht","")))))))</f>
        <v/>
      </c>
      <c r="O1358" s="28" t="str">
        <f t="shared" si="43"/>
        <v/>
      </c>
      <c r="P1358" s="28"/>
      <c r="Q1358" s="28"/>
      <c r="R1358" s="28"/>
      <c r="S1358" s="28"/>
      <c r="T1358" s="28"/>
      <c r="U1358" s="28"/>
      <c r="V1358" s="28"/>
      <c r="X1358" s="28"/>
      <c r="Y1358" s="28"/>
    </row>
    <row r="1359" spans="1:25" x14ac:dyDescent="0.2">
      <c r="A1359" t="e">
        <f>IF(OR(F1359=#REF!,G1359=#REF!),ROUND(A1358+1,0),A1358+0.0001)</f>
        <v>#REF!</v>
      </c>
      <c r="B1359" s="20" t="e">
        <f>IF(AND(E1359&gt;=$B$2,E1359&lt;=$B$3,OR(F1359=#REF!,G1359=#REF!)),ROUND(B1358+1,0),B1358+0.0001)</f>
        <v>#REF!</v>
      </c>
      <c r="C1359" s="20" t="e">
        <f>IF(H1359=#REF!,ROUND(C1358+1,0),C1358+0.0001)</f>
        <v>#REF!</v>
      </c>
      <c r="D1359" s="21"/>
      <c r="E1359" s="22"/>
      <c r="F1359" s="23"/>
      <c r="G1359" s="24"/>
      <c r="H1359" s="51"/>
      <c r="I1359" s="25"/>
      <c r="J1359" s="31"/>
      <c r="K1359" s="43" t="str">
        <f t="shared" si="42"/>
        <v/>
      </c>
      <c r="L1359" s="45" t="str">
        <f>IF(F1359="","",VLOOKUP(Journal!F1359,Kontenplan!$E$9:$F$278,2))</f>
        <v/>
      </c>
      <c r="M1359" s="44" t="str">
        <f>IF(G1359="","",VLOOKUP(Journal!G1359,Kontenplan!$E$9:$F$278,2))</f>
        <v/>
      </c>
      <c r="N1359" s="28" t="str">
        <f>IF(AND(G1359="",I1359="",J1359=""),"",IF(AND(I1359&gt;0,OR(F1359="",G1359="")),"Bitte gültige Kontonummer/n eingeben",IF(OR(AND(F1359&gt;0,F1359&lt;1000),F1359&gt;9999),"Sollkontonummer muss vierstellig sein",IF(VLOOKUP(F1359,Kontenplan!$E$9:$E$277,1)&lt;&gt;F1359,"Sollkonto existiert nicht",IF(D1359=0,"Bitte Beleg-Nr. prüfen",IF(OR(AND(G1359&gt;0,G1359&lt;1000),G1359&gt;9999),"Habenkontonummer muss vierstellig sein",IF(VLOOKUP(G1359,Kontenplan!$E$9:$F$277,1)&lt;&gt;G1359,"Habenkonto exisitert nicht","")))))))</f>
        <v/>
      </c>
      <c r="O1359" s="28" t="str">
        <f t="shared" si="43"/>
        <v/>
      </c>
      <c r="P1359" s="28"/>
      <c r="Q1359" s="28"/>
      <c r="R1359" s="28"/>
      <c r="S1359" s="28"/>
      <c r="T1359" s="28"/>
      <c r="U1359" s="28"/>
      <c r="V1359" s="28"/>
      <c r="X1359" s="28"/>
      <c r="Y1359" s="28"/>
    </row>
    <row r="1360" spans="1:25" x14ac:dyDescent="0.2">
      <c r="A1360" t="e">
        <f>IF(OR(F1360=#REF!,G1360=#REF!),ROUND(A1359+1,0),A1359+0.0001)</f>
        <v>#REF!</v>
      </c>
      <c r="B1360" s="20" t="e">
        <f>IF(AND(E1360&gt;=$B$2,E1360&lt;=$B$3,OR(F1360=#REF!,G1360=#REF!)),ROUND(B1359+1,0),B1359+0.0001)</f>
        <v>#REF!</v>
      </c>
      <c r="C1360" s="20" t="e">
        <f>IF(H1360=#REF!,ROUND(C1359+1,0),C1359+0.0001)</f>
        <v>#REF!</v>
      </c>
      <c r="D1360" s="21"/>
      <c r="E1360" s="22"/>
      <c r="F1360" s="23"/>
      <c r="G1360" s="24"/>
      <c r="H1360" s="51"/>
      <c r="I1360" s="25"/>
      <c r="J1360" s="31"/>
      <c r="K1360" s="43" t="str">
        <f t="shared" si="42"/>
        <v/>
      </c>
      <c r="L1360" s="45" t="str">
        <f>IF(F1360="","",VLOOKUP(Journal!F1360,Kontenplan!$E$9:$F$278,2))</f>
        <v/>
      </c>
      <c r="M1360" s="44" t="str">
        <f>IF(G1360="","",VLOOKUP(Journal!G1360,Kontenplan!$E$9:$F$278,2))</f>
        <v/>
      </c>
      <c r="N1360" s="28" t="str">
        <f>IF(AND(G1360="",I1360="",J1360=""),"",IF(AND(I1360&gt;0,OR(F1360="",G1360="")),"Bitte gültige Kontonummer/n eingeben",IF(OR(AND(F1360&gt;0,F1360&lt;1000),F1360&gt;9999),"Sollkontonummer muss vierstellig sein",IF(VLOOKUP(F1360,Kontenplan!$E$9:$E$277,1)&lt;&gt;F1360,"Sollkonto existiert nicht",IF(D1360=0,"Bitte Beleg-Nr. prüfen",IF(OR(AND(G1360&gt;0,G1360&lt;1000),G1360&gt;9999),"Habenkontonummer muss vierstellig sein",IF(VLOOKUP(G1360,Kontenplan!$E$9:$F$277,1)&lt;&gt;G1360,"Habenkonto exisitert nicht","")))))))</f>
        <v/>
      </c>
      <c r="O1360" s="28" t="str">
        <f t="shared" si="43"/>
        <v/>
      </c>
      <c r="P1360" s="28"/>
      <c r="Q1360" s="28"/>
      <c r="R1360" s="28"/>
      <c r="S1360" s="28"/>
      <c r="T1360" s="28"/>
      <c r="U1360" s="28"/>
      <c r="V1360" s="28"/>
      <c r="X1360" s="28"/>
      <c r="Y1360" s="28"/>
    </row>
    <row r="1361" spans="1:25" x14ac:dyDescent="0.2">
      <c r="A1361" t="e">
        <f>IF(OR(F1361=#REF!,G1361=#REF!),ROUND(A1360+1,0),A1360+0.0001)</f>
        <v>#REF!</v>
      </c>
      <c r="B1361" s="20" t="e">
        <f>IF(AND(E1361&gt;=$B$2,E1361&lt;=$B$3,OR(F1361=#REF!,G1361=#REF!)),ROUND(B1360+1,0),B1360+0.0001)</f>
        <v>#REF!</v>
      </c>
      <c r="C1361" s="20" t="e">
        <f>IF(H1361=#REF!,ROUND(C1360+1,0),C1360+0.0001)</f>
        <v>#REF!</v>
      </c>
      <c r="D1361" s="21"/>
      <c r="E1361" s="22"/>
      <c r="F1361" s="23"/>
      <c r="G1361" s="24"/>
      <c r="H1361" s="51"/>
      <c r="I1361" s="25"/>
      <c r="J1361" s="31"/>
      <c r="K1361" s="43" t="str">
        <f t="shared" si="42"/>
        <v/>
      </c>
      <c r="L1361" s="45" t="str">
        <f>IF(F1361="","",VLOOKUP(Journal!F1361,Kontenplan!$E$9:$F$278,2))</f>
        <v/>
      </c>
      <c r="M1361" s="44" t="str">
        <f>IF(G1361="","",VLOOKUP(Journal!G1361,Kontenplan!$E$9:$F$278,2))</f>
        <v/>
      </c>
      <c r="N1361" s="28" t="str">
        <f>IF(AND(G1361="",I1361="",J1361=""),"",IF(AND(I1361&gt;0,OR(F1361="",G1361="")),"Bitte gültige Kontonummer/n eingeben",IF(OR(AND(F1361&gt;0,F1361&lt;1000),F1361&gt;9999),"Sollkontonummer muss vierstellig sein",IF(VLOOKUP(F1361,Kontenplan!$E$9:$E$277,1)&lt;&gt;F1361,"Sollkonto existiert nicht",IF(D1361=0,"Bitte Beleg-Nr. prüfen",IF(OR(AND(G1361&gt;0,G1361&lt;1000),G1361&gt;9999),"Habenkontonummer muss vierstellig sein",IF(VLOOKUP(G1361,Kontenplan!$E$9:$F$277,1)&lt;&gt;G1361,"Habenkonto exisitert nicht","")))))))</f>
        <v/>
      </c>
      <c r="O1361" s="28" t="str">
        <f t="shared" si="43"/>
        <v/>
      </c>
      <c r="P1361" s="28"/>
      <c r="Q1361" s="28"/>
      <c r="R1361" s="28"/>
      <c r="S1361" s="28"/>
      <c r="T1361" s="28"/>
      <c r="U1361" s="28"/>
      <c r="V1361" s="28"/>
      <c r="X1361" s="28"/>
      <c r="Y1361" s="28"/>
    </row>
    <row r="1362" spans="1:25" x14ac:dyDescent="0.2">
      <c r="A1362" t="e">
        <f>IF(OR(F1362=#REF!,G1362=#REF!),ROUND(A1361+1,0),A1361+0.0001)</f>
        <v>#REF!</v>
      </c>
      <c r="B1362" s="20" t="e">
        <f>IF(AND(E1362&gt;=$B$2,E1362&lt;=$B$3,OR(F1362=#REF!,G1362=#REF!)),ROUND(B1361+1,0),B1361+0.0001)</f>
        <v>#REF!</v>
      </c>
      <c r="C1362" s="20" t="e">
        <f>IF(H1362=#REF!,ROUND(C1361+1,0),C1361+0.0001)</f>
        <v>#REF!</v>
      </c>
      <c r="D1362" s="21"/>
      <c r="E1362" s="22"/>
      <c r="F1362" s="23"/>
      <c r="G1362" s="24"/>
      <c r="H1362" s="51"/>
      <c r="I1362" s="25"/>
      <c r="J1362" s="31"/>
      <c r="K1362" s="43" t="str">
        <f t="shared" si="42"/>
        <v/>
      </c>
      <c r="L1362" s="45" t="str">
        <f>IF(F1362="","",VLOOKUP(Journal!F1362,Kontenplan!$E$9:$F$278,2))</f>
        <v/>
      </c>
      <c r="M1362" s="44" t="str">
        <f>IF(G1362="","",VLOOKUP(Journal!G1362,Kontenplan!$E$9:$F$278,2))</f>
        <v/>
      </c>
      <c r="N1362" s="28" t="str">
        <f>IF(AND(G1362="",I1362="",J1362=""),"",IF(AND(I1362&gt;0,OR(F1362="",G1362="")),"Bitte gültige Kontonummer/n eingeben",IF(OR(AND(F1362&gt;0,F1362&lt;1000),F1362&gt;9999),"Sollkontonummer muss vierstellig sein",IF(VLOOKUP(F1362,Kontenplan!$E$9:$E$277,1)&lt;&gt;F1362,"Sollkonto existiert nicht",IF(D1362=0,"Bitte Beleg-Nr. prüfen",IF(OR(AND(G1362&gt;0,G1362&lt;1000),G1362&gt;9999),"Habenkontonummer muss vierstellig sein",IF(VLOOKUP(G1362,Kontenplan!$E$9:$F$277,1)&lt;&gt;G1362,"Habenkonto exisitert nicht","")))))))</f>
        <v/>
      </c>
      <c r="O1362" s="28" t="str">
        <f t="shared" si="43"/>
        <v/>
      </c>
      <c r="P1362" s="28"/>
      <c r="Q1362" s="28"/>
      <c r="R1362" s="28"/>
      <c r="S1362" s="28"/>
      <c r="T1362" s="28"/>
      <c r="U1362" s="28"/>
      <c r="V1362" s="28"/>
      <c r="X1362" s="28"/>
      <c r="Y1362" s="28"/>
    </row>
    <row r="1363" spans="1:25" x14ac:dyDescent="0.2">
      <c r="A1363" t="e">
        <f>IF(OR(F1363=#REF!,G1363=#REF!),ROUND(A1362+1,0),A1362+0.0001)</f>
        <v>#REF!</v>
      </c>
      <c r="B1363" s="20" t="e">
        <f>IF(AND(E1363&gt;=$B$2,E1363&lt;=$B$3,OR(F1363=#REF!,G1363=#REF!)),ROUND(B1362+1,0),B1362+0.0001)</f>
        <v>#REF!</v>
      </c>
      <c r="C1363" s="20" t="e">
        <f>IF(H1363=#REF!,ROUND(C1362+1,0),C1362+0.0001)</f>
        <v>#REF!</v>
      </c>
      <c r="D1363" s="21"/>
      <c r="E1363" s="22"/>
      <c r="F1363" s="23"/>
      <c r="G1363" s="24"/>
      <c r="H1363" s="51"/>
      <c r="I1363" s="25"/>
      <c r="J1363" s="31"/>
      <c r="K1363" s="43" t="str">
        <f t="shared" si="42"/>
        <v/>
      </c>
      <c r="L1363" s="45" t="str">
        <f>IF(F1363="","",VLOOKUP(Journal!F1363,Kontenplan!$E$9:$F$278,2))</f>
        <v/>
      </c>
      <c r="M1363" s="44" t="str">
        <f>IF(G1363="","",VLOOKUP(Journal!G1363,Kontenplan!$E$9:$F$278,2))</f>
        <v/>
      </c>
      <c r="N1363" s="28" t="str">
        <f>IF(AND(G1363="",I1363="",J1363=""),"",IF(AND(I1363&gt;0,OR(F1363="",G1363="")),"Bitte gültige Kontonummer/n eingeben",IF(OR(AND(F1363&gt;0,F1363&lt;1000),F1363&gt;9999),"Sollkontonummer muss vierstellig sein",IF(VLOOKUP(F1363,Kontenplan!$E$9:$E$277,1)&lt;&gt;F1363,"Sollkonto existiert nicht",IF(D1363=0,"Bitte Beleg-Nr. prüfen",IF(OR(AND(G1363&gt;0,G1363&lt;1000),G1363&gt;9999),"Habenkontonummer muss vierstellig sein",IF(VLOOKUP(G1363,Kontenplan!$E$9:$F$277,1)&lt;&gt;G1363,"Habenkonto exisitert nicht","")))))))</f>
        <v/>
      </c>
      <c r="O1363" s="28" t="str">
        <f t="shared" si="43"/>
        <v/>
      </c>
      <c r="P1363" s="28"/>
      <c r="Q1363" s="28"/>
      <c r="R1363" s="28"/>
      <c r="S1363" s="28"/>
      <c r="T1363" s="28"/>
      <c r="U1363" s="28"/>
      <c r="V1363" s="28"/>
      <c r="X1363" s="28"/>
      <c r="Y1363" s="28"/>
    </row>
    <row r="1364" spans="1:25" x14ac:dyDescent="0.2">
      <c r="A1364" t="e">
        <f>IF(OR(F1364=#REF!,G1364=#REF!),ROUND(A1363+1,0),A1363+0.0001)</f>
        <v>#REF!</v>
      </c>
      <c r="B1364" s="20" t="e">
        <f>IF(AND(E1364&gt;=$B$2,E1364&lt;=$B$3,OR(F1364=#REF!,G1364=#REF!)),ROUND(B1363+1,0),B1363+0.0001)</f>
        <v>#REF!</v>
      </c>
      <c r="C1364" s="20" t="e">
        <f>IF(H1364=#REF!,ROUND(C1363+1,0),C1363+0.0001)</f>
        <v>#REF!</v>
      </c>
      <c r="D1364" s="21"/>
      <c r="E1364" s="22"/>
      <c r="F1364" s="23"/>
      <c r="G1364" s="24"/>
      <c r="H1364" s="51"/>
      <c r="I1364" s="25"/>
      <c r="J1364" s="31"/>
      <c r="K1364" s="43" t="str">
        <f t="shared" si="42"/>
        <v/>
      </c>
      <c r="L1364" s="45" t="str">
        <f>IF(F1364="","",VLOOKUP(Journal!F1364,Kontenplan!$E$9:$F$278,2))</f>
        <v/>
      </c>
      <c r="M1364" s="44" t="str">
        <f>IF(G1364="","",VLOOKUP(Journal!G1364,Kontenplan!$E$9:$F$278,2))</f>
        <v/>
      </c>
      <c r="N1364" s="28" t="str">
        <f>IF(AND(G1364="",I1364="",J1364=""),"",IF(AND(I1364&gt;0,OR(F1364="",G1364="")),"Bitte gültige Kontonummer/n eingeben",IF(OR(AND(F1364&gt;0,F1364&lt;1000),F1364&gt;9999),"Sollkontonummer muss vierstellig sein",IF(VLOOKUP(F1364,Kontenplan!$E$9:$E$277,1)&lt;&gt;F1364,"Sollkonto existiert nicht",IF(D1364=0,"Bitte Beleg-Nr. prüfen",IF(OR(AND(G1364&gt;0,G1364&lt;1000),G1364&gt;9999),"Habenkontonummer muss vierstellig sein",IF(VLOOKUP(G1364,Kontenplan!$E$9:$F$277,1)&lt;&gt;G1364,"Habenkonto exisitert nicht","")))))))</f>
        <v/>
      </c>
      <c r="O1364" s="28" t="str">
        <f t="shared" si="43"/>
        <v/>
      </c>
      <c r="P1364" s="28"/>
      <c r="Q1364" s="28"/>
      <c r="R1364" s="28"/>
      <c r="S1364" s="28"/>
      <c r="T1364" s="28"/>
      <c r="U1364" s="28"/>
      <c r="V1364" s="28"/>
      <c r="X1364" s="28"/>
      <c r="Y1364" s="28"/>
    </row>
    <row r="1365" spans="1:25" x14ac:dyDescent="0.2">
      <c r="A1365" t="e">
        <f>IF(OR(F1365=#REF!,G1365=#REF!),ROUND(A1364+1,0),A1364+0.0001)</f>
        <v>#REF!</v>
      </c>
      <c r="B1365" s="20" t="e">
        <f>IF(AND(E1365&gt;=$B$2,E1365&lt;=$B$3,OR(F1365=#REF!,G1365=#REF!)),ROUND(B1364+1,0),B1364+0.0001)</f>
        <v>#REF!</v>
      </c>
      <c r="C1365" s="20" t="e">
        <f>IF(H1365=#REF!,ROUND(C1364+1,0),C1364+0.0001)</f>
        <v>#REF!</v>
      </c>
      <c r="D1365" s="21"/>
      <c r="E1365" s="22"/>
      <c r="F1365" s="23"/>
      <c r="G1365" s="24"/>
      <c r="H1365" s="51"/>
      <c r="I1365" s="25"/>
      <c r="J1365" s="31"/>
      <c r="K1365" s="43" t="str">
        <f t="shared" si="42"/>
        <v/>
      </c>
      <c r="L1365" s="45" t="str">
        <f>IF(F1365="","",VLOOKUP(Journal!F1365,Kontenplan!$E$9:$F$278,2))</f>
        <v/>
      </c>
      <c r="M1365" s="44" t="str">
        <f>IF(G1365="","",VLOOKUP(Journal!G1365,Kontenplan!$E$9:$F$278,2))</f>
        <v/>
      </c>
      <c r="N1365" s="28" t="str">
        <f>IF(AND(G1365="",I1365="",J1365=""),"",IF(AND(I1365&gt;0,OR(F1365="",G1365="")),"Bitte gültige Kontonummer/n eingeben",IF(OR(AND(F1365&gt;0,F1365&lt;1000),F1365&gt;9999),"Sollkontonummer muss vierstellig sein",IF(VLOOKUP(F1365,Kontenplan!$E$9:$E$277,1)&lt;&gt;F1365,"Sollkonto existiert nicht",IF(D1365=0,"Bitte Beleg-Nr. prüfen",IF(OR(AND(G1365&gt;0,G1365&lt;1000),G1365&gt;9999),"Habenkontonummer muss vierstellig sein",IF(VLOOKUP(G1365,Kontenplan!$E$9:$F$277,1)&lt;&gt;G1365,"Habenkonto exisitert nicht","")))))))</f>
        <v/>
      </c>
      <c r="O1365" s="28" t="str">
        <f t="shared" si="43"/>
        <v/>
      </c>
      <c r="P1365" s="28"/>
      <c r="Q1365" s="28"/>
      <c r="R1365" s="28"/>
      <c r="S1365" s="28"/>
      <c r="T1365" s="28"/>
      <c r="U1365" s="28"/>
      <c r="V1365" s="28"/>
      <c r="X1365" s="28"/>
      <c r="Y1365" s="28"/>
    </row>
    <row r="1366" spans="1:25" x14ac:dyDescent="0.2">
      <c r="A1366" t="e">
        <f>IF(OR(F1366=#REF!,G1366=#REF!),ROUND(A1365+1,0),A1365+0.0001)</f>
        <v>#REF!</v>
      </c>
      <c r="B1366" s="20" t="e">
        <f>IF(AND(E1366&gt;=$B$2,E1366&lt;=$B$3,OR(F1366=#REF!,G1366=#REF!)),ROUND(B1365+1,0),B1365+0.0001)</f>
        <v>#REF!</v>
      </c>
      <c r="C1366" s="20" t="e">
        <f>IF(H1366=#REF!,ROUND(C1365+1,0),C1365+0.0001)</f>
        <v>#REF!</v>
      </c>
      <c r="D1366" s="21"/>
      <c r="E1366" s="22"/>
      <c r="F1366" s="23"/>
      <c r="G1366" s="24"/>
      <c r="H1366" s="51"/>
      <c r="I1366" s="25"/>
      <c r="J1366" s="31"/>
      <c r="K1366" s="43" t="str">
        <f t="shared" si="42"/>
        <v/>
      </c>
      <c r="L1366" s="45" t="str">
        <f>IF(F1366="","",VLOOKUP(Journal!F1366,Kontenplan!$E$9:$F$278,2))</f>
        <v/>
      </c>
      <c r="M1366" s="44" t="str">
        <f>IF(G1366="","",VLOOKUP(Journal!G1366,Kontenplan!$E$9:$F$278,2))</f>
        <v/>
      </c>
      <c r="N1366" s="28" t="str">
        <f>IF(AND(G1366="",I1366="",J1366=""),"",IF(AND(I1366&gt;0,OR(F1366="",G1366="")),"Bitte gültige Kontonummer/n eingeben",IF(OR(AND(F1366&gt;0,F1366&lt;1000),F1366&gt;9999),"Sollkontonummer muss vierstellig sein",IF(VLOOKUP(F1366,Kontenplan!$E$9:$E$277,1)&lt;&gt;F1366,"Sollkonto existiert nicht",IF(D1366=0,"Bitte Beleg-Nr. prüfen",IF(OR(AND(G1366&gt;0,G1366&lt;1000),G1366&gt;9999),"Habenkontonummer muss vierstellig sein",IF(VLOOKUP(G1366,Kontenplan!$E$9:$F$277,1)&lt;&gt;G1366,"Habenkonto exisitert nicht","")))))))</f>
        <v/>
      </c>
      <c r="O1366" s="28" t="str">
        <f t="shared" si="43"/>
        <v/>
      </c>
      <c r="P1366" s="28"/>
      <c r="Q1366" s="28"/>
      <c r="R1366" s="28"/>
      <c r="S1366" s="28"/>
      <c r="T1366" s="28"/>
      <c r="U1366" s="28"/>
      <c r="V1366" s="28"/>
      <c r="X1366" s="28"/>
      <c r="Y1366" s="28"/>
    </row>
    <row r="1367" spans="1:25" x14ac:dyDescent="0.2">
      <c r="A1367" t="e">
        <f>IF(OR(F1367=#REF!,G1367=#REF!),ROUND(A1366+1,0),A1366+0.0001)</f>
        <v>#REF!</v>
      </c>
      <c r="B1367" s="20" t="e">
        <f>IF(AND(E1367&gt;=$B$2,E1367&lt;=$B$3,OR(F1367=#REF!,G1367=#REF!)),ROUND(B1366+1,0),B1366+0.0001)</f>
        <v>#REF!</v>
      </c>
      <c r="C1367" s="20" t="e">
        <f>IF(H1367=#REF!,ROUND(C1366+1,0),C1366+0.0001)</f>
        <v>#REF!</v>
      </c>
      <c r="D1367" s="21"/>
      <c r="E1367" s="22"/>
      <c r="F1367" s="23"/>
      <c r="G1367" s="24"/>
      <c r="H1367" s="51"/>
      <c r="I1367" s="25"/>
      <c r="J1367" s="31"/>
      <c r="K1367" s="43" t="str">
        <f t="shared" si="42"/>
        <v/>
      </c>
      <c r="L1367" s="45" t="str">
        <f>IF(F1367="","",VLOOKUP(Journal!F1367,Kontenplan!$E$9:$F$278,2))</f>
        <v/>
      </c>
      <c r="M1367" s="44" t="str">
        <f>IF(G1367="","",VLOOKUP(Journal!G1367,Kontenplan!$E$9:$F$278,2))</f>
        <v/>
      </c>
      <c r="N1367" s="28" t="str">
        <f>IF(AND(G1367="",I1367="",J1367=""),"",IF(AND(I1367&gt;0,OR(F1367="",G1367="")),"Bitte gültige Kontonummer/n eingeben",IF(OR(AND(F1367&gt;0,F1367&lt;1000),F1367&gt;9999),"Sollkontonummer muss vierstellig sein",IF(VLOOKUP(F1367,Kontenplan!$E$9:$E$277,1)&lt;&gt;F1367,"Sollkonto existiert nicht",IF(D1367=0,"Bitte Beleg-Nr. prüfen",IF(OR(AND(G1367&gt;0,G1367&lt;1000),G1367&gt;9999),"Habenkontonummer muss vierstellig sein",IF(VLOOKUP(G1367,Kontenplan!$E$9:$F$277,1)&lt;&gt;G1367,"Habenkonto exisitert nicht","")))))))</f>
        <v/>
      </c>
      <c r="O1367" s="28" t="str">
        <f t="shared" si="43"/>
        <v/>
      </c>
      <c r="P1367" s="28"/>
      <c r="Q1367" s="28"/>
      <c r="R1367" s="28"/>
      <c r="S1367" s="28"/>
      <c r="T1367" s="28"/>
      <c r="U1367" s="28"/>
      <c r="V1367" s="28"/>
      <c r="X1367" s="28"/>
      <c r="Y1367" s="28"/>
    </row>
    <row r="1368" spans="1:25" x14ac:dyDescent="0.2">
      <c r="A1368" t="e">
        <f>IF(OR(F1368=#REF!,G1368=#REF!),ROUND(A1367+1,0),A1367+0.0001)</f>
        <v>#REF!</v>
      </c>
      <c r="B1368" s="20" t="e">
        <f>IF(AND(E1368&gt;=$B$2,E1368&lt;=$B$3,OR(F1368=#REF!,G1368=#REF!)),ROUND(B1367+1,0),B1367+0.0001)</f>
        <v>#REF!</v>
      </c>
      <c r="C1368" s="20" t="e">
        <f>IF(H1368=#REF!,ROUND(C1367+1,0),C1367+0.0001)</f>
        <v>#REF!</v>
      </c>
      <c r="D1368" s="21"/>
      <c r="E1368" s="22"/>
      <c r="F1368" s="23"/>
      <c r="G1368" s="24"/>
      <c r="H1368" s="51"/>
      <c r="I1368" s="25"/>
      <c r="J1368" s="31"/>
      <c r="K1368" s="43" t="str">
        <f t="shared" si="42"/>
        <v/>
      </c>
      <c r="L1368" s="45" t="str">
        <f>IF(F1368="","",VLOOKUP(Journal!F1368,Kontenplan!$E$9:$F$278,2))</f>
        <v/>
      </c>
      <c r="M1368" s="44" t="str">
        <f>IF(G1368="","",VLOOKUP(Journal!G1368,Kontenplan!$E$9:$F$278,2))</f>
        <v/>
      </c>
      <c r="N1368" s="28" t="str">
        <f>IF(AND(G1368="",I1368="",J1368=""),"",IF(AND(I1368&gt;0,OR(F1368="",G1368="")),"Bitte gültige Kontonummer/n eingeben",IF(OR(AND(F1368&gt;0,F1368&lt;1000),F1368&gt;9999),"Sollkontonummer muss vierstellig sein",IF(VLOOKUP(F1368,Kontenplan!$E$9:$E$277,1)&lt;&gt;F1368,"Sollkonto existiert nicht",IF(D1368=0,"Bitte Beleg-Nr. prüfen",IF(OR(AND(G1368&gt;0,G1368&lt;1000),G1368&gt;9999),"Habenkontonummer muss vierstellig sein",IF(VLOOKUP(G1368,Kontenplan!$E$9:$F$277,1)&lt;&gt;G1368,"Habenkonto exisitert nicht","")))))))</f>
        <v/>
      </c>
      <c r="O1368" s="28" t="str">
        <f t="shared" si="43"/>
        <v/>
      </c>
      <c r="P1368" s="28"/>
      <c r="Q1368" s="28"/>
      <c r="R1368" s="28"/>
      <c r="S1368" s="28"/>
      <c r="T1368" s="28"/>
      <c r="U1368" s="28"/>
      <c r="V1368" s="28"/>
      <c r="X1368" s="28"/>
      <c r="Y1368" s="28"/>
    </row>
    <row r="1369" spans="1:25" x14ac:dyDescent="0.2">
      <c r="A1369" t="e">
        <f>IF(OR(F1369=#REF!,G1369=#REF!),ROUND(A1368+1,0),A1368+0.0001)</f>
        <v>#REF!</v>
      </c>
      <c r="B1369" s="20" t="e">
        <f>IF(AND(E1369&gt;=$B$2,E1369&lt;=$B$3,OR(F1369=#REF!,G1369=#REF!)),ROUND(B1368+1,0),B1368+0.0001)</f>
        <v>#REF!</v>
      </c>
      <c r="C1369" s="20" t="e">
        <f>IF(H1369=#REF!,ROUND(C1368+1,0),C1368+0.0001)</f>
        <v>#REF!</v>
      </c>
      <c r="D1369" s="21"/>
      <c r="E1369" s="22"/>
      <c r="F1369" s="23"/>
      <c r="G1369" s="24"/>
      <c r="H1369" s="51"/>
      <c r="I1369" s="25"/>
      <c r="J1369" s="31"/>
      <c r="K1369" s="43" t="str">
        <f t="shared" si="42"/>
        <v/>
      </c>
      <c r="L1369" s="45" t="str">
        <f>IF(F1369="","",VLOOKUP(Journal!F1369,Kontenplan!$E$9:$F$278,2))</f>
        <v/>
      </c>
      <c r="M1369" s="44" t="str">
        <f>IF(G1369="","",VLOOKUP(Journal!G1369,Kontenplan!$E$9:$F$278,2))</f>
        <v/>
      </c>
      <c r="N1369" s="28" t="str">
        <f>IF(AND(G1369="",I1369="",J1369=""),"",IF(AND(I1369&gt;0,OR(F1369="",G1369="")),"Bitte gültige Kontonummer/n eingeben",IF(OR(AND(F1369&gt;0,F1369&lt;1000),F1369&gt;9999),"Sollkontonummer muss vierstellig sein",IF(VLOOKUP(F1369,Kontenplan!$E$9:$E$277,1)&lt;&gt;F1369,"Sollkonto existiert nicht",IF(D1369=0,"Bitte Beleg-Nr. prüfen",IF(OR(AND(G1369&gt;0,G1369&lt;1000),G1369&gt;9999),"Habenkontonummer muss vierstellig sein",IF(VLOOKUP(G1369,Kontenplan!$E$9:$F$277,1)&lt;&gt;G1369,"Habenkonto exisitert nicht","")))))))</f>
        <v/>
      </c>
      <c r="O1369" s="28" t="str">
        <f t="shared" si="43"/>
        <v/>
      </c>
      <c r="P1369" s="28"/>
      <c r="Q1369" s="28"/>
      <c r="R1369" s="28"/>
      <c r="S1369" s="28"/>
      <c r="T1369" s="28"/>
      <c r="U1369" s="28"/>
      <c r="V1369" s="28"/>
      <c r="X1369" s="28"/>
      <c r="Y1369" s="28"/>
    </row>
    <row r="1370" spans="1:25" x14ac:dyDescent="0.2">
      <c r="A1370" t="e">
        <f>IF(OR(F1370=#REF!,G1370=#REF!),ROUND(A1369+1,0),A1369+0.0001)</f>
        <v>#REF!</v>
      </c>
      <c r="B1370" s="20" t="e">
        <f>IF(AND(E1370&gt;=$B$2,E1370&lt;=$B$3,OR(F1370=#REF!,G1370=#REF!)),ROUND(B1369+1,0),B1369+0.0001)</f>
        <v>#REF!</v>
      </c>
      <c r="C1370" s="20" t="e">
        <f>IF(H1370=#REF!,ROUND(C1369+1,0),C1369+0.0001)</f>
        <v>#REF!</v>
      </c>
      <c r="D1370" s="21"/>
      <c r="E1370" s="22"/>
      <c r="F1370" s="23"/>
      <c r="G1370" s="24"/>
      <c r="H1370" s="51"/>
      <c r="I1370" s="25"/>
      <c r="J1370" s="31"/>
      <c r="K1370" s="43" t="str">
        <f t="shared" si="42"/>
        <v/>
      </c>
      <c r="L1370" s="45" t="str">
        <f>IF(F1370="","",VLOOKUP(Journal!F1370,Kontenplan!$E$9:$F$278,2))</f>
        <v/>
      </c>
      <c r="M1370" s="44" t="str">
        <f>IF(G1370="","",VLOOKUP(Journal!G1370,Kontenplan!$E$9:$F$278,2))</f>
        <v/>
      </c>
      <c r="N1370" s="28" t="str">
        <f>IF(AND(G1370="",I1370="",J1370=""),"",IF(AND(I1370&gt;0,OR(F1370="",G1370="")),"Bitte gültige Kontonummer/n eingeben",IF(OR(AND(F1370&gt;0,F1370&lt;1000),F1370&gt;9999),"Sollkontonummer muss vierstellig sein",IF(VLOOKUP(F1370,Kontenplan!$E$9:$E$277,1)&lt;&gt;F1370,"Sollkonto existiert nicht",IF(D1370=0,"Bitte Beleg-Nr. prüfen",IF(OR(AND(G1370&gt;0,G1370&lt;1000),G1370&gt;9999),"Habenkontonummer muss vierstellig sein",IF(VLOOKUP(G1370,Kontenplan!$E$9:$F$277,1)&lt;&gt;G1370,"Habenkonto exisitert nicht","")))))))</f>
        <v/>
      </c>
      <c r="O1370" s="28" t="str">
        <f t="shared" si="43"/>
        <v/>
      </c>
      <c r="P1370" s="28"/>
      <c r="Q1370" s="28"/>
      <c r="R1370" s="28"/>
      <c r="S1370" s="28"/>
      <c r="T1370" s="28"/>
      <c r="U1370" s="28"/>
      <c r="V1370" s="28"/>
      <c r="X1370" s="28"/>
      <c r="Y1370" s="28"/>
    </row>
    <row r="1371" spans="1:25" x14ac:dyDescent="0.2">
      <c r="A1371" t="e">
        <f>IF(OR(F1371=#REF!,G1371=#REF!),ROUND(A1370+1,0),A1370+0.0001)</f>
        <v>#REF!</v>
      </c>
      <c r="B1371" s="20" t="e">
        <f>IF(AND(E1371&gt;=$B$2,E1371&lt;=$B$3,OR(F1371=#REF!,G1371=#REF!)),ROUND(B1370+1,0),B1370+0.0001)</f>
        <v>#REF!</v>
      </c>
      <c r="C1371" s="20" t="e">
        <f>IF(H1371=#REF!,ROUND(C1370+1,0),C1370+0.0001)</f>
        <v>#REF!</v>
      </c>
      <c r="D1371" s="21"/>
      <c r="E1371" s="22"/>
      <c r="F1371" s="23"/>
      <c r="G1371" s="24"/>
      <c r="H1371" s="51"/>
      <c r="I1371" s="25"/>
      <c r="J1371" s="31"/>
      <c r="K1371" s="43" t="str">
        <f t="shared" si="42"/>
        <v/>
      </c>
      <c r="L1371" s="45" t="str">
        <f>IF(F1371="","",VLOOKUP(Journal!F1371,Kontenplan!$E$9:$F$278,2))</f>
        <v/>
      </c>
      <c r="M1371" s="44" t="str">
        <f>IF(G1371="","",VLOOKUP(Journal!G1371,Kontenplan!$E$9:$F$278,2))</f>
        <v/>
      </c>
      <c r="N1371" s="28" t="str">
        <f>IF(AND(G1371="",I1371="",J1371=""),"",IF(AND(I1371&gt;0,OR(F1371="",G1371="")),"Bitte gültige Kontonummer/n eingeben",IF(OR(AND(F1371&gt;0,F1371&lt;1000),F1371&gt;9999),"Sollkontonummer muss vierstellig sein",IF(VLOOKUP(F1371,Kontenplan!$E$9:$E$277,1)&lt;&gt;F1371,"Sollkonto existiert nicht",IF(D1371=0,"Bitte Beleg-Nr. prüfen",IF(OR(AND(G1371&gt;0,G1371&lt;1000),G1371&gt;9999),"Habenkontonummer muss vierstellig sein",IF(VLOOKUP(G1371,Kontenplan!$E$9:$F$277,1)&lt;&gt;G1371,"Habenkonto exisitert nicht","")))))))</f>
        <v/>
      </c>
      <c r="O1371" s="28" t="str">
        <f t="shared" si="43"/>
        <v/>
      </c>
      <c r="P1371" s="28"/>
      <c r="Q1371" s="28"/>
      <c r="R1371" s="28"/>
      <c r="S1371" s="28"/>
      <c r="T1371" s="28"/>
      <c r="U1371" s="28"/>
      <c r="V1371" s="28"/>
      <c r="X1371" s="28"/>
      <c r="Y1371" s="28"/>
    </row>
    <row r="1372" spans="1:25" x14ac:dyDescent="0.2">
      <c r="A1372" t="e">
        <f>IF(OR(F1372=#REF!,G1372=#REF!),ROUND(A1371+1,0),A1371+0.0001)</f>
        <v>#REF!</v>
      </c>
      <c r="B1372" s="20" t="e">
        <f>IF(AND(E1372&gt;=$B$2,E1372&lt;=$B$3,OR(F1372=#REF!,G1372=#REF!)),ROUND(B1371+1,0),B1371+0.0001)</f>
        <v>#REF!</v>
      </c>
      <c r="C1372" s="20" t="e">
        <f>IF(H1372=#REF!,ROUND(C1371+1,0),C1371+0.0001)</f>
        <v>#REF!</v>
      </c>
      <c r="D1372" s="21"/>
      <c r="E1372" s="22"/>
      <c r="F1372" s="23"/>
      <c r="G1372" s="24"/>
      <c r="H1372" s="51"/>
      <c r="I1372" s="25"/>
      <c r="J1372" s="31"/>
      <c r="K1372" s="43" t="str">
        <f t="shared" si="42"/>
        <v/>
      </c>
      <c r="L1372" s="45" t="str">
        <f>IF(F1372="","",VLOOKUP(Journal!F1372,Kontenplan!$E$9:$F$278,2))</f>
        <v/>
      </c>
      <c r="M1372" s="44" t="str">
        <f>IF(G1372="","",VLOOKUP(Journal!G1372,Kontenplan!$E$9:$F$278,2))</f>
        <v/>
      </c>
      <c r="N1372" s="28" t="str">
        <f>IF(AND(G1372="",I1372="",J1372=""),"",IF(AND(I1372&gt;0,OR(F1372="",G1372="")),"Bitte gültige Kontonummer/n eingeben",IF(OR(AND(F1372&gt;0,F1372&lt;1000),F1372&gt;9999),"Sollkontonummer muss vierstellig sein",IF(VLOOKUP(F1372,Kontenplan!$E$9:$E$277,1)&lt;&gt;F1372,"Sollkonto existiert nicht",IF(D1372=0,"Bitte Beleg-Nr. prüfen",IF(OR(AND(G1372&gt;0,G1372&lt;1000),G1372&gt;9999),"Habenkontonummer muss vierstellig sein",IF(VLOOKUP(G1372,Kontenplan!$E$9:$F$277,1)&lt;&gt;G1372,"Habenkonto exisitert nicht","")))))))</f>
        <v/>
      </c>
      <c r="O1372" s="28" t="str">
        <f t="shared" si="43"/>
        <v/>
      </c>
      <c r="P1372" s="28"/>
      <c r="Q1372" s="28"/>
      <c r="R1372" s="28"/>
      <c r="S1372" s="28"/>
      <c r="T1372" s="28"/>
      <c r="U1372" s="28"/>
      <c r="V1372" s="28"/>
      <c r="X1372" s="28"/>
      <c r="Y1372" s="28"/>
    </row>
    <row r="1373" spans="1:25" x14ac:dyDescent="0.2">
      <c r="A1373" t="e">
        <f>IF(OR(F1373=#REF!,G1373=#REF!),ROUND(A1372+1,0),A1372+0.0001)</f>
        <v>#REF!</v>
      </c>
      <c r="B1373" s="20" t="e">
        <f>IF(AND(E1373&gt;=$B$2,E1373&lt;=$B$3,OR(F1373=#REF!,G1373=#REF!)),ROUND(B1372+1,0),B1372+0.0001)</f>
        <v>#REF!</v>
      </c>
      <c r="C1373" s="20" t="e">
        <f>IF(H1373=#REF!,ROUND(C1372+1,0),C1372+0.0001)</f>
        <v>#REF!</v>
      </c>
      <c r="D1373" s="21"/>
      <c r="E1373" s="22"/>
      <c r="F1373" s="23"/>
      <c r="G1373" s="24"/>
      <c r="H1373" s="51"/>
      <c r="I1373" s="25"/>
      <c r="J1373" s="31"/>
      <c r="K1373" s="43" t="str">
        <f t="shared" ref="K1373:K1436" si="44">IF(N1373&lt;&gt;"",N1373,IF(O1373&lt;&gt;"",O1373,""))</f>
        <v/>
      </c>
      <c r="L1373" s="45" t="str">
        <f>IF(F1373="","",VLOOKUP(Journal!F1373,Kontenplan!$E$9:$F$278,2))</f>
        <v/>
      </c>
      <c r="M1373" s="44" t="str">
        <f>IF(G1373="","",VLOOKUP(Journal!G1373,Kontenplan!$E$9:$F$278,2))</f>
        <v/>
      </c>
      <c r="N1373" s="28" t="str">
        <f>IF(AND(G1373="",I1373="",J1373=""),"",IF(AND(I1373&gt;0,OR(F1373="",G1373="")),"Bitte gültige Kontonummer/n eingeben",IF(OR(AND(F1373&gt;0,F1373&lt;1000),F1373&gt;9999),"Sollkontonummer muss vierstellig sein",IF(VLOOKUP(F1373,Kontenplan!$E$9:$E$277,1)&lt;&gt;F1373,"Sollkonto existiert nicht",IF(D1373=0,"Bitte Beleg-Nr. prüfen",IF(OR(AND(G1373&gt;0,G1373&lt;1000),G1373&gt;9999),"Habenkontonummer muss vierstellig sein",IF(VLOOKUP(G1373,Kontenplan!$E$9:$F$277,1)&lt;&gt;G1373,"Habenkonto exisitert nicht","")))))))</f>
        <v/>
      </c>
      <c r="O1373" s="28" t="str">
        <f t="shared" si="43"/>
        <v/>
      </c>
      <c r="P1373" s="28"/>
      <c r="Q1373" s="28"/>
      <c r="R1373" s="28"/>
      <c r="S1373" s="28"/>
      <c r="T1373" s="28"/>
      <c r="U1373" s="28"/>
      <c r="V1373" s="28"/>
      <c r="X1373" s="28"/>
      <c r="Y1373" s="28"/>
    </row>
    <row r="1374" spans="1:25" x14ac:dyDescent="0.2">
      <c r="A1374" t="e">
        <f>IF(OR(F1374=#REF!,G1374=#REF!),ROUND(A1373+1,0),A1373+0.0001)</f>
        <v>#REF!</v>
      </c>
      <c r="B1374" s="20" t="e">
        <f>IF(AND(E1374&gt;=$B$2,E1374&lt;=$B$3,OR(F1374=#REF!,G1374=#REF!)),ROUND(B1373+1,0),B1373+0.0001)</f>
        <v>#REF!</v>
      </c>
      <c r="C1374" s="20" t="e">
        <f>IF(H1374=#REF!,ROUND(C1373+1,0),C1373+0.0001)</f>
        <v>#REF!</v>
      </c>
      <c r="D1374" s="21"/>
      <c r="E1374" s="22"/>
      <c r="F1374" s="23"/>
      <c r="G1374" s="24"/>
      <c r="H1374" s="51"/>
      <c r="I1374" s="25"/>
      <c r="J1374" s="31"/>
      <c r="K1374" s="43" t="str">
        <f t="shared" si="44"/>
        <v/>
      </c>
      <c r="L1374" s="45" t="str">
        <f>IF(F1374="","",VLOOKUP(Journal!F1374,Kontenplan!$E$9:$F$278,2))</f>
        <v/>
      </c>
      <c r="M1374" s="44" t="str">
        <f>IF(G1374="","",VLOOKUP(Journal!G1374,Kontenplan!$E$9:$F$278,2))</f>
        <v/>
      </c>
      <c r="N1374" s="28" t="str">
        <f>IF(AND(G1374="",I1374="",J1374=""),"",IF(AND(I1374&gt;0,OR(F1374="",G1374="")),"Bitte gültige Kontonummer/n eingeben",IF(OR(AND(F1374&gt;0,F1374&lt;1000),F1374&gt;9999),"Sollkontonummer muss vierstellig sein",IF(VLOOKUP(F1374,Kontenplan!$E$9:$E$277,1)&lt;&gt;F1374,"Sollkonto existiert nicht",IF(D1374=0,"Bitte Beleg-Nr. prüfen",IF(OR(AND(G1374&gt;0,G1374&lt;1000),G1374&gt;9999),"Habenkontonummer muss vierstellig sein",IF(VLOOKUP(G1374,Kontenplan!$E$9:$F$277,1)&lt;&gt;G1374,"Habenkonto exisitert nicht","")))))))</f>
        <v/>
      </c>
      <c r="O1374" s="28" t="str">
        <f t="shared" si="43"/>
        <v/>
      </c>
      <c r="P1374" s="28"/>
      <c r="Q1374" s="28"/>
      <c r="R1374" s="28"/>
      <c r="S1374" s="28"/>
      <c r="T1374" s="28"/>
      <c r="U1374" s="28"/>
      <c r="V1374" s="28"/>
      <c r="X1374" s="28"/>
      <c r="Y1374" s="28"/>
    </row>
    <row r="1375" spans="1:25" x14ac:dyDescent="0.2">
      <c r="A1375" t="e">
        <f>IF(OR(F1375=#REF!,G1375=#REF!),ROUND(A1374+1,0),A1374+0.0001)</f>
        <v>#REF!</v>
      </c>
      <c r="B1375" s="20" t="e">
        <f>IF(AND(E1375&gt;=$B$2,E1375&lt;=$B$3,OR(F1375=#REF!,G1375=#REF!)),ROUND(B1374+1,0),B1374+0.0001)</f>
        <v>#REF!</v>
      </c>
      <c r="C1375" s="20" t="e">
        <f>IF(H1375=#REF!,ROUND(C1374+1,0),C1374+0.0001)</f>
        <v>#REF!</v>
      </c>
      <c r="D1375" s="21"/>
      <c r="E1375" s="22"/>
      <c r="F1375" s="23"/>
      <c r="G1375" s="24"/>
      <c r="H1375" s="51"/>
      <c r="I1375" s="25"/>
      <c r="J1375" s="31"/>
      <c r="K1375" s="43" t="str">
        <f t="shared" si="44"/>
        <v/>
      </c>
      <c r="L1375" s="45" t="str">
        <f>IF(F1375="","",VLOOKUP(Journal!F1375,Kontenplan!$E$9:$F$278,2))</f>
        <v/>
      </c>
      <c r="M1375" s="44" t="str">
        <f>IF(G1375="","",VLOOKUP(Journal!G1375,Kontenplan!$E$9:$F$278,2))</f>
        <v/>
      </c>
      <c r="N1375" s="28" t="str">
        <f>IF(AND(G1375="",I1375="",J1375=""),"",IF(AND(I1375&gt;0,OR(F1375="",G1375="")),"Bitte gültige Kontonummer/n eingeben",IF(OR(AND(F1375&gt;0,F1375&lt;1000),F1375&gt;9999),"Sollkontonummer muss vierstellig sein",IF(VLOOKUP(F1375,Kontenplan!$E$9:$E$277,1)&lt;&gt;F1375,"Sollkonto existiert nicht",IF(D1375=0,"Bitte Beleg-Nr. prüfen",IF(OR(AND(G1375&gt;0,G1375&lt;1000),G1375&gt;9999),"Habenkontonummer muss vierstellig sein",IF(VLOOKUP(G1375,Kontenplan!$E$9:$F$277,1)&lt;&gt;G1375,"Habenkonto exisitert nicht","")))))))</f>
        <v/>
      </c>
      <c r="O1375" s="28" t="str">
        <f t="shared" si="43"/>
        <v/>
      </c>
      <c r="P1375" s="28"/>
      <c r="Q1375" s="28"/>
      <c r="R1375" s="28"/>
      <c r="S1375" s="28"/>
      <c r="T1375" s="28"/>
      <c r="U1375" s="28"/>
      <c r="V1375" s="28"/>
      <c r="X1375" s="28"/>
      <c r="Y1375" s="28"/>
    </row>
    <row r="1376" spans="1:25" x14ac:dyDescent="0.2">
      <c r="A1376" t="e">
        <f>IF(OR(F1376=#REF!,G1376=#REF!),ROUND(A1375+1,0),A1375+0.0001)</f>
        <v>#REF!</v>
      </c>
      <c r="B1376" s="20" t="e">
        <f>IF(AND(E1376&gt;=$B$2,E1376&lt;=$B$3,OR(F1376=#REF!,G1376=#REF!)),ROUND(B1375+1,0),B1375+0.0001)</f>
        <v>#REF!</v>
      </c>
      <c r="C1376" s="20" t="e">
        <f>IF(H1376=#REF!,ROUND(C1375+1,0),C1375+0.0001)</f>
        <v>#REF!</v>
      </c>
      <c r="D1376" s="21"/>
      <c r="E1376" s="22"/>
      <c r="F1376" s="23"/>
      <c r="G1376" s="24"/>
      <c r="H1376" s="51"/>
      <c r="I1376" s="25"/>
      <c r="J1376" s="31"/>
      <c r="K1376" s="43" t="str">
        <f t="shared" si="44"/>
        <v/>
      </c>
      <c r="L1376" s="45" t="str">
        <f>IF(F1376="","",VLOOKUP(Journal!F1376,Kontenplan!$E$9:$F$278,2))</f>
        <v/>
      </c>
      <c r="M1376" s="44" t="str">
        <f>IF(G1376="","",VLOOKUP(Journal!G1376,Kontenplan!$E$9:$F$278,2))</f>
        <v/>
      </c>
      <c r="N1376" s="28" t="str">
        <f>IF(AND(G1376="",I1376="",J1376=""),"",IF(AND(I1376&gt;0,OR(F1376="",G1376="")),"Bitte gültige Kontonummer/n eingeben",IF(OR(AND(F1376&gt;0,F1376&lt;1000),F1376&gt;9999),"Sollkontonummer muss vierstellig sein",IF(VLOOKUP(F1376,Kontenplan!$E$9:$E$277,1)&lt;&gt;F1376,"Sollkonto existiert nicht",IF(D1376=0,"Bitte Beleg-Nr. prüfen",IF(OR(AND(G1376&gt;0,G1376&lt;1000),G1376&gt;9999),"Habenkontonummer muss vierstellig sein",IF(VLOOKUP(G1376,Kontenplan!$E$9:$F$277,1)&lt;&gt;G1376,"Habenkonto exisitert nicht","")))))))</f>
        <v/>
      </c>
      <c r="O1376" s="28" t="str">
        <f t="shared" si="43"/>
        <v/>
      </c>
      <c r="P1376" s="28"/>
      <c r="Q1376" s="28"/>
      <c r="R1376" s="28"/>
      <c r="S1376" s="28"/>
      <c r="T1376" s="28"/>
      <c r="U1376" s="28"/>
      <c r="V1376" s="28"/>
      <c r="X1376" s="28"/>
      <c r="Y1376" s="28"/>
    </row>
    <row r="1377" spans="1:25" x14ac:dyDescent="0.2">
      <c r="A1377" t="e">
        <f>IF(OR(F1377=#REF!,G1377=#REF!),ROUND(A1376+1,0),A1376+0.0001)</f>
        <v>#REF!</v>
      </c>
      <c r="B1377" s="20" t="e">
        <f>IF(AND(E1377&gt;=$B$2,E1377&lt;=$B$3,OR(F1377=#REF!,G1377=#REF!)),ROUND(B1376+1,0),B1376+0.0001)</f>
        <v>#REF!</v>
      </c>
      <c r="C1377" s="20" t="e">
        <f>IF(H1377=#REF!,ROUND(C1376+1,0),C1376+0.0001)</f>
        <v>#REF!</v>
      </c>
      <c r="D1377" s="21"/>
      <c r="E1377" s="22"/>
      <c r="F1377" s="23"/>
      <c r="G1377" s="24"/>
      <c r="H1377" s="51"/>
      <c r="I1377" s="25"/>
      <c r="J1377" s="31"/>
      <c r="K1377" s="43" t="str">
        <f t="shared" si="44"/>
        <v/>
      </c>
      <c r="L1377" s="45" t="str">
        <f>IF(F1377="","",VLOOKUP(Journal!F1377,Kontenplan!$E$9:$F$278,2))</f>
        <v/>
      </c>
      <c r="M1377" s="44" t="str">
        <f>IF(G1377="","",VLOOKUP(Journal!G1377,Kontenplan!$E$9:$F$278,2))</f>
        <v/>
      </c>
      <c r="N1377" s="28" t="str">
        <f>IF(AND(G1377="",I1377="",J1377=""),"",IF(AND(I1377&gt;0,OR(F1377="",G1377="")),"Bitte gültige Kontonummer/n eingeben",IF(OR(AND(F1377&gt;0,F1377&lt;1000),F1377&gt;9999),"Sollkontonummer muss vierstellig sein",IF(VLOOKUP(F1377,Kontenplan!$E$9:$E$277,1)&lt;&gt;F1377,"Sollkonto existiert nicht",IF(D1377=0,"Bitte Beleg-Nr. prüfen",IF(OR(AND(G1377&gt;0,G1377&lt;1000),G1377&gt;9999),"Habenkontonummer muss vierstellig sein",IF(VLOOKUP(G1377,Kontenplan!$E$9:$F$277,1)&lt;&gt;G1377,"Habenkonto exisitert nicht","")))))))</f>
        <v/>
      </c>
      <c r="O1377" s="28" t="str">
        <f t="shared" si="43"/>
        <v/>
      </c>
      <c r="P1377" s="28"/>
      <c r="Q1377" s="28"/>
      <c r="R1377" s="28"/>
      <c r="S1377" s="28"/>
      <c r="T1377" s="28"/>
      <c r="U1377" s="28"/>
      <c r="V1377" s="28"/>
      <c r="X1377" s="28"/>
      <c r="Y1377" s="28"/>
    </row>
    <row r="1378" spans="1:25" x14ac:dyDescent="0.2">
      <c r="A1378" t="e">
        <f>IF(OR(F1378=#REF!,G1378=#REF!),ROUND(A1377+1,0),A1377+0.0001)</f>
        <v>#REF!</v>
      </c>
      <c r="B1378" s="20" t="e">
        <f>IF(AND(E1378&gt;=$B$2,E1378&lt;=$B$3,OR(F1378=#REF!,G1378=#REF!)),ROUND(B1377+1,0),B1377+0.0001)</f>
        <v>#REF!</v>
      </c>
      <c r="C1378" s="20" t="e">
        <f>IF(H1378=#REF!,ROUND(C1377+1,0),C1377+0.0001)</f>
        <v>#REF!</v>
      </c>
      <c r="D1378" s="21"/>
      <c r="E1378" s="22"/>
      <c r="F1378" s="23"/>
      <c r="G1378" s="24"/>
      <c r="H1378" s="51"/>
      <c r="I1378" s="25"/>
      <c r="J1378" s="31"/>
      <c r="K1378" s="43" t="str">
        <f t="shared" si="44"/>
        <v/>
      </c>
      <c r="L1378" s="45" t="str">
        <f>IF(F1378="","",VLOOKUP(Journal!F1378,Kontenplan!$E$9:$F$278,2))</f>
        <v/>
      </c>
      <c r="M1378" s="44" t="str">
        <f>IF(G1378="","",VLOOKUP(Journal!G1378,Kontenplan!$E$9:$F$278,2))</f>
        <v/>
      </c>
      <c r="N1378" s="28" t="str">
        <f>IF(AND(G1378="",I1378="",J1378=""),"",IF(AND(I1378&gt;0,OR(F1378="",G1378="")),"Bitte gültige Kontonummer/n eingeben",IF(OR(AND(F1378&gt;0,F1378&lt;1000),F1378&gt;9999),"Sollkontonummer muss vierstellig sein",IF(VLOOKUP(F1378,Kontenplan!$E$9:$E$277,1)&lt;&gt;F1378,"Sollkonto existiert nicht",IF(D1378=0,"Bitte Beleg-Nr. prüfen",IF(OR(AND(G1378&gt;0,G1378&lt;1000),G1378&gt;9999),"Habenkontonummer muss vierstellig sein",IF(VLOOKUP(G1378,Kontenplan!$E$9:$F$277,1)&lt;&gt;G1378,"Habenkonto exisitert nicht","")))))))</f>
        <v/>
      </c>
      <c r="O1378" s="28" t="str">
        <f t="shared" si="43"/>
        <v/>
      </c>
      <c r="P1378" s="28"/>
      <c r="Q1378" s="28"/>
      <c r="R1378" s="28"/>
      <c r="S1378" s="28"/>
      <c r="T1378" s="28"/>
      <c r="U1378" s="28"/>
      <c r="V1378" s="28"/>
      <c r="X1378" s="28"/>
      <c r="Y1378" s="28"/>
    </row>
    <row r="1379" spans="1:25" x14ac:dyDescent="0.2">
      <c r="A1379" t="e">
        <f>IF(OR(F1379=#REF!,G1379=#REF!),ROUND(A1378+1,0),A1378+0.0001)</f>
        <v>#REF!</v>
      </c>
      <c r="B1379" s="20" t="e">
        <f>IF(AND(E1379&gt;=$B$2,E1379&lt;=$B$3,OR(F1379=#REF!,G1379=#REF!)),ROUND(B1378+1,0),B1378+0.0001)</f>
        <v>#REF!</v>
      </c>
      <c r="C1379" s="20" t="e">
        <f>IF(H1379=#REF!,ROUND(C1378+1,0),C1378+0.0001)</f>
        <v>#REF!</v>
      </c>
      <c r="D1379" s="21"/>
      <c r="E1379" s="22"/>
      <c r="F1379" s="23"/>
      <c r="G1379" s="24"/>
      <c r="H1379" s="51"/>
      <c r="I1379" s="25"/>
      <c r="J1379" s="31"/>
      <c r="K1379" s="43" t="str">
        <f t="shared" si="44"/>
        <v/>
      </c>
      <c r="L1379" s="45" t="str">
        <f>IF(F1379="","",VLOOKUP(Journal!F1379,Kontenplan!$E$9:$F$278,2))</f>
        <v/>
      </c>
      <c r="M1379" s="44" t="str">
        <f>IF(G1379="","",VLOOKUP(Journal!G1379,Kontenplan!$E$9:$F$278,2))</f>
        <v/>
      </c>
      <c r="N1379" s="28" t="str">
        <f>IF(AND(G1379="",I1379="",J1379=""),"",IF(AND(I1379&gt;0,OR(F1379="",G1379="")),"Bitte gültige Kontonummer/n eingeben",IF(OR(AND(F1379&gt;0,F1379&lt;1000),F1379&gt;9999),"Sollkontonummer muss vierstellig sein",IF(VLOOKUP(F1379,Kontenplan!$E$9:$E$277,1)&lt;&gt;F1379,"Sollkonto existiert nicht",IF(D1379=0,"Bitte Beleg-Nr. prüfen",IF(OR(AND(G1379&gt;0,G1379&lt;1000),G1379&gt;9999),"Habenkontonummer muss vierstellig sein",IF(VLOOKUP(G1379,Kontenplan!$E$9:$F$277,1)&lt;&gt;G1379,"Habenkonto exisitert nicht","")))))))</f>
        <v/>
      </c>
      <c r="O1379" s="28" t="str">
        <f t="shared" si="43"/>
        <v/>
      </c>
      <c r="P1379" s="28"/>
      <c r="Q1379" s="28"/>
      <c r="R1379" s="28"/>
      <c r="S1379" s="28"/>
      <c r="T1379" s="28"/>
      <c r="U1379" s="28"/>
      <c r="V1379" s="28"/>
      <c r="X1379" s="28"/>
      <c r="Y1379" s="28"/>
    </row>
    <row r="1380" spans="1:25" x14ac:dyDescent="0.2">
      <c r="A1380" t="e">
        <f>IF(OR(F1380=#REF!,G1380=#REF!),ROUND(A1379+1,0),A1379+0.0001)</f>
        <v>#REF!</v>
      </c>
      <c r="B1380" s="20" t="e">
        <f>IF(AND(E1380&gt;=$B$2,E1380&lt;=$B$3,OR(F1380=#REF!,G1380=#REF!)),ROUND(B1379+1,0),B1379+0.0001)</f>
        <v>#REF!</v>
      </c>
      <c r="C1380" s="20" t="e">
        <f>IF(H1380=#REF!,ROUND(C1379+1,0),C1379+0.0001)</f>
        <v>#REF!</v>
      </c>
      <c r="D1380" s="21"/>
      <c r="E1380" s="22"/>
      <c r="F1380" s="23"/>
      <c r="G1380" s="24"/>
      <c r="H1380" s="51"/>
      <c r="I1380" s="25"/>
      <c r="J1380" s="31"/>
      <c r="K1380" s="43" t="str">
        <f t="shared" si="44"/>
        <v/>
      </c>
      <c r="L1380" s="45" t="str">
        <f>IF(F1380="","",VLOOKUP(Journal!F1380,Kontenplan!$E$9:$F$278,2))</f>
        <v/>
      </c>
      <c r="M1380" s="44" t="str">
        <f>IF(G1380="","",VLOOKUP(Journal!G1380,Kontenplan!$E$9:$F$278,2))</f>
        <v/>
      </c>
      <c r="N1380" s="28" t="str">
        <f>IF(AND(G1380="",I1380="",J1380=""),"",IF(AND(I1380&gt;0,OR(F1380="",G1380="")),"Bitte gültige Kontonummer/n eingeben",IF(OR(AND(F1380&gt;0,F1380&lt;1000),F1380&gt;9999),"Sollkontonummer muss vierstellig sein",IF(VLOOKUP(F1380,Kontenplan!$E$9:$E$277,1)&lt;&gt;F1380,"Sollkonto existiert nicht",IF(D1380=0,"Bitte Beleg-Nr. prüfen",IF(OR(AND(G1380&gt;0,G1380&lt;1000),G1380&gt;9999),"Habenkontonummer muss vierstellig sein",IF(VLOOKUP(G1380,Kontenplan!$E$9:$F$277,1)&lt;&gt;G1380,"Habenkonto exisitert nicht","")))))))</f>
        <v/>
      </c>
      <c r="O1380" s="28" t="str">
        <f t="shared" si="43"/>
        <v/>
      </c>
      <c r="P1380" s="28"/>
      <c r="Q1380" s="28"/>
      <c r="R1380" s="28"/>
      <c r="S1380" s="28"/>
      <c r="T1380" s="28"/>
      <c r="U1380" s="28"/>
      <c r="V1380" s="28"/>
      <c r="X1380" s="28"/>
      <c r="Y1380" s="28"/>
    </row>
    <row r="1381" spans="1:25" x14ac:dyDescent="0.2">
      <c r="A1381" t="e">
        <f>IF(OR(F1381=#REF!,G1381=#REF!),ROUND(A1380+1,0),A1380+0.0001)</f>
        <v>#REF!</v>
      </c>
      <c r="B1381" s="20" t="e">
        <f>IF(AND(E1381&gt;=$B$2,E1381&lt;=$B$3,OR(F1381=#REF!,G1381=#REF!)),ROUND(B1380+1,0),B1380+0.0001)</f>
        <v>#REF!</v>
      </c>
      <c r="C1381" s="20" t="e">
        <f>IF(H1381=#REF!,ROUND(C1380+1,0),C1380+0.0001)</f>
        <v>#REF!</v>
      </c>
      <c r="D1381" s="21"/>
      <c r="E1381" s="22"/>
      <c r="F1381" s="23"/>
      <c r="G1381" s="24"/>
      <c r="H1381" s="51"/>
      <c r="I1381" s="25"/>
      <c r="J1381" s="31"/>
      <c r="K1381" s="43" t="str">
        <f t="shared" si="44"/>
        <v/>
      </c>
      <c r="L1381" s="45" t="str">
        <f>IF(F1381="","",VLOOKUP(Journal!F1381,Kontenplan!$E$9:$F$278,2))</f>
        <v/>
      </c>
      <c r="M1381" s="44" t="str">
        <f>IF(G1381="","",VLOOKUP(Journal!G1381,Kontenplan!$E$9:$F$278,2))</f>
        <v/>
      </c>
      <c r="N1381" s="28" t="str">
        <f>IF(AND(G1381="",I1381="",J1381=""),"",IF(AND(I1381&gt;0,OR(F1381="",G1381="")),"Bitte gültige Kontonummer/n eingeben",IF(OR(AND(F1381&gt;0,F1381&lt;1000),F1381&gt;9999),"Sollkontonummer muss vierstellig sein",IF(VLOOKUP(F1381,Kontenplan!$E$9:$E$277,1)&lt;&gt;F1381,"Sollkonto existiert nicht",IF(D1381=0,"Bitte Beleg-Nr. prüfen",IF(OR(AND(G1381&gt;0,G1381&lt;1000),G1381&gt;9999),"Habenkontonummer muss vierstellig sein",IF(VLOOKUP(G1381,Kontenplan!$E$9:$F$277,1)&lt;&gt;G1381,"Habenkonto exisitert nicht","")))))))</f>
        <v/>
      </c>
      <c r="O1381" s="28" t="str">
        <f t="shared" si="43"/>
        <v/>
      </c>
      <c r="P1381" s="28"/>
      <c r="Q1381" s="28"/>
      <c r="R1381" s="28"/>
      <c r="S1381" s="28"/>
      <c r="T1381" s="28"/>
      <c r="U1381" s="28"/>
      <c r="V1381" s="28"/>
      <c r="X1381" s="28"/>
      <c r="Y1381" s="28"/>
    </row>
    <row r="1382" spans="1:25" x14ac:dyDescent="0.2">
      <c r="A1382" t="e">
        <f>IF(OR(F1382=#REF!,G1382=#REF!),ROUND(A1381+1,0),A1381+0.0001)</f>
        <v>#REF!</v>
      </c>
      <c r="B1382" s="20" t="e">
        <f>IF(AND(E1382&gt;=$B$2,E1382&lt;=$B$3,OR(F1382=#REF!,G1382=#REF!)),ROUND(B1381+1,0),B1381+0.0001)</f>
        <v>#REF!</v>
      </c>
      <c r="C1382" s="20" t="e">
        <f>IF(H1382=#REF!,ROUND(C1381+1,0),C1381+0.0001)</f>
        <v>#REF!</v>
      </c>
      <c r="D1382" s="21"/>
      <c r="E1382" s="22"/>
      <c r="F1382" s="23"/>
      <c r="G1382" s="24"/>
      <c r="H1382" s="51"/>
      <c r="I1382" s="25"/>
      <c r="J1382" s="31"/>
      <c r="K1382" s="43" t="str">
        <f t="shared" si="44"/>
        <v/>
      </c>
      <c r="L1382" s="45" t="str">
        <f>IF(F1382="","",VLOOKUP(Journal!F1382,Kontenplan!$E$9:$F$278,2))</f>
        <v/>
      </c>
      <c r="M1382" s="44" t="str">
        <f>IF(G1382="","",VLOOKUP(Journal!G1382,Kontenplan!$E$9:$F$278,2))</f>
        <v/>
      </c>
      <c r="N1382" s="28" t="str">
        <f>IF(AND(G1382="",I1382="",J1382=""),"",IF(AND(I1382&gt;0,OR(F1382="",G1382="")),"Bitte gültige Kontonummer/n eingeben",IF(OR(AND(F1382&gt;0,F1382&lt;1000),F1382&gt;9999),"Sollkontonummer muss vierstellig sein",IF(VLOOKUP(F1382,Kontenplan!$E$9:$E$277,1)&lt;&gt;F1382,"Sollkonto existiert nicht",IF(D1382=0,"Bitte Beleg-Nr. prüfen",IF(OR(AND(G1382&gt;0,G1382&lt;1000),G1382&gt;9999),"Habenkontonummer muss vierstellig sein",IF(VLOOKUP(G1382,Kontenplan!$E$9:$F$277,1)&lt;&gt;G1382,"Habenkonto exisitert nicht","")))))))</f>
        <v/>
      </c>
      <c r="O1382" s="28" t="str">
        <f t="shared" si="43"/>
        <v/>
      </c>
      <c r="P1382" s="28"/>
      <c r="Q1382" s="28"/>
      <c r="R1382" s="28"/>
      <c r="S1382" s="28"/>
      <c r="T1382" s="28"/>
      <c r="U1382" s="28"/>
      <c r="V1382" s="28"/>
      <c r="X1382" s="28"/>
      <c r="Y1382" s="28"/>
    </row>
    <row r="1383" spans="1:25" x14ac:dyDescent="0.2">
      <c r="A1383" t="e">
        <f>IF(OR(F1383=#REF!,G1383=#REF!),ROUND(A1382+1,0),A1382+0.0001)</f>
        <v>#REF!</v>
      </c>
      <c r="B1383" s="20" t="e">
        <f>IF(AND(E1383&gt;=$B$2,E1383&lt;=$B$3,OR(F1383=#REF!,G1383=#REF!)),ROUND(B1382+1,0),B1382+0.0001)</f>
        <v>#REF!</v>
      </c>
      <c r="C1383" s="20" t="e">
        <f>IF(H1383=#REF!,ROUND(C1382+1,0),C1382+0.0001)</f>
        <v>#REF!</v>
      </c>
      <c r="D1383" s="21"/>
      <c r="E1383" s="22"/>
      <c r="F1383" s="23"/>
      <c r="G1383" s="24"/>
      <c r="H1383" s="51"/>
      <c r="I1383" s="25"/>
      <c r="J1383" s="31"/>
      <c r="K1383" s="43" t="str">
        <f t="shared" si="44"/>
        <v/>
      </c>
      <c r="L1383" s="45" t="str">
        <f>IF(F1383="","",VLOOKUP(Journal!F1383,Kontenplan!$E$9:$F$278,2))</f>
        <v/>
      </c>
      <c r="M1383" s="44" t="str">
        <f>IF(G1383="","",VLOOKUP(Journal!G1383,Kontenplan!$E$9:$F$278,2))</f>
        <v/>
      </c>
      <c r="N1383" s="28" t="str">
        <f>IF(AND(G1383="",I1383="",J1383=""),"",IF(AND(I1383&gt;0,OR(F1383="",G1383="")),"Bitte gültige Kontonummer/n eingeben",IF(OR(AND(F1383&gt;0,F1383&lt;1000),F1383&gt;9999),"Sollkontonummer muss vierstellig sein",IF(VLOOKUP(F1383,Kontenplan!$E$9:$E$277,1)&lt;&gt;F1383,"Sollkonto existiert nicht",IF(D1383=0,"Bitte Beleg-Nr. prüfen",IF(OR(AND(G1383&gt;0,G1383&lt;1000),G1383&gt;9999),"Habenkontonummer muss vierstellig sein",IF(VLOOKUP(G1383,Kontenplan!$E$9:$F$277,1)&lt;&gt;G1383,"Habenkonto exisitert nicht","")))))))</f>
        <v/>
      </c>
      <c r="O1383" s="28" t="str">
        <f t="shared" si="43"/>
        <v/>
      </c>
      <c r="P1383" s="28"/>
      <c r="Q1383" s="28"/>
      <c r="R1383" s="28"/>
      <c r="S1383" s="28"/>
      <c r="T1383" s="28"/>
      <c r="U1383" s="28"/>
      <c r="V1383" s="28"/>
      <c r="X1383" s="28"/>
      <c r="Y1383" s="28"/>
    </row>
    <row r="1384" spans="1:25" x14ac:dyDescent="0.2">
      <c r="A1384" t="e">
        <f>IF(OR(F1384=#REF!,G1384=#REF!),ROUND(A1383+1,0),A1383+0.0001)</f>
        <v>#REF!</v>
      </c>
      <c r="B1384" s="20" t="e">
        <f>IF(AND(E1384&gt;=$B$2,E1384&lt;=$B$3,OR(F1384=#REF!,G1384=#REF!)),ROUND(B1383+1,0),B1383+0.0001)</f>
        <v>#REF!</v>
      </c>
      <c r="C1384" s="20" t="e">
        <f>IF(H1384=#REF!,ROUND(C1383+1,0),C1383+0.0001)</f>
        <v>#REF!</v>
      </c>
      <c r="D1384" s="21"/>
      <c r="E1384" s="22"/>
      <c r="F1384" s="23"/>
      <c r="G1384" s="24"/>
      <c r="H1384" s="51"/>
      <c r="I1384" s="25"/>
      <c r="J1384" s="31"/>
      <c r="K1384" s="43" t="str">
        <f t="shared" si="44"/>
        <v/>
      </c>
      <c r="L1384" s="45" t="str">
        <f>IF(F1384="","",VLOOKUP(Journal!F1384,Kontenplan!$E$9:$F$278,2))</f>
        <v/>
      </c>
      <c r="M1384" s="44" t="str">
        <f>IF(G1384="","",VLOOKUP(Journal!G1384,Kontenplan!$E$9:$F$278,2))</f>
        <v/>
      </c>
      <c r="N1384" s="28" t="str">
        <f>IF(AND(G1384="",I1384="",J1384=""),"",IF(AND(I1384&gt;0,OR(F1384="",G1384="")),"Bitte gültige Kontonummer/n eingeben",IF(OR(AND(F1384&gt;0,F1384&lt;1000),F1384&gt;9999),"Sollkontonummer muss vierstellig sein",IF(VLOOKUP(F1384,Kontenplan!$E$9:$E$277,1)&lt;&gt;F1384,"Sollkonto existiert nicht",IF(D1384=0,"Bitte Beleg-Nr. prüfen",IF(OR(AND(G1384&gt;0,G1384&lt;1000),G1384&gt;9999),"Habenkontonummer muss vierstellig sein",IF(VLOOKUP(G1384,Kontenplan!$E$9:$F$277,1)&lt;&gt;G1384,"Habenkonto exisitert nicht","")))))))</f>
        <v/>
      </c>
      <c r="O1384" s="28" t="str">
        <f t="shared" si="43"/>
        <v/>
      </c>
      <c r="P1384" s="28"/>
      <c r="Q1384" s="28"/>
      <c r="R1384" s="28"/>
      <c r="S1384" s="28"/>
      <c r="T1384" s="28"/>
      <c r="U1384" s="28"/>
      <c r="V1384" s="28"/>
      <c r="X1384" s="28"/>
      <c r="Y1384" s="28"/>
    </row>
    <row r="1385" spans="1:25" x14ac:dyDescent="0.2">
      <c r="A1385" t="e">
        <f>IF(OR(F1385=#REF!,G1385=#REF!),ROUND(A1384+1,0),A1384+0.0001)</f>
        <v>#REF!</v>
      </c>
      <c r="B1385" s="20" t="e">
        <f>IF(AND(E1385&gt;=$B$2,E1385&lt;=$B$3,OR(F1385=#REF!,G1385=#REF!)),ROUND(B1384+1,0),B1384+0.0001)</f>
        <v>#REF!</v>
      </c>
      <c r="C1385" s="20" t="e">
        <f>IF(H1385=#REF!,ROUND(C1384+1,0),C1384+0.0001)</f>
        <v>#REF!</v>
      </c>
      <c r="D1385" s="21"/>
      <c r="E1385" s="22"/>
      <c r="F1385" s="23"/>
      <c r="G1385" s="24"/>
      <c r="H1385" s="51"/>
      <c r="I1385" s="25"/>
      <c r="J1385" s="31"/>
      <c r="K1385" s="43" t="str">
        <f t="shared" si="44"/>
        <v/>
      </c>
      <c r="L1385" s="45" t="str">
        <f>IF(F1385="","",VLOOKUP(Journal!F1385,Kontenplan!$E$9:$F$278,2))</f>
        <v/>
      </c>
      <c r="M1385" s="44" t="str">
        <f>IF(G1385="","",VLOOKUP(Journal!G1385,Kontenplan!$E$9:$F$278,2))</f>
        <v/>
      </c>
      <c r="N1385" s="28" t="str">
        <f>IF(AND(G1385="",I1385="",J1385=""),"",IF(AND(I1385&gt;0,OR(F1385="",G1385="")),"Bitte gültige Kontonummer/n eingeben",IF(OR(AND(F1385&gt;0,F1385&lt;1000),F1385&gt;9999),"Sollkontonummer muss vierstellig sein",IF(VLOOKUP(F1385,Kontenplan!$E$9:$E$277,1)&lt;&gt;F1385,"Sollkonto existiert nicht",IF(D1385=0,"Bitte Beleg-Nr. prüfen",IF(OR(AND(G1385&gt;0,G1385&lt;1000),G1385&gt;9999),"Habenkontonummer muss vierstellig sein",IF(VLOOKUP(G1385,Kontenplan!$E$9:$F$277,1)&lt;&gt;G1385,"Habenkonto exisitert nicht","")))))))</f>
        <v/>
      </c>
      <c r="O1385" s="28" t="str">
        <f t="shared" si="43"/>
        <v/>
      </c>
      <c r="P1385" s="28"/>
      <c r="Q1385" s="28"/>
      <c r="R1385" s="28"/>
      <c r="S1385" s="28"/>
      <c r="T1385" s="28"/>
      <c r="U1385" s="28"/>
      <c r="V1385" s="28"/>
      <c r="X1385" s="28"/>
      <c r="Y1385" s="28"/>
    </row>
    <row r="1386" spans="1:25" x14ac:dyDescent="0.2">
      <c r="A1386" t="e">
        <f>IF(OR(F1386=#REF!,G1386=#REF!),ROUND(A1385+1,0),A1385+0.0001)</f>
        <v>#REF!</v>
      </c>
      <c r="B1386" s="20" t="e">
        <f>IF(AND(E1386&gt;=$B$2,E1386&lt;=$B$3,OR(F1386=#REF!,G1386=#REF!)),ROUND(B1385+1,0),B1385+0.0001)</f>
        <v>#REF!</v>
      </c>
      <c r="C1386" s="20" t="e">
        <f>IF(H1386=#REF!,ROUND(C1385+1,0),C1385+0.0001)</f>
        <v>#REF!</v>
      </c>
      <c r="D1386" s="21"/>
      <c r="E1386" s="22"/>
      <c r="F1386" s="23"/>
      <c r="G1386" s="24"/>
      <c r="H1386" s="51"/>
      <c r="I1386" s="25"/>
      <c r="J1386" s="31"/>
      <c r="K1386" s="43" t="str">
        <f t="shared" si="44"/>
        <v/>
      </c>
      <c r="L1386" s="45" t="str">
        <f>IF(F1386="","",VLOOKUP(Journal!F1386,Kontenplan!$E$9:$F$278,2))</f>
        <v/>
      </c>
      <c r="M1386" s="44" t="str">
        <f>IF(G1386="","",VLOOKUP(Journal!G1386,Kontenplan!$E$9:$F$278,2))</f>
        <v/>
      </c>
      <c r="N1386" s="28" t="str">
        <f>IF(AND(G1386="",I1386="",J1386=""),"",IF(AND(I1386&gt;0,OR(F1386="",G1386="")),"Bitte gültige Kontonummer/n eingeben",IF(OR(AND(F1386&gt;0,F1386&lt;1000),F1386&gt;9999),"Sollkontonummer muss vierstellig sein",IF(VLOOKUP(F1386,Kontenplan!$E$9:$E$277,1)&lt;&gt;F1386,"Sollkonto existiert nicht",IF(D1386=0,"Bitte Beleg-Nr. prüfen",IF(OR(AND(G1386&gt;0,G1386&lt;1000),G1386&gt;9999),"Habenkontonummer muss vierstellig sein",IF(VLOOKUP(G1386,Kontenplan!$E$9:$F$277,1)&lt;&gt;G1386,"Habenkonto exisitert nicht","")))))))</f>
        <v/>
      </c>
      <c r="O1386" s="28" t="str">
        <f t="shared" si="43"/>
        <v/>
      </c>
      <c r="P1386" s="28"/>
      <c r="Q1386" s="28"/>
      <c r="R1386" s="28"/>
      <c r="S1386" s="28"/>
      <c r="T1386" s="28"/>
      <c r="U1386" s="28"/>
      <c r="V1386" s="28"/>
      <c r="X1386" s="28"/>
      <c r="Y1386" s="28"/>
    </row>
    <row r="1387" spans="1:25" x14ac:dyDescent="0.2">
      <c r="A1387" t="e">
        <f>IF(OR(F1387=#REF!,G1387=#REF!),ROUND(A1386+1,0),A1386+0.0001)</f>
        <v>#REF!</v>
      </c>
      <c r="B1387" s="20" t="e">
        <f>IF(AND(E1387&gt;=$B$2,E1387&lt;=$B$3,OR(F1387=#REF!,G1387=#REF!)),ROUND(B1386+1,0),B1386+0.0001)</f>
        <v>#REF!</v>
      </c>
      <c r="C1387" s="20" t="e">
        <f>IF(H1387=#REF!,ROUND(C1386+1,0),C1386+0.0001)</f>
        <v>#REF!</v>
      </c>
      <c r="D1387" s="21"/>
      <c r="E1387" s="22"/>
      <c r="F1387" s="23"/>
      <c r="G1387" s="24"/>
      <c r="H1387" s="51"/>
      <c r="I1387" s="25"/>
      <c r="J1387" s="31"/>
      <c r="K1387" s="43" t="str">
        <f t="shared" si="44"/>
        <v/>
      </c>
      <c r="L1387" s="45" t="str">
        <f>IF(F1387="","",VLOOKUP(Journal!F1387,Kontenplan!$E$9:$F$278,2))</f>
        <v/>
      </c>
      <c r="M1387" s="44" t="str">
        <f>IF(G1387="","",VLOOKUP(Journal!G1387,Kontenplan!$E$9:$F$278,2))</f>
        <v/>
      </c>
      <c r="N1387" s="28" t="str">
        <f>IF(AND(G1387="",I1387="",J1387=""),"",IF(AND(I1387&gt;0,OR(F1387="",G1387="")),"Bitte gültige Kontonummer/n eingeben",IF(OR(AND(F1387&gt;0,F1387&lt;1000),F1387&gt;9999),"Sollkontonummer muss vierstellig sein",IF(VLOOKUP(F1387,Kontenplan!$E$9:$E$277,1)&lt;&gt;F1387,"Sollkonto existiert nicht",IF(D1387=0,"Bitte Beleg-Nr. prüfen",IF(OR(AND(G1387&gt;0,G1387&lt;1000),G1387&gt;9999),"Habenkontonummer muss vierstellig sein",IF(VLOOKUP(G1387,Kontenplan!$E$9:$F$277,1)&lt;&gt;G1387,"Habenkonto exisitert nicht","")))))))</f>
        <v/>
      </c>
      <c r="O1387" s="28" t="str">
        <f t="shared" si="43"/>
        <v/>
      </c>
      <c r="P1387" s="28"/>
      <c r="Q1387" s="28"/>
      <c r="R1387" s="28"/>
      <c r="S1387" s="28"/>
      <c r="T1387" s="28"/>
      <c r="U1387" s="28"/>
      <c r="V1387" s="28"/>
      <c r="X1387" s="28"/>
      <c r="Y1387" s="28"/>
    </row>
    <row r="1388" spans="1:25" x14ac:dyDescent="0.2">
      <c r="A1388" t="e">
        <f>IF(OR(F1388=#REF!,G1388=#REF!),ROUND(A1387+1,0),A1387+0.0001)</f>
        <v>#REF!</v>
      </c>
      <c r="B1388" s="20" t="e">
        <f>IF(AND(E1388&gt;=$B$2,E1388&lt;=$B$3,OR(F1388=#REF!,G1388=#REF!)),ROUND(B1387+1,0),B1387+0.0001)</f>
        <v>#REF!</v>
      </c>
      <c r="C1388" s="20" t="e">
        <f>IF(H1388=#REF!,ROUND(C1387+1,0),C1387+0.0001)</f>
        <v>#REF!</v>
      </c>
      <c r="D1388" s="21"/>
      <c r="E1388" s="22"/>
      <c r="F1388" s="23"/>
      <c r="G1388" s="24"/>
      <c r="H1388" s="51"/>
      <c r="I1388" s="25"/>
      <c r="J1388" s="31"/>
      <c r="K1388" s="43" t="str">
        <f t="shared" si="44"/>
        <v/>
      </c>
      <c r="L1388" s="45" t="str">
        <f>IF(F1388="","",VLOOKUP(Journal!F1388,Kontenplan!$E$9:$F$278,2))</f>
        <v/>
      </c>
      <c r="M1388" s="44" t="str">
        <f>IF(G1388="","",VLOOKUP(Journal!G1388,Kontenplan!$E$9:$F$278,2))</f>
        <v/>
      </c>
      <c r="N1388" s="28" t="str">
        <f>IF(AND(G1388="",I1388="",J1388=""),"",IF(AND(I1388&gt;0,OR(F1388="",G1388="")),"Bitte gültige Kontonummer/n eingeben",IF(OR(AND(F1388&gt;0,F1388&lt;1000),F1388&gt;9999),"Sollkontonummer muss vierstellig sein",IF(VLOOKUP(F1388,Kontenplan!$E$9:$E$277,1)&lt;&gt;F1388,"Sollkonto existiert nicht",IF(D1388=0,"Bitte Beleg-Nr. prüfen",IF(OR(AND(G1388&gt;0,G1388&lt;1000),G1388&gt;9999),"Habenkontonummer muss vierstellig sein",IF(VLOOKUP(G1388,Kontenplan!$E$9:$F$277,1)&lt;&gt;G1388,"Habenkonto exisitert nicht","")))))))</f>
        <v/>
      </c>
      <c r="O1388" s="28" t="str">
        <f t="shared" si="43"/>
        <v/>
      </c>
      <c r="P1388" s="28"/>
      <c r="Q1388" s="28"/>
      <c r="R1388" s="28"/>
      <c r="S1388" s="28"/>
      <c r="T1388" s="28"/>
      <c r="U1388" s="28"/>
      <c r="V1388" s="28"/>
      <c r="X1388" s="28"/>
      <c r="Y1388" s="28"/>
    </row>
    <row r="1389" spans="1:25" x14ac:dyDescent="0.2">
      <c r="A1389" t="e">
        <f>IF(OR(F1389=#REF!,G1389=#REF!),ROUND(A1388+1,0),A1388+0.0001)</f>
        <v>#REF!</v>
      </c>
      <c r="B1389" s="20" t="e">
        <f>IF(AND(E1389&gt;=$B$2,E1389&lt;=$B$3,OR(F1389=#REF!,G1389=#REF!)),ROUND(B1388+1,0),B1388+0.0001)</f>
        <v>#REF!</v>
      </c>
      <c r="C1389" s="20" t="e">
        <f>IF(H1389=#REF!,ROUND(C1388+1,0),C1388+0.0001)</f>
        <v>#REF!</v>
      </c>
      <c r="D1389" s="21"/>
      <c r="E1389" s="22"/>
      <c r="F1389" s="23"/>
      <c r="G1389" s="24"/>
      <c r="H1389" s="51"/>
      <c r="I1389" s="25"/>
      <c r="J1389" s="31"/>
      <c r="K1389" s="43" t="str">
        <f t="shared" si="44"/>
        <v/>
      </c>
      <c r="L1389" s="45" t="str">
        <f>IF(F1389="","",VLOOKUP(Journal!F1389,Kontenplan!$E$9:$F$278,2))</f>
        <v/>
      </c>
      <c r="M1389" s="44" t="str">
        <f>IF(G1389="","",VLOOKUP(Journal!G1389,Kontenplan!$E$9:$F$278,2))</f>
        <v/>
      </c>
      <c r="N1389" s="28" t="str">
        <f>IF(AND(G1389="",I1389="",J1389=""),"",IF(AND(I1389&gt;0,OR(F1389="",G1389="")),"Bitte gültige Kontonummer/n eingeben",IF(OR(AND(F1389&gt;0,F1389&lt;1000),F1389&gt;9999),"Sollkontonummer muss vierstellig sein",IF(VLOOKUP(F1389,Kontenplan!$E$9:$E$277,1)&lt;&gt;F1389,"Sollkonto existiert nicht",IF(D1389=0,"Bitte Beleg-Nr. prüfen",IF(OR(AND(G1389&gt;0,G1389&lt;1000),G1389&gt;9999),"Habenkontonummer muss vierstellig sein",IF(VLOOKUP(G1389,Kontenplan!$E$9:$F$277,1)&lt;&gt;G1389,"Habenkonto exisitert nicht","")))))))</f>
        <v/>
      </c>
      <c r="O1389" s="28" t="str">
        <f t="shared" si="43"/>
        <v/>
      </c>
      <c r="P1389" s="28"/>
      <c r="Q1389" s="28"/>
      <c r="R1389" s="28"/>
      <c r="S1389" s="28"/>
      <c r="T1389" s="28"/>
      <c r="U1389" s="28"/>
      <c r="V1389" s="28"/>
      <c r="X1389" s="28"/>
      <c r="Y1389" s="28"/>
    </row>
    <row r="1390" spans="1:25" x14ac:dyDescent="0.2">
      <c r="A1390" t="e">
        <f>IF(OR(F1390=#REF!,G1390=#REF!),ROUND(A1389+1,0),A1389+0.0001)</f>
        <v>#REF!</v>
      </c>
      <c r="B1390" s="20" t="e">
        <f>IF(AND(E1390&gt;=$B$2,E1390&lt;=$B$3,OR(F1390=#REF!,G1390=#REF!)),ROUND(B1389+1,0),B1389+0.0001)</f>
        <v>#REF!</v>
      </c>
      <c r="C1390" s="20" t="e">
        <f>IF(H1390=#REF!,ROUND(C1389+1,0),C1389+0.0001)</f>
        <v>#REF!</v>
      </c>
      <c r="D1390" s="21"/>
      <c r="E1390" s="22"/>
      <c r="F1390" s="23"/>
      <c r="G1390" s="24"/>
      <c r="H1390" s="51"/>
      <c r="I1390" s="25"/>
      <c r="J1390" s="31"/>
      <c r="K1390" s="43" t="str">
        <f t="shared" si="44"/>
        <v/>
      </c>
      <c r="L1390" s="45" t="str">
        <f>IF(F1390="","",VLOOKUP(Journal!F1390,Kontenplan!$E$9:$F$278,2))</f>
        <v/>
      </c>
      <c r="M1390" s="44" t="str">
        <f>IF(G1390="","",VLOOKUP(Journal!G1390,Kontenplan!$E$9:$F$278,2))</f>
        <v/>
      </c>
      <c r="N1390" s="28" t="str">
        <f>IF(AND(G1390="",I1390="",J1390=""),"",IF(AND(I1390&gt;0,OR(F1390="",G1390="")),"Bitte gültige Kontonummer/n eingeben",IF(OR(AND(F1390&gt;0,F1390&lt;1000),F1390&gt;9999),"Sollkontonummer muss vierstellig sein",IF(VLOOKUP(F1390,Kontenplan!$E$9:$E$277,1)&lt;&gt;F1390,"Sollkonto existiert nicht",IF(D1390=0,"Bitte Beleg-Nr. prüfen",IF(OR(AND(G1390&gt;0,G1390&lt;1000),G1390&gt;9999),"Habenkontonummer muss vierstellig sein",IF(VLOOKUP(G1390,Kontenplan!$E$9:$F$277,1)&lt;&gt;G1390,"Habenkonto exisitert nicht","")))))))</f>
        <v/>
      </c>
      <c r="O1390" s="28" t="str">
        <f t="shared" si="43"/>
        <v/>
      </c>
      <c r="P1390" s="28"/>
      <c r="Q1390" s="28"/>
      <c r="R1390" s="28"/>
      <c r="S1390" s="28"/>
      <c r="T1390" s="28"/>
      <c r="U1390" s="28"/>
      <c r="V1390" s="28"/>
      <c r="X1390" s="28"/>
      <c r="Y1390" s="28"/>
    </row>
    <row r="1391" spans="1:25" x14ac:dyDescent="0.2">
      <c r="A1391" t="e">
        <f>IF(OR(F1391=#REF!,G1391=#REF!),ROUND(A1390+1,0),A1390+0.0001)</f>
        <v>#REF!</v>
      </c>
      <c r="B1391" s="20" t="e">
        <f>IF(AND(E1391&gt;=$B$2,E1391&lt;=$B$3,OR(F1391=#REF!,G1391=#REF!)),ROUND(B1390+1,0),B1390+0.0001)</f>
        <v>#REF!</v>
      </c>
      <c r="C1391" s="20" t="e">
        <f>IF(H1391=#REF!,ROUND(C1390+1,0),C1390+0.0001)</f>
        <v>#REF!</v>
      </c>
      <c r="D1391" s="21"/>
      <c r="E1391" s="22"/>
      <c r="F1391" s="23"/>
      <c r="G1391" s="24"/>
      <c r="H1391" s="51"/>
      <c r="I1391" s="25"/>
      <c r="J1391" s="31"/>
      <c r="K1391" s="43" t="str">
        <f t="shared" si="44"/>
        <v/>
      </c>
      <c r="L1391" s="45" t="str">
        <f>IF(F1391="","",VLOOKUP(Journal!F1391,Kontenplan!$E$9:$F$278,2))</f>
        <v/>
      </c>
      <c r="M1391" s="44" t="str">
        <f>IF(G1391="","",VLOOKUP(Journal!G1391,Kontenplan!$E$9:$F$278,2))</f>
        <v/>
      </c>
      <c r="N1391" s="28" t="str">
        <f>IF(AND(G1391="",I1391="",J1391=""),"",IF(AND(I1391&gt;0,OR(F1391="",G1391="")),"Bitte gültige Kontonummer/n eingeben",IF(OR(AND(F1391&gt;0,F1391&lt;1000),F1391&gt;9999),"Sollkontonummer muss vierstellig sein",IF(VLOOKUP(F1391,Kontenplan!$E$9:$E$277,1)&lt;&gt;F1391,"Sollkonto existiert nicht",IF(D1391=0,"Bitte Beleg-Nr. prüfen",IF(OR(AND(G1391&gt;0,G1391&lt;1000),G1391&gt;9999),"Habenkontonummer muss vierstellig sein",IF(VLOOKUP(G1391,Kontenplan!$E$9:$F$277,1)&lt;&gt;G1391,"Habenkonto exisitert nicht","")))))))</f>
        <v/>
      </c>
      <c r="O1391" s="28" t="str">
        <f t="shared" si="43"/>
        <v/>
      </c>
      <c r="P1391" s="28"/>
      <c r="Q1391" s="28"/>
      <c r="R1391" s="28"/>
      <c r="S1391" s="28"/>
      <c r="T1391" s="28"/>
      <c r="U1391" s="28"/>
      <c r="V1391" s="28"/>
      <c r="X1391" s="28"/>
      <c r="Y1391" s="28"/>
    </row>
    <row r="1392" spans="1:25" x14ac:dyDescent="0.2">
      <c r="A1392" t="e">
        <f>IF(OR(F1392=#REF!,G1392=#REF!),ROUND(A1391+1,0),A1391+0.0001)</f>
        <v>#REF!</v>
      </c>
      <c r="B1392" s="20" t="e">
        <f>IF(AND(E1392&gt;=$B$2,E1392&lt;=$B$3,OR(F1392=#REF!,G1392=#REF!)),ROUND(B1391+1,0),B1391+0.0001)</f>
        <v>#REF!</v>
      </c>
      <c r="C1392" s="20" t="e">
        <f>IF(H1392=#REF!,ROUND(C1391+1,0),C1391+0.0001)</f>
        <v>#REF!</v>
      </c>
      <c r="D1392" s="21"/>
      <c r="E1392" s="22"/>
      <c r="F1392" s="23"/>
      <c r="G1392" s="24"/>
      <c r="H1392" s="51"/>
      <c r="I1392" s="25"/>
      <c r="J1392" s="31"/>
      <c r="K1392" s="43" t="str">
        <f t="shared" si="44"/>
        <v/>
      </c>
      <c r="L1392" s="45" t="str">
        <f>IF(F1392="","",VLOOKUP(Journal!F1392,Kontenplan!$E$9:$F$278,2))</f>
        <v/>
      </c>
      <c r="M1392" s="44" t="str">
        <f>IF(G1392="","",VLOOKUP(Journal!G1392,Kontenplan!$E$9:$F$278,2))</f>
        <v/>
      </c>
      <c r="N1392" s="28" t="str">
        <f>IF(AND(G1392="",I1392="",J1392=""),"",IF(AND(I1392&gt;0,OR(F1392="",G1392="")),"Bitte gültige Kontonummer/n eingeben",IF(OR(AND(F1392&gt;0,F1392&lt;1000),F1392&gt;9999),"Sollkontonummer muss vierstellig sein",IF(VLOOKUP(F1392,Kontenplan!$E$9:$E$277,1)&lt;&gt;F1392,"Sollkonto existiert nicht",IF(D1392=0,"Bitte Beleg-Nr. prüfen",IF(OR(AND(G1392&gt;0,G1392&lt;1000),G1392&gt;9999),"Habenkontonummer muss vierstellig sein",IF(VLOOKUP(G1392,Kontenplan!$E$9:$F$277,1)&lt;&gt;G1392,"Habenkonto exisitert nicht","")))))))</f>
        <v/>
      </c>
      <c r="O1392" s="28" t="str">
        <f t="shared" si="43"/>
        <v/>
      </c>
      <c r="P1392" s="28"/>
      <c r="Q1392" s="28"/>
      <c r="R1392" s="28"/>
      <c r="S1392" s="28"/>
      <c r="T1392" s="28"/>
      <c r="U1392" s="28"/>
      <c r="V1392" s="28"/>
      <c r="X1392" s="28"/>
      <c r="Y1392" s="28"/>
    </row>
    <row r="1393" spans="1:25" x14ac:dyDescent="0.2">
      <c r="A1393" t="e">
        <f>IF(OR(F1393=#REF!,G1393=#REF!),ROUND(A1392+1,0),A1392+0.0001)</f>
        <v>#REF!</v>
      </c>
      <c r="B1393" s="20" t="e">
        <f>IF(AND(E1393&gt;=$B$2,E1393&lt;=$B$3,OR(F1393=#REF!,G1393=#REF!)),ROUND(B1392+1,0),B1392+0.0001)</f>
        <v>#REF!</v>
      </c>
      <c r="C1393" s="20" t="e">
        <f>IF(H1393=#REF!,ROUND(C1392+1,0),C1392+0.0001)</f>
        <v>#REF!</v>
      </c>
      <c r="D1393" s="21"/>
      <c r="E1393" s="22"/>
      <c r="F1393" s="23"/>
      <c r="G1393" s="24"/>
      <c r="H1393" s="51"/>
      <c r="I1393" s="25"/>
      <c r="J1393" s="31"/>
      <c r="K1393" s="43" t="str">
        <f t="shared" si="44"/>
        <v/>
      </c>
      <c r="L1393" s="45" t="str">
        <f>IF(F1393="","",VLOOKUP(Journal!F1393,Kontenplan!$E$9:$F$278,2))</f>
        <v/>
      </c>
      <c r="M1393" s="44" t="str">
        <f>IF(G1393="","",VLOOKUP(Journal!G1393,Kontenplan!$E$9:$F$278,2))</f>
        <v/>
      </c>
      <c r="N1393" s="28" t="str">
        <f>IF(AND(G1393="",I1393="",J1393=""),"",IF(AND(I1393&gt;0,OR(F1393="",G1393="")),"Bitte gültige Kontonummer/n eingeben",IF(OR(AND(F1393&gt;0,F1393&lt;1000),F1393&gt;9999),"Sollkontonummer muss vierstellig sein",IF(VLOOKUP(F1393,Kontenplan!$E$9:$E$277,1)&lt;&gt;F1393,"Sollkonto existiert nicht",IF(D1393=0,"Bitte Beleg-Nr. prüfen",IF(OR(AND(G1393&gt;0,G1393&lt;1000),G1393&gt;9999),"Habenkontonummer muss vierstellig sein",IF(VLOOKUP(G1393,Kontenplan!$E$9:$F$277,1)&lt;&gt;G1393,"Habenkonto exisitert nicht","")))))))</f>
        <v/>
      </c>
      <c r="O1393" s="28" t="str">
        <f t="shared" si="43"/>
        <v/>
      </c>
      <c r="P1393" s="28"/>
      <c r="Q1393" s="28"/>
      <c r="R1393" s="28"/>
      <c r="S1393" s="28"/>
      <c r="T1393" s="28"/>
      <c r="U1393" s="28"/>
      <c r="V1393" s="28"/>
      <c r="X1393" s="28"/>
      <c r="Y1393" s="28"/>
    </row>
    <row r="1394" spans="1:25" x14ac:dyDescent="0.2">
      <c r="A1394" t="e">
        <f>IF(OR(F1394=#REF!,G1394=#REF!),ROUND(A1393+1,0),A1393+0.0001)</f>
        <v>#REF!</v>
      </c>
      <c r="B1394" s="20" t="e">
        <f>IF(AND(E1394&gt;=$B$2,E1394&lt;=$B$3,OR(F1394=#REF!,G1394=#REF!)),ROUND(B1393+1,0),B1393+0.0001)</f>
        <v>#REF!</v>
      </c>
      <c r="C1394" s="20" t="e">
        <f>IF(H1394=#REF!,ROUND(C1393+1,0),C1393+0.0001)</f>
        <v>#REF!</v>
      </c>
      <c r="D1394" s="21"/>
      <c r="E1394" s="22"/>
      <c r="F1394" s="23"/>
      <c r="G1394" s="24"/>
      <c r="H1394" s="51"/>
      <c r="I1394" s="25"/>
      <c r="J1394" s="31"/>
      <c r="K1394" s="43" t="str">
        <f t="shared" si="44"/>
        <v/>
      </c>
      <c r="L1394" s="45" t="str">
        <f>IF(F1394="","",VLOOKUP(Journal!F1394,Kontenplan!$E$9:$F$278,2))</f>
        <v/>
      </c>
      <c r="M1394" s="44" t="str">
        <f>IF(G1394="","",VLOOKUP(Journal!G1394,Kontenplan!$E$9:$F$278,2))</f>
        <v/>
      </c>
      <c r="N1394" s="28" t="str">
        <f>IF(AND(G1394="",I1394="",J1394=""),"",IF(AND(I1394&gt;0,OR(F1394="",G1394="")),"Bitte gültige Kontonummer/n eingeben",IF(OR(AND(F1394&gt;0,F1394&lt;1000),F1394&gt;9999),"Sollkontonummer muss vierstellig sein",IF(VLOOKUP(F1394,Kontenplan!$E$9:$E$277,1)&lt;&gt;F1394,"Sollkonto existiert nicht",IF(D1394=0,"Bitte Beleg-Nr. prüfen",IF(OR(AND(G1394&gt;0,G1394&lt;1000),G1394&gt;9999),"Habenkontonummer muss vierstellig sein",IF(VLOOKUP(G1394,Kontenplan!$E$9:$F$277,1)&lt;&gt;G1394,"Habenkonto exisitert nicht","")))))))</f>
        <v/>
      </c>
      <c r="O1394" s="28" t="str">
        <f t="shared" si="43"/>
        <v/>
      </c>
      <c r="P1394" s="28"/>
      <c r="Q1394" s="28"/>
      <c r="R1394" s="28"/>
      <c r="S1394" s="28"/>
      <c r="T1394" s="28"/>
      <c r="U1394" s="28"/>
      <c r="V1394" s="28"/>
      <c r="X1394" s="28"/>
      <c r="Y1394" s="28"/>
    </row>
    <row r="1395" spans="1:25" x14ac:dyDescent="0.2">
      <c r="A1395" t="e">
        <f>IF(OR(F1395=#REF!,G1395=#REF!),ROUND(A1394+1,0),A1394+0.0001)</f>
        <v>#REF!</v>
      </c>
      <c r="B1395" s="20" t="e">
        <f>IF(AND(E1395&gt;=$B$2,E1395&lt;=$B$3,OR(F1395=#REF!,G1395=#REF!)),ROUND(B1394+1,0),B1394+0.0001)</f>
        <v>#REF!</v>
      </c>
      <c r="C1395" s="20" t="e">
        <f>IF(H1395=#REF!,ROUND(C1394+1,0),C1394+0.0001)</f>
        <v>#REF!</v>
      </c>
      <c r="D1395" s="21"/>
      <c r="E1395" s="22"/>
      <c r="F1395" s="23"/>
      <c r="G1395" s="24"/>
      <c r="H1395" s="51"/>
      <c r="I1395" s="25"/>
      <c r="J1395" s="31"/>
      <c r="K1395" s="43" t="str">
        <f t="shared" si="44"/>
        <v/>
      </c>
      <c r="L1395" s="45" t="str">
        <f>IF(F1395="","",VLOOKUP(Journal!F1395,Kontenplan!$E$9:$F$278,2))</f>
        <v/>
      </c>
      <c r="M1395" s="44" t="str">
        <f>IF(G1395="","",VLOOKUP(Journal!G1395,Kontenplan!$E$9:$F$278,2))</f>
        <v/>
      </c>
      <c r="N1395" s="28" t="str">
        <f>IF(AND(G1395="",I1395="",J1395=""),"",IF(AND(I1395&gt;0,OR(F1395="",G1395="")),"Bitte gültige Kontonummer/n eingeben",IF(OR(AND(F1395&gt;0,F1395&lt;1000),F1395&gt;9999),"Sollkontonummer muss vierstellig sein",IF(VLOOKUP(F1395,Kontenplan!$E$9:$E$277,1)&lt;&gt;F1395,"Sollkonto existiert nicht",IF(D1395=0,"Bitte Beleg-Nr. prüfen",IF(OR(AND(G1395&gt;0,G1395&lt;1000),G1395&gt;9999),"Habenkontonummer muss vierstellig sein",IF(VLOOKUP(G1395,Kontenplan!$E$9:$F$277,1)&lt;&gt;G1395,"Habenkonto exisitert nicht","")))))))</f>
        <v/>
      </c>
      <c r="O1395" s="28" t="str">
        <f t="shared" si="43"/>
        <v/>
      </c>
      <c r="P1395" s="28"/>
      <c r="Q1395" s="28"/>
      <c r="R1395" s="28"/>
      <c r="S1395" s="28"/>
      <c r="T1395" s="28"/>
      <c r="U1395" s="28"/>
      <c r="V1395" s="28"/>
      <c r="X1395" s="28"/>
      <c r="Y1395" s="28"/>
    </row>
    <row r="1396" spans="1:25" x14ac:dyDescent="0.2">
      <c r="A1396" t="e">
        <f>IF(OR(F1396=#REF!,G1396=#REF!),ROUND(A1395+1,0),A1395+0.0001)</f>
        <v>#REF!</v>
      </c>
      <c r="B1396" s="20" t="e">
        <f>IF(AND(E1396&gt;=$B$2,E1396&lt;=$B$3,OR(F1396=#REF!,G1396=#REF!)),ROUND(B1395+1,0),B1395+0.0001)</f>
        <v>#REF!</v>
      </c>
      <c r="C1396" s="20" t="e">
        <f>IF(H1396=#REF!,ROUND(C1395+1,0),C1395+0.0001)</f>
        <v>#REF!</v>
      </c>
      <c r="D1396" s="21"/>
      <c r="E1396" s="22"/>
      <c r="F1396" s="23"/>
      <c r="G1396" s="24"/>
      <c r="H1396" s="51"/>
      <c r="I1396" s="25"/>
      <c r="J1396" s="31"/>
      <c r="K1396" s="43" t="str">
        <f t="shared" si="44"/>
        <v/>
      </c>
      <c r="L1396" s="45" t="str">
        <f>IF(F1396="","",VLOOKUP(Journal!F1396,Kontenplan!$E$9:$F$278,2))</f>
        <v/>
      </c>
      <c r="M1396" s="44" t="str">
        <f>IF(G1396="","",VLOOKUP(Journal!G1396,Kontenplan!$E$9:$F$278,2))</f>
        <v/>
      </c>
      <c r="N1396" s="28" t="str">
        <f>IF(AND(G1396="",I1396="",J1396=""),"",IF(AND(I1396&gt;0,OR(F1396="",G1396="")),"Bitte gültige Kontonummer/n eingeben",IF(OR(AND(F1396&gt;0,F1396&lt;1000),F1396&gt;9999),"Sollkontonummer muss vierstellig sein",IF(VLOOKUP(F1396,Kontenplan!$E$9:$E$277,1)&lt;&gt;F1396,"Sollkonto existiert nicht",IF(D1396=0,"Bitte Beleg-Nr. prüfen",IF(OR(AND(G1396&gt;0,G1396&lt;1000),G1396&gt;9999),"Habenkontonummer muss vierstellig sein",IF(VLOOKUP(G1396,Kontenplan!$E$9:$F$277,1)&lt;&gt;G1396,"Habenkonto exisitert nicht","")))))))</f>
        <v/>
      </c>
      <c r="O1396" s="28" t="str">
        <f t="shared" si="43"/>
        <v/>
      </c>
      <c r="P1396" s="28"/>
      <c r="Q1396" s="28"/>
      <c r="R1396" s="28"/>
      <c r="S1396" s="28"/>
      <c r="T1396" s="28"/>
      <c r="U1396" s="28"/>
      <c r="V1396" s="28"/>
      <c r="X1396" s="28"/>
      <c r="Y1396" s="28"/>
    </row>
    <row r="1397" spans="1:25" x14ac:dyDescent="0.2">
      <c r="A1397" t="e">
        <f>IF(OR(F1397=#REF!,G1397=#REF!),ROUND(A1396+1,0),A1396+0.0001)</f>
        <v>#REF!</v>
      </c>
      <c r="B1397" s="20" t="e">
        <f>IF(AND(E1397&gt;=$B$2,E1397&lt;=$B$3,OR(F1397=#REF!,G1397=#REF!)),ROUND(B1396+1,0),B1396+0.0001)</f>
        <v>#REF!</v>
      </c>
      <c r="C1397" s="20" t="e">
        <f>IF(H1397=#REF!,ROUND(C1396+1,0),C1396+0.0001)</f>
        <v>#REF!</v>
      </c>
      <c r="D1397" s="21"/>
      <c r="E1397" s="22"/>
      <c r="F1397" s="23"/>
      <c r="G1397" s="24"/>
      <c r="H1397" s="51"/>
      <c r="I1397" s="25"/>
      <c r="J1397" s="31"/>
      <c r="K1397" s="43" t="str">
        <f t="shared" si="44"/>
        <v/>
      </c>
      <c r="L1397" s="45" t="str">
        <f>IF(F1397="","",VLOOKUP(Journal!F1397,Kontenplan!$E$9:$F$278,2))</f>
        <v/>
      </c>
      <c r="M1397" s="44" t="str">
        <f>IF(G1397="","",VLOOKUP(Journal!G1397,Kontenplan!$E$9:$F$278,2))</f>
        <v/>
      </c>
      <c r="N1397" s="28" t="str">
        <f>IF(AND(G1397="",I1397="",J1397=""),"",IF(AND(I1397&gt;0,OR(F1397="",G1397="")),"Bitte gültige Kontonummer/n eingeben",IF(OR(AND(F1397&gt;0,F1397&lt;1000),F1397&gt;9999),"Sollkontonummer muss vierstellig sein",IF(VLOOKUP(F1397,Kontenplan!$E$9:$E$277,1)&lt;&gt;F1397,"Sollkonto existiert nicht",IF(D1397=0,"Bitte Beleg-Nr. prüfen",IF(OR(AND(G1397&gt;0,G1397&lt;1000),G1397&gt;9999),"Habenkontonummer muss vierstellig sein",IF(VLOOKUP(G1397,Kontenplan!$E$9:$F$277,1)&lt;&gt;G1397,"Habenkonto exisitert nicht","")))))))</f>
        <v/>
      </c>
      <c r="O1397" s="28" t="str">
        <f t="shared" si="43"/>
        <v/>
      </c>
      <c r="P1397" s="28"/>
      <c r="Q1397" s="28"/>
      <c r="R1397" s="28"/>
      <c r="S1397" s="28"/>
      <c r="T1397" s="28"/>
      <c r="U1397" s="28"/>
      <c r="V1397" s="28"/>
      <c r="X1397" s="28"/>
      <c r="Y1397" s="28"/>
    </row>
    <row r="1398" spans="1:25" x14ac:dyDescent="0.2">
      <c r="A1398" t="e">
        <f>IF(OR(F1398=#REF!,G1398=#REF!),ROUND(A1397+1,0),A1397+0.0001)</f>
        <v>#REF!</v>
      </c>
      <c r="B1398" s="20" t="e">
        <f>IF(AND(E1398&gt;=$B$2,E1398&lt;=$B$3,OR(F1398=#REF!,G1398=#REF!)),ROUND(B1397+1,0),B1397+0.0001)</f>
        <v>#REF!</v>
      </c>
      <c r="C1398" s="20" t="e">
        <f>IF(H1398=#REF!,ROUND(C1397+1,0),C1397+0.0001)</f>
        <v>#REF!</v>
      </c>
      <c r="D1398" s="21"/>
      <c r="E1398" s="22"/>
      <c r="F1398" s="23"/>
      <c r="G1398" s="24"/>
      <c r="H1398" s="51"/>
      <c r="I1398" s="25"/>
      <c r="J1398" s="31"/>
      <c r="K1398" s="43" t="str">
        <f t="shared" si="44"/>
        <v/>
      </c>
      <c r="L1398" s="45" t="str">
        <f>IF(F1398="","",VLOOKUP(Journal!F1398,Kontenplan!$E$9:$F$278,2))</f>
        <v/>
      </c>
      <c r="M1398" s="44" t="str">
        <f>IF(G1398="","",VLOOKUP(Journal!G1398,Kontenplan!$E$9:$F$278,2))</f>
        <v/>
      </c>
      <c r="N1398" s="28" t="str">
        <f>IF(AND(G1398="",I1398="",J1398=""),"",IF(AND(I1398&gt;0,OR(F1398="",G1398="")),"Bitte gültige Kontonummer/n eingeben",IF(OR(AND(F1398&gt;0,F1398&lt;1000),F1398&gt;9999),"Sollkontonummer muss vierstellig sein",IF(VLOOKUP(F1398,Kontenplan!$E$9:$E$277,1)&lt;&gt;F1398,"Sollkonto existiert nicht",IF(D1398=0,"Bitte Beleg-Nr. prüfen",IF(OR(AND(G1398&gt;0,G1398&lt;1000),G1398&gt;9999),"Habenkontonummer muss vierstellig sein",IF(VLOOKUP(G1398,Kontenplan!$E$9:$F$277,1)&lt;&gt;G1398,"Habenkonto exisitert nicht","")))))))</f>
        <v/>
      </c>
      <c r="O1398" s="28" t="str">
        <f t="shared" si="43"/>
        <v/>
      </c>
      <c r="P1398" s="28"/>
      <c r="Q1398" s="28"/>
      <c r="R1398" s="28"/>
      <c r="S1398" s="28"/>
      <c r="T1398" s="28"/>
      <c r="U1398" s="28"/>
      <c r="V1398" s="28"/>
      <c r="X1398" s="28"/>
      <c r="Y1398" s="28"/>
    </row>
    <row r="1399" spans="1:25" x14ac:dyDescent="0.2">
      <c r="A1399" t="e">
        <f>IF(OR(F1399=#REF!,G1399=#REF!),ROUND(A1398+1,0),A1398+0.0001)</f>
        <v>#REF!</v>
      </c>
      <c r="B1399" s="20" t="e">
        <f>IF(AND(E1399&gt;=$B$2,E1399&lt;=$B$3,OR(F1399=#REF!,G1399=#REF!)),ROUND(B1398+1,0),B1398+0.0001)</f>
        <v>#REF!</v>
      </c>
      <c r="C1399" s="20" t="e">
        <f>IF(H1399=#REF!,ROUND(C1398+1,0),C1398+0.0001)</f>
        <v>#REF!</v>
      </c>
      <c r="D1399" s="21"/>
      <c r="E1399" s="22"/>
      <c r="F1399" s="23"/>
      <c r="G1399" s="24"/>
      <c r="H1399" s="51"/>
      <c r="I1399" s="25"/>
      <c r="J1399" s="31"/>
      <c r="K1399" s="43" t="str">
        <f t="shared" si="44"/>
        <v/>
      </c>
      <c r="L1399" s="45" t="str">
        <f>IF(F1399="","",VLOOKUP(Journal!F1399,Kontenplan!$E$9:$F$278,2))</f>
        <v/>
      </c>
      <c r="M1399" s="44" t="str">
        <f>IF(G1399="","",VLOOKUP(Journal!G1399,Kontenplan!$E$9:$F$278,2))</f>
        <v/>
      </c>
      <c r="N1399" s="28" t="str">
        <f>IF(AND(G1399="",I1399="",J1399=""),"",IF(AND(I1399&gt;0,OR(F1399="",G1399="")),"Bitte gültige Kontonummer/n eingeben",IF(OR(AND(F1399&gt;0,F1399&lt;1000),F1399&gt;9999),"Sollkontonummer muss vierstellig sein",IF(VLOOKUP(F1399,Kontenplan!$E$9:$E$277,1)&lt;&gt;F1399,"Sollkonto existiert nicht",IF(D1399=0,"Bitte Beleg-Nr. prüfen",IF(OR(AND(G1399&gt;0,G1399&lt;1000),G1399&gt;9999),"Habenkontonummer muss vierstellig sein",IF(VLOOKUP(G1399,Kontenplan!$E$9:$F$277,1)&lt;&gt;G1399,"Habenkonto exisitert nicht","")))))))</f>
        <v/>
      </c>
      <c r="O1399" s="28" t="str">
        <f t="shared" si="43"/>
        <v/>
      </c>
      <c r="P1399" s="28"/>
      <c r="Q1399" s="28"/>
      <c r="R1399" s="28"/>
      <c r="S1399" s="28"/>
      <c r="T1399" s="28"/>
      <c r="U1399" s="28"/>
      <c r="V1399" s="28"/>
      <c r="X1399" s="28"/>
      <c r="Y1399" s="28"/>
    </row>
    <row r="1400" spans="1:25" x14ac:dyDescent="0.2">
      <c r="A1400" t="e">
        <f>IF(OR(F1400=#REF!,G1400=#REF!),ROUND(A1399+1,0),A1399+0.0001)</f>
        <v>#REF!</v>
      </c>
      <c r="B1400" s="20" t="e">
        <f>IF(AND(E1400&gt;=$B$2,E1400&lt;=$B$3,OR(F1400=#REF!,G1400=#REF!)),ROUND(B1399+1,0),B1399+0.0001)</f>
        <v>#REF!</v>
      </c>
      <c r="C1400" s="20" t="e">
        <f>IF(H1400=#REF!,ROUND(C1399+1,0),C1399+0.0001)</f>
        <v>#REF!</v>
      </c>
      <c r="D1400" s="21"/>
      <c r="E1400" s="22"/>
      <c r="F1400" s="23"/>
      <c r="G1400" s="24"/>
      <c r="H1400" s="51"/>
      <c r="I1400" s="25"/>
      <c r="J1400" s="31"/>
      <c r="K1400" s="43" t="str">
        <f t="shared" si="44"/>
        <v/>
      </c>
      <c r="L1400" s="45" t="str">
        <f>IF(F1400="","",VLOOKUP(Journal!F1400,Kontenplan!$E$9:$F$278,2))</f>
        <v/>
      </c>
      <c r="M1400" s="44" t="str">
        <f>IF(G1400="","",VLOOKUP(Journal!G1400,Kontenplan!$E$9:$F$278,2))</f>
        <v/>
      </c>
      <c r="N1400" s="28" t="str">
        <f>IF(AND(G1400="",I1400="",J1400=""),"",IF(AND(I1400&gt;0,OR(F1400="",G1400="")),"Bitte gültige Kontonummer/n eingeben",IF(OR(AND(F1400&gt;0,F1400&lt;1000),F1400&gt;9999),"Sollkontonummer muss vierstellig sein",IF(VLOOKUP(F1400,Kontenplan!$E$9:$E$277,1)&lt;&gt;F1400,"Sollkonto existiert nicht",IF(D1400=0,"Bitte Beleg-Nr. prüfen",IF(OR(AND(G1400&gt;0,G1400&lt;1000),G1400&gt;9999),"Habenkontonummer muss vierstellig sein",IF(VLOOKUP(G1400,Kontenplan!$E$9:$F$277,1)&lt;&gt;G1400,"Habenkonto exisitert nicht","")))))))</f>
        <v/>
      </c>
      <c r="O1400" s="28" t="str">
        <f t="shared" si="43"/>
        <v/>
      </c>
      <c r="P1400" s="28"/>
      <c r="Q1400" s="28"/>
      <c r="R1400" s="28"/>
      <c r="S1400" s="28"/>
      <c r="T1400" s="28"/>
      <c r="U1400" s="28"/>
      <c r="V1400" s="28"/>
      <c r="X1400" s="28"/>
      <c r="Y1400" s="28"/>
    </row>
    <row r="1401" spans="1:25" x14ac:dyDescent="0.2">
      <c r="A1401" t="e">
        <f>IF(OR(F1401=#REF!,G1401=#REF!),ROUND(A1400+1,0),A1400+0.0001)</f>
        <v>#REF!</v>
      </c>
      <c r="B1401" s="20" t="e">
        <f>IF(AND(E1401&gt;=$B$2,E1401&lt;=$B$3,OR(F1401=#REF!,G1401=#REF!)),ROUND(B1400+1,0),B1400+0.0001)</f>
        <v>#REF!</v>
      </c>
      <c r="C1401" s="20" t="e">
        <f>IF(H1401=#REF!,ROUND(C1400+1,0),C1400+0.0001)</f>
        <v>#REF!</v>
      </c>
      <c r="D1401" s="21"/>
      <c r="E1401" s="22"/>
      <c r="F1401" s="23"/>
      <c r="G1401" s="24"/>
      <c r="H1401" s="51"/>
      <c r="I1401" s="25"/>
      <c r="J1401" s="31"/>
      <c r="K1401" s="43" t="str">
        <f t="shared" si="44"/>
        <v/>
      </c>
      <c r="L1401" s="45" t="str">
        <f>IF(F1401="","",VLOOKUP(Journal!F1401,Kontenplan!$E$9:$F$278,2))</f>
        <v/>
      </c>
      <c r="M1401" s="44" t="str">
        <f>IF(G1401="","",VLOOKUP(Journal!G1401,Kontenplan!$E$9:$F$278,2))</f>
        <v/>
      </c>
      <c r="N1401" s="28" t="str">
        <f>IF(AND(G1401="",I1401="",J1401=""),"",IF(AND(I1401&gt;0,OR(F1401="",G1401="")),"Bitte gültige Kontonummer/n eingeben",IF(OR(AND(F1401&gt;0,F1401&lt;1000),F1401&gt;9999),"Sollkontonummer muss vierstellig sein",IF(VLOOKUP(F1401,Kontenplan!$E$9:$E$277,1)&lt;&gt;F1401,"Sollkonto existiert nicht",IF(D1401=0,"Bitte Beleg-Nr. prüfen",IF(OR(AND(G1401&gt;0,G1401&lt;1000),G1401&gt;9999),"Habenkontonummer muss vierstellig sein",IF(VLOOKUP(G1401,Kontenplan!$E$9:$F$277,1)&lt;&gt;G1401,"Habenkonto exisitert nicht","")))))))</f>
        <v/>
      </c>
      <c r="O1401" s="28" t="str">
        <f t="shared" si="43"/>
        <v/>
      </c>
      <c r="P1401" s="28"/>
      <c r="Q1401" s="28"/>
      <c r="R1401" s="28"/>
      <c r="S1401" s="28"/>
      <c r="T1401" s="28"/>
      <c r="U1401" s="28"/>
      <c r="V1401" s="28"/>
      <c r="X1401" s="28"/>
      <c r="Y1401" s="28"/>
    </row>
    <row r="1402" spans="1:25" x14ac:dyDescent="0.2">
      <c r="A1402" t="e">
        <f>IF(OR(F1402=#REF!,G1402=#REF!),ROUND(A1401+1,0),A1401+0.0001)</f>
        <v>#REF!</v>
      </c>
      <c r="B1402" s="20" t="e">
        <f>IF(AND(E1402&gt;=$B$2,E1402&lt;=$B$3,OR(F1402=#REF!,G1402=#REF!)),ROUND(B1401+1,0),B1401+0.0001)</f>
        <v>#REF!</v>
      </c>
      <c r="C1402" s="20" t="e">
        <f>IF(H1402=#REF!,ROUND(C1401+1,0),C1401+0.0001)</f>
        <v>#REF!</v>
      </c>
      <c r="D1402" s="21"/>
      <c r="E1402" s="22"/>
      <c r="F1402" s="23"/>
      <c r="G1402" s="24"/>
      <c r="H1402" s="51"/>
      <c r="I1402" s="25"/>
      <c r="J1402" s="31"/>
      <c r="K1402" s="43" t="str">
        <f t="shared" si="44"/>
        <v/>
      </c>
      <c r="L1402" s="45" t="str">
        <f>IF(F1402="","",VLOOKUP(Journal!F1402,Kontenplan!$E$9:$F$278,2))</f>
        <v/>
      </c>
      <c r="M1402" s="44" t="str">
        <f>IF(G1402="","",VLOOKUP(Journal!G1402,Kontenplan!$E$9:$F$278,2))</f>
        <v/>
      </c>
      <c r="N1402" s="28" t="str">
        <f>IF(AND(G1402="",I1402="",J1402=""),"",IF(AND(I1402&gt;0,OR(F1402="",G1402="")),"Bitte gültige Kontonummer/n eingeben",IF(OR(AND(F1402&gt;0,F1402&lt;1000),F1402&gt;9999),"Sollkontonummer muss vierstellig sein",IF(VLOOKUP(F1402,Kontenplan!$E$9:$E$277,1)&lt;&gt;F1402,"Sollkonto existiert nicht",IF(D1402=0,"Bitte Beleg-Nr. prüfen",IF(OR(AND(G1402&gt;0,G1402&lt;1000),G1402&gt;9999),"Habenkontonummer muss vierstellig sein",IF(VLOOKUP(G1402,Kontenplan!$E$9:$F$277,1)&lt;&gt;G1402,"Habenkonto exisitert nicht","")))))))</f>
        <v/>
      </c>
      <c r="O1402" s="28" t="str">
        <f t="shared" si="43"/>
        <v/>
      </c>
      <c r="P1402" s="28"/>
      <c r="Q1402" s="28"/>
      <c r="R1402" s="28"/>
      <c r="S1402" s="28"/>
      <c r="T1402" s="28"/>
      <c r="U1402" s="28"/>
      <c r="V1402" s="28"/>
      <c r="X1402" s="28"/>
      <c r="Y1402" s="28"/>
    </row>
    <row r="1403" spans="1:25" x14ac:dyDescent="0.2">
      <c r="A1403" t="e">
        <f>IF(OR(F1403=#REF!,G1403=#REF!),ROUND(A1402+1,0),A1402+0.0001)</f>
        <v>#REF!</v>
      </c>
      <c r="B1403" s="20" t="e">
        <f>IF(AND(E1403&gt;=$B$2,E1403&lt;=$B$3,OR(F1403=#REF!,G1403=#REF!)),ROUND(B1402+1,0),B1402+0.0001)</f>
        <v>#REF!</v>
      </c>
      <c r="C1403" s="20" t="e">
        <f>IF(H1403=#REF!,ROUND(C1402+1,0),C1402+0.0001)</f>
        <v>#REF!</v>
      </c>
      <c r="D1403" s="21"/>
      <c r="E1403" s="22"/>
      <c r="F1403" s="23"/>
      <c r="G1403" s="24"/>
      <c r="H1403" s="51"/>
      <c r="I1403" s="25"/>
      <c r="J1403" s="31"/>
      <c r="K1403" s="43" t="str">
        <f t="shared" si="44"/>
        <v/>
      </c>
      <c r="L1403" s="45" t="str">
        <f>IF(F1403="","",VLOOKUP(Journal!F1403,Kontenplan!$E$9:$F$278,2))</f>
        <v/>
      </c>
      <c r="M1403" s="44" t="str">
        <f>IF(G1403="","",VLOOKUP(Journal!G1403,Kontenplan!$E$9:$F$278,2))</f>
        <v/>
      </c>
      <c r="N1403" s="28" t="str">
        <f>IF(AND(G1403="",I1403="",J1403=""),"",IF(AND(I1403&gt;0,OR(F1403="",G1403="")),"Bitte gültige Kontonummer/n eingeben",IF(OR(AND(F1403&gt;0,F1403&lt;1000),F1403&gt;9999),"Sollkontonummer muss vierstellig sein",IF(VLOOKUP(F1403,Kontenplan!$E$9:$E$277,1)&lt;&gt;F1403,"Sollkonto existiert nicht",IF(D1403=0,"Bitte Beleg-Nr. prüfen",IF(OR(AND(G1403&gt;0,G1403&lt;1000),G1403&gt;9999),"Habenkontonummer muss vierstellig sein",IF(VLOOKUP(G1403,Kontenplan!$E$9:$F$277,1)&lt;&gt;G1403,"Habenkonto exisitert nicht","")))))))</f>
        <v/>
      </c>
      <c r="O1403" s="28" t="str">
        <f t="shared" si="43"/>
        <v/>
      </c>
      <c r="P1403" s="28"/>
      <c r="Q1403" s="28"/>
      <c r="R1403" s="28"/>
      <c r="S1403" s="28"/>
      <c r="T1403" s="28"/>
      <c r="U1403" s="28"/>
      <c r="V1403" s="28"/>
      <c r="X1403" s="28"/>
      <c r="Y1403" s="28"/>
    </row>
    <row r="1404" spans="1:25" x14ac:dyDescent="0.2">
      <c r="A1404" t="e">
        <f>IF(OR(F1404=#REF!,G1404=#REF!),ROUND(A1403+1,0),A1403+0.0001)</f>
        <v>#REF!</v>
      </c>
      <c r="B1404" s="20" t="e">
        <f>IF(AND(E1404&gt;=$B$2,E1404&lt;=$B$3,OR(F1404=#REF!,G1404=#REF!)),ROUND(B1403+1,0),B1403+0.0001)</f>
        <v>#REF!</v>
      </c>
      <c r="C1404" s="20" t="e">
        <f>IF(H1404=#REF!,ROUND(C1403+1,0),C1403+0.0001)</f>
        <v>#REF!</v>
      </c>
      <c r="D1404" s="21"/>
      <c r="E1404" s="22"/>
      <c r="F1404" s="23"/>
      <c r="G1404" s="24"/>
      <c r="H1404" s="51"/>
      <c r="I1404" s="25"/>
      <c r="J1404" s="31"/>
      <c r="K1404" s="43" t="str">
        <f t="shared" si="44"/>
        <v/>
      </c>
      <c r="L1404" s="45" t="str">
        <f>IF(F1404="","",VLOOKUP(Journal!F1404,Kontenplan!$E$9:$F$278,2))</f>
        <v/>
      </c>
      <c r="M1404" s="44" t="str">
        <f>IF(G1404="","",VLOOKUP(Journal!G1404,Kontenplan!$E$9:$F$278,2))</f>
        <v/>
      </c>
      <c r="N1404" s="28" t="str">
        <f>IF(AND(G1404="",I1404="",J1404=""),"",IF(AND(I1404&gt;0,OR(F1404="",G1404="")),"Bitte gültige Kontonummer/n eingeben",IF(OR(AND(F1404&gt;0,F1404&lt;1000),F1404&gt;9999),"Sollkontonummer muss vierstellig sein",IF(VLOOKUP(F1404,Kontenplan!$E$9:$E$277,1)&lt;&gt;F1404,"Sollkonto existiert nicht",IF(D1404=0,"Bitte Beleg-Nr. prüfen",IF(OR(AND(G1404&gt;0,G1404&lt;1000),G1404&gt;9999),"Habenkontonummer muss vierstellig sein",IF(VLOOKUP(G1404,Kontenplan!$E$9:$F$277,1)&lt;&gt;G1404,"Habenkonto exisitert nicht","")))))))</f>
        <v/>
      </c>
      <c r="O1404" s="28" t="str">
        <f t="shared" si="43"/>
        <v/>
      </c>
      <c r="P1404" s="28"/>
      <c r="Q1404" s="28"/>
      <c r="R1404" s="28"/>
      <c r="S1404" s="28"/>
      <c r="T1404" s="28"/>
      <c r="U1404" s="28"/>
      <c r="V1404" s="28"/>
      <c r="X1404" s="28"/>
      <c r="Y1404" s="28"/>
    </row>
    <row r="1405" spans="1:25" x14ac:dyDescent="0.2">
      <c r="A1405" t="e">
        <f>IF(OR(F1405=#REF!,G1405=#REF!),ROUND(A1404+1,0),A1404+0.0001)</f>
        <v>#REF!</v>
      </c>
      <c r="B1405" s="20" t="e">
        <f>IF(AND(E1405&gt;=$B$2,E1405&lt;=$B$3,OR(F1405=#REF!,G1405=#REF!)),ROUND(B1404+1,0),B1404+0.0001)</f>
        <v>#REF!</v>
      </c>
      <c r="C1405" s="20" t="e">
        <f>IF(H1405=#REF!,ROUND(C1404+1,0),C1404+0.0001)</f>
        <v>#REF!</v>
      </c>
      <c r="D1405" s="21"/>
      <c r="E1405" s="22"/>
      <c r="F1405" s="23"/>
      <c r="G1405" s="24"/>
      <c r="H1405" s="51"/>
      <c r="I1405" s="25"/>
      <c r="J1405" s="31"/>
      <c r="K1405" s="43" t="str">
        <f t="shared" si="44"/>
        <v/>
      </c>
      <c r="L1405" s="45" t="str">
        <f>IF(F1405="","",VLOOKUP(Journal!F1405,Kontenplan!$E$9:$F$278,2))</f>
        <v/>
      </c>
      <c r="M1405" s="44" t="str">
        <f>IF(G1405="","",VLOOKUP(Journal!G1405,Kontenplan!$E$9:$F$278,2))</f>
        <v/>
      </c>
      <c r="N1405" s="28" t="str">
        <f>IF(AND(G1405="",I1405="",J1405=""),"",IF(AND(I1405&gt;0,OR(F1405="",G1405="")),"Bitte gültige Kontonummer/n eingeben",IF(OR(AND(F1405&gt;0,F1405&lt;1000),F1405&gt;9999),"Sollkontonummer muss vierstellig sein",IF(VLOOKUP(F1405,Kontenplan!$E$9:$E$277,1)&lt;&gt;F1405,"Sollkonto existiert nicht",IF(D1405=0,"Bitte Beleg-Nr. prüfen",IF(OR(AND(G1405&gt;0,G1405&lt;1000),G1405&gt;9999),"Habenkontonummer muss vierstellig sein",IF(VLOOKUP(G1405,Kontenplan!$E$9:$F$277,1)&lt;&gt;G1405,"Habenkonto exisitert nicht","")))))))</f>
        <v/>
      </c>
      <c r="O1405" s="28" t="str">
        <f t="shared" si="43"/>
        <v/>
      </c>
      <c r="P1405" s="28"/>
      <c r="Q1405" s="28"/>
      <c r="R1405" s="28"/>
      <c r="S1405" s="28"/>
      <c r="T1405" s="28"/>
      <c r="U1405" s="28"/>
      <c r="V1405" s="28"/>
      <c r="X1405" s="28"/>
      <c r="Y1405" s="28"/>
    </row>
    <row r="1406" spans="1:25" x14ac:dyDescent="0.2">
      <c r="A1406" t="e">
        <f>IF(OR(F1406=#REF!,G1406=#REF!),ROUND(A1405+1,0),A1405+0.0001)</f>
        <v>#REF!</v>
      </c>
      <c r="B1406" s="20" t="e">
        <f>IF(AND(E1406&gt;=$B$2,E1406&lt;=$B$3,OR(F1406=#REF!,G1406=#REF!)),ROUND(B1405+1,0),B1405+0.0001)</f>
        <v>#REF!</v>
      </c>
      <c r="C1406" s="20" t="e">
        <f>IF(H1406=#REF!,ROUND(C1405+1,0),C1405+0.0001)</f>
        <v>#REF!</v>
      </c>
      <c r="D1406" s="21"/>
      <c r="E1406" s="22"/>
      <c r="F1406" s="23"/>
      <c r="G1406" s="24"/>
      <c r="H1406" s="51"/>
      <c r="I1406" s="25"/>
      <c r="J1406" s="31"/>
      <c r="K1406" s="43" t="str">
        <f t="shared" si="44"/>
        <v/>
      </c>
      <c r="L1406" s="45" t="str">
        <f>IF(F1406="","",VLOOKUP(Journal!F1406,Kontenplan!$E$9:$F$278,2))</f>
        <v/>
      </c>
      <c r="M1406" s="44" t="str">
        <f>IF(G1406="","",VLOOKUP(Journal!G1406,Kontenplan!$E$9:$F$278,2))</f>
        <v/>
      </c>
      <c r="N1406" s="28" t="str">
        <f>IF(AND(G1406="",I1406="",J1406=""),"",IF(AND(I1406&gt;0,OR(F1406="",G1406="")),"Bitte gültige Kontonummer/n eingeben",IF(OR(AND(F1406&gt;0,F1406&lt;1000),F1406&gt;9999),"Sollkontonummer muss vierstellig sein",IF(VLOOKUP(F1406,Kontenplan!$E$9:$E$277,1)&lt;&gt;F1406,"Sollkonto existiert nicht",IF(D1406=0,"Bitte Beleg-Nr. prüfen",IF(OR(AND(G1406&gt;0,G1406&lt;1000),G1406&gt;9999),"Habenkontonummer muss vierstellig sein",IF(VLOOKUP(G1406,Kontenplan!$E$9:$F$277,1)&lt;&gt;G1406,"Habenkonto exisitert nicht","")))))))</f>
        <v/>
      </c>
      <c r="O1406" s="28" t="str">
        <f t="shared" si="43"/>
        <v/>
      </c>
      <c r="P1406" s="28"/>
      <c r="Q1406" s="28"/>
      <c r="R1406" s="28"/>
      <c r="S1406" s="28"/>
      <c r="T1406" s="28"/>
      <c r="U1406" s="28"/>
      <c r="V1406" s="28"/>
      <c r="X1406" s="28"/>
      <c r="Y1406" s="28"/>
    </row>
    <row r="1407" spans="1:25" x14ac:dyDescent="0.2">
      <c r="A1407" t="e">
        <f>IF(OR(F1407=#REF!,G1407=#REF!),ROUND(A1406+1,0),A1406+0.0001)</f>
        <v>#REF!</v>
      </c>
      <c r="B1407" s="20" t="e">
        <f>IF(AND(E1407&gt;=$B$2,E1407&lt;=$B$3,OR(F1407=#REF!,G1407=#REF!)),ROUND(B1406+1,0),B1406+0.0001)</f>
        <v>#REF!</v>
      </c>
      <c r="C1407" s="20" t="e">
        <f>IF(H1407=#REF!,ROUND(C1406+1,0),C1406+0.0001)</f>
        <v>#REF!</v>
      </c>
      <c r="D1407" s="21"/>
      <c r="E1407" s="22"/>
      <c r="F1407" s="23"/>
      <c r="G1407" s="24"/>
      <c r="H1407" s="51"/>
      <c r="I1407" s="25"/>
      <c r="J1407" s="31"/>
      <c r="K1407" s="43" t="str">
        <f t="shared" si="44"/>
        <v/>
      </c>
      <c r="L1407" s="45" t="str">
        <f>IF(F1407="","",VLOOKUP(Journal!F1407,Kontenplan!$E$9:$F$278,2))</f>
        <v/>
      </c>
      <c r="M1407" s="44" t="str">
        <f>IF(G1407="","",VLOOKUP(Journal!G1407,Kontenplan!$E$9:$F$278,2))</f>
        <v/>
      </c>
      <c r="N1407" s="28" t="str">
        <f>IF(AND(G1407="",I1407="",J1407=""),"",IF(AND(I1407&gt;0,OR(F1407="",G1407="")),"Bitte gültige Kontonummer/n eingeben",IF(OR(AND(F1407&gt;0,F1407&lt;1000),F1407&gt;9999),"Sollkontonummer muss vierstellig sein",IF(VLOOKUP(F1407,Kontenplan!$E$9:$E$277,1)&lt;&gt;F1407,"Sollkonto existiert nicht",IF(D1407=0,"Bitte Beleg-Nr. prüfen",IF(OR(AND(G1407&gt;0,G1407&lt;1000),G1407&gt;9999),"Habenkontonummer muss vierstellig sein",IF(VLOOKUP(G1407,Kontenplan!$E$9:$F$277,1)&lt;&gt;G1407,"Habenkonto exisitert nicht","")))))))</f>
        <v/>
      </c>
      <c r="O1407" s="28" t="str">
        <f t="shared" si="43"/>
        <v/>
      </c>
      <c r="P1407" s="28"/>
      <c r="Q1407" s="28"/>
      <c r="R1407" s="28"/>
      <c r="S1407" s="28"/>
      <c r="T1407" s="28"/>
      <c r="U1407" s="28"/>
      <c r="V1407" s="28"/>
      <c r="X1407" s="28"/>
      <c r="Y1407" s="28"/>
    </row>
    <row r="1408" spans="1:25" x14ac:dyDescent="0.2">
      <c r="A1408" t="e">
        <f>IF(OR(F1408=#REF!,G1408=#REF!),ROUND(A1407+1,0),A1407+0.0001)</f>
        <v>#REF!</v>
      </c>
      <c r="B1408" s="20" t="e">
        <f>IF(AND(E1408&gt;=$B$2,E1408&lt;=$B$3,OR(F1408=#REF!,G1408=#REF!)),ROUND(B1407+1,0),B1407+0.0001)</f>
        <v>#REF!</v>
      </c>
      <c r="C1408" s="20" t="e">
        <f>IF(H1408=#REF!,ROUND(C1407+1,0),C1407+0.0001)</f>
        <v>#REF!</v>
      </c>
      <c r="D1408" s="21"/>
      <c r="E1408" s="22"/>
      <c r="F1408" s="23"/>
      <c r="G1408" s="24"/>
      <c r="H1408" s="51"/>
      <c r="I1408" s="25"/>
      <c r="J1408" s="31"/>
      <c r="K1408" s="43" t="str">
        <f t="shared" si="44"/>
        <v/>
      </c>
      <c r="L1408" s="45" t="str">
        <f>IF(F1408="","",VLOOKUP(Journal!F1408,Kontenplan!$E$9:$F$278,2))</f>
        <v/>
      </c>
      <c r="M1408" s="44" t="str">
        <f>IF(G1408="","",VLOOKUP(Journal!G1408,Kontenplan!$E$9:$F$278,2))</f>
        <v/>
      </c>
      <c r="N1408" s="28" t="str">
        <f>IF(AND(G1408="",I1408="",J1408=""),"",IF(AND(I1408&gt;0,OR(F1408="",G1408="")),"Bitte gültige Kontonummer/n eingeben",IF(OR(AND(F1408&gt;0,F1408&lt;1000),F1408&gt;9999),"Sollkontonummer muss vierstellig sein",IF(VLOOKUP(F1408,Kontenplan!$E$9:$E$277,1)&lt;&gt;F1408,"Sollkonto existiert nicht",IF(D1408=0,"Bitte Beleg-Nr. prüfen",IF(OR(AND(G1408&gt;0,G1408&lt;1000),G1408&gt;9999),"Habenkontonummer muss vierstellig sein",IF(VLOOKUP(G1408,Kontenplan!$E$9:$F$277,1)&lt;&gt;G1408,"Habenkonto exisitert nicht","")))))))</f>
        <v/>
      </c>
      <c r="O1408" s="28" t="str">
        <f t="shared" si="43"/>
        <v/>
      </c>
      <c r="P1408" s="28"/>
      <c r="Q1408" s="28"/>
      <c r="R1408" s="28"/>
      <c r="S1408" s="28"/>
      <c r="T1408" s="28"/>
      <c r="U1408" s="28"/>
      <c r="V1408" s="28"/>
      <c r="X1408" s="28"/>
      <c r="Y1408" s="28"/>
    </row>
    <row r="1409" spans="1:25" x14ac:dyDescent="0.2">
      <c r="A1409" t="e">
        <f>IF(OR(F1409=#REF!,G1409=#REF!),ROUND(A1408+1,0),A1408+0.0001)</f>
        <v>#REF!</v>
      </c>
      <c r="B1409" s="20" t="e">
        <f>IF(AND(E1409&gt;=$B$2,E1409&lt;=$B$3,OR(F1409=#REF!,G1409=#REF!)),ROUND(B1408+1,0),B1408+0.0001)</f>
        <v>#REF!</v>
      </c>
      <c r="C1409" s="20" t="e">
        <f>IF(H1409=#REF!,ROUND(C1408+1,0),C1408+0.0001)</f>
        <v>#REF!</v>
      </c>
      <c r="D1409" s="21"/>
      <c r="E1409" s="22"/>
      <c r="F1409" s="23"/>
      <c r="G1409" s="24"/>
      <c r="H1409" s="51"/>
      <c r="I1409" s="25"/>
      <c r="J1409" s="31"/>
      <c r="K1409" s="43" t="str">
        <f t="shared" si="44"/>
        <v/>
      </c>
      <c r="L1409" s="45" t="str">
        <f>IF(F1409="","",VLOOKUP(Journal!F1409,Kontenplan!$E$9:$F$278,2))</f>
        <v/>
      </c>
      <c r="M1409" s="44" t="str">
        <f>IF(G1409="","",VLOOKUP(Journal!G1409,Kontenplan!$E$9:$F$278,2))</f>
        <v/>
      </c>
      <c r="N1409" s="28" t="str">
        <f>IF(AND(G1409="",I1409="",J1409=""),"",IF(AND(I1409&gt;0,OR(F1409="",G1409="")),"Bitte gültige Kontonummer/n eingeben",IF(OR(AND(F1409&gt;0,F1409&lt;1000),F1409&gt;9999),"Sollkontonummer muss vierstellig sein",IF(VLOOKUP(F1409,Kontenplan!$E$9:$E$277,1)&lt;&gt;F1409,"Sollkonto existiert nicht",IF(D1409=0,"Bitte Beleg-Nr. prüfen",IF(OR(AND(G1409&gt;0,G1409&lt;1000),G1409&gt;9999),"Habenkontonummer muss vierstellig sein",IF(VLOOKUP(G1409,Kontenplan!$E$9:$F$277,1)&lt;&gt;G1409,"Habenkonto exisitert nicht","")))))))</f>
        <v/>
      </c>
      <c r="O1409" s="28" t="str">
        <f t="shared" si="43"/>
        <v/>
      </c>
      <c r="P1409" s="28"/>
      <c r="Q1409" s="28"/>
      <c r="R1409" s="28"/>
      <c r="S1409" s="28"/>
      <c r="T1409" s="28"/>
      <c r="U1409" s="28"/>
      <c r="V1409" s="28"/>
      <c r="X1409" s="28"/>
      <c r="Y1409" s="28"/>
    </row>
    <row r="1410" spans="1:25" x14ac:dyDescent="0.2">
      <c r="A1410" t="e">
        <f>IF(OR(F1410=#REF!,G1410=#REF!),ROUND(A1409+1,0),A1409+0.0001)</f>
        <v>#REF!</v>
      </c>
      <c r="B1410" s="20" t="e">
        <f>IF(AND(E1410&gt;=$B$2,E1410&lt;=$B$3,OR(F1410=#REF!,G1410=#REF!)),ROUND(B1409+1,0),B1409+0.0001)</f>
        <v>#REF!</v>
      </c>
      <c r="C1410" s="20" t="e">
        <f>IF(H1410=#REF!,ROUND(C1409+1,0),C1409+0.0001)</f>
        <v>#REF!</v>
      </c>
      <c r="D1410" s="21"/>
      <c r="E1410" s="22"/>
      <c r="F1410" s="23"/>
      <c r="G1410" s="24"/>
      <c r="H1410" s="51"/>
      <c r="I1410" s="25"/>
      <c r="J1410" s="31"/>
      <c r="K1410" s="43" t="str">
        <f t="shared" si="44"/>
        <v/>
      </c>
      <c r="L1410" s="45" t="str">
        <f>IF(F1410="","",VLOOKUP(Journal!F1410,Kontenplan!$E$9:$F$278,2))</f>
        <v/>
      </c>
      <c r="M1410" s="44" t="str">
        <f>IF(G1410="","",VLOOKUP(Journal!G1410,Kontenplan!$E$9:$F$278,2))</f>
        <v/>
      </c>
      <c r="N1410" s="28" t="str">
        <f>IF(AND(G1410="",I1410="",J1410=""),"",IF(AND(I1410&gt;0,OR(F1410="",G1410="")),"Bitte gültige Kontonummer/n eingeben",IF(OR(AND(F1410&gt;0,F1410&lt;1000),F1410&gt;9999),"Sollkontonummer muss vierstellig sein",IF(VLOOKUP(F1410,Kontenplan!$E$9:$E$277,1)&lt;&gt;F1410,"Sollkonto existiert nicht",IF(D1410=0,"Bitte Beleg-Nr. prüfen",IF(OR(AND(G1410&gt;0,G1410&lt;1000),G1410&gt;9999),"Habenkontonummer muss vierstellig sein",IF(VLOOKUP(G1410,Kontenplan!$E$9:$F$277,1)&lt;&gt;G1410,"Habenkonto exisitert nicht","")))))))</f>
        <v/>
      </c>
      <c r="O1410" s="28" t="str">
        <f t="shared" si="43"/>
        <v/>
      </c>
      <c r="P1410" s="28"/>
      <c r="Q1410" s="28"/>
      <c r="R1410" s="28"/>
      <c r="S1410" s="28"/>
      <c r="T1410" s="28"/>
      <c r="U1410" s="28"/>
      <c r="V1410" s="28"/>
      <c r="X1410" s="28"/>
      <c r="Y1410" s="28"/>
    </row>
    <row r="1411" spans="1:25" x14ac:dyDescent="0.2">
      <c r="A1411" t="e">
        <f>IF(OR(F1411=#REF!,G1411=#REF!),ROUND(A1410+1,0),A1410+0.0001)</f>
        <v>#REF!</v>
      </c>
      <c r="B1411" s="20" t="e">
        <f>IF(AND(E1411&gt;=$B$2,E1411&lt;=$B$3,OR(F1411=#REF!,G1411=#REF!)),ROUND(B1410+1,0),B1410+0.0001)</f>
        <v>#REF!</v>
      </c>
      <c r="C1411" s="20" t="e">
        <f>IF(H1411=#REF!,ROUND(C1410+1,0),C1410+0.0001)</f>
        <v>#REF!</v>
      </c>
      <c r="D1411" s="21"/>
      <c r="E1411" s="22"/>
      <c r="F1411" s="23"/>
      <c r="G1411" s="24"/>
      <c r="H1411" s="51"/>
      <c r="I1411" s="25"/>
      <c r="J1411" s="31"/>
      <c r="K1411" s="43" t="str">
        <f t="shared" si="44"/>
        <v/>
      </c>
      <c r="L1411" s="45" t="str">
        <f>IF(F1411="","",VLOOKUP(Journal!F1411,Kontenplan!$E$9:$F$278,2))</f>
        <v/>
      </c>
      <c r="M1411" s="44" t="str">
        <f>IF(G1411="","",VLOOKUP(Journal!G1411,Kontenplan!$E$9:$F$278,2))</f>
        <v/>
      </c>
      <c r="N1411" s="28" t="str">
        <f>IF(AND(G1411="",I1411="",J1411=""),"",IF(AND(I1411&gt;0,OR(F1411="",G1411="")),"Bitte gültige Kontonummer/n eingeben",IF(OR(AND(F1411&gt;0,F1411&lt;1000),F1411&gt;9999),"Sollkontonummer muss vierstellig sein",IF(VLOOKUP(F1411,Kontenplan!$E$9:$E$277,1)&lt;&gt;F1411,"Sollkonto existiert nicht",IF(D1411=0,"Bitte Beleg-Nr. prüfen",IF(OR(AND(G1411&gt;0,G1411&lt;1000),G1411&gt;9999),"Habenkontonummer muss vierstellig sein",IF(VLOOKUP(G1411,Kontenplan!$E$9:$F$277,1)&lt;&gt;G1411,"Habenkonto exisitert nicht","")))))))</f>
        <v/>
      </c>
      <c r="O1411" s="28" t="str">
        <f t="shared" si="43"/>
        <v/>
      </c>
      <c r="P1411" s="28"/>
      <c r="Q1411" s="28"/>
      <c r="R1411" s="28"/>
      <c r="S1411" s="28"/>
      <c r="T1411" s="28"/>
      <c r="U1411" s="28"/>
      <c r="V1411" s="28"/>
      <c r="X1411" s="28"/>
      <c r="Y1411" s="28"/>
    </row>
    <row r="1412" spans="1:25" x14ac:dyDescent="0.2">
      <c r="A1412" t="e">
        <f>IF(OR(F1412=#REF!,G1412=#REF!),ROUND(A1411+1,0),A1411+0.0001)</f>
        <v>#REF!</v>
      </c>
      <c r="B1412" s="20" t="e">
        <f>IF(AND(E1412&gt;=$B$2,E1412&lt;=$B$3,OR(F1412=#REF!,G1412=#REF!)),ROUND(B1411+1,0),B1411+0.0001)</f>
        <v>#REF!</v>
      </c>
      <c r="C1412" s="20" t="e">
        <f>IF(H1412=#REF!,ROUND(C1411+1,0),C1411+0.0001)</f>
        <v>#REF!</v>
      </c>
      <c r="D1412" s="21"/>
      <c r="E1412" s="22"/>
      <c r="F1412" s="23"/>
      <c r="G1412" s="24"/>
      <c r="H1412" s="51"/>
      <c r="I1412" s="25"/>
      <c r="J1412" s="31"/>
      <c r="K1412" s="43" t="str">
        <f t="shared" si="44"/>
        <v/>
      </c>
      <c r="L1412" s="45" t="str">
        <f>IF(F1412="","",VLOOKUP(Journal!F1412,Kontenplan!$E$9:$F$278,2))</f>
        <v/>
      </c>
      <c r="M1412" s="44" t="str">
        <f>IF(G1412="","",VLOOKUP(Journal!G1412,Kontenplan!$E$9:$F$278,2))</f>
        <v/>
      </c>
      <c r="N1412" s="28" t="str">
        <f>IF(AND(G1412="",I1412="",J1412=""),"",IF(AND(I1412&gt;0,OR(F1412="",G1412="")),"Bitte gültige Kontonummer/n eingeben",IF(OR(AND(F1412&gt;0,F1412&lt;1000),F1412&gt;9999),"Sollkontonummer muss vierstellig sein",IF(VLOOKUP(F1412,Kontenplan!$E$9:$E$277,1)&lt;&gt;F1412,"Sollkonto existiert nicht",IF(D1412=0,"Bitte Beleg-Nr. prüfen",IF(OR(AND(G1412&gt;0,G1412&lt;1000),G1412&gt;9999),"Habenkontonummer muss vierstellig sein",IF(VLOOKUP(G1412,Kontenplan!$E$9:$F$277,1)&lt;&gt;G1412,"Habenkonto exisitert nicht","")))))))</f>
        <v/>
      </c>
      <c r="O1412" s="28" t="str">
        <f t="shared" si="43"/>
        <v/>
      </c>
      <c r="P1412" s="28"/>
      <c r="Q1412" s="28"/>
      <c r="R1412" s="28"/>
      <c r="S1412" s="28"/>
      <c r="T1412" s="28"/>
      <c r="U1412" s="28"/>
      <c r="V1412" s="28"/>
      <c r="X1412" s="28"/>
      <c r="Y1412" s="28"/>
    </row>
    <row r="1413" spans="1:25" x14ac:dyDescent="0.2">
      <c r="A1413" t="e">
        <f>IF(OR(F1413=#REF!,G1413=#REF!),ROUND(A1412+1,0),A1412+0.0001)</f>
        <v>#REF!</v>
      </c>
      <c r="B1413" s="20" t="e">
        <f>IF(AND(E1413&gt;=$B$2,E1413&lt;=$B$3,OR(F1413=#REF!,G1413=#REF!)),ROUND(B1412+1,0),B1412+0.0001)</f>
        <v>#REF!</v>
      </c>
      <c r="C1413" s="20" t="e">
        <f>IF(H1413=#REF!,ROUND(C1412+1,0),C1412+0.0001)</f>
        <v>#REF!</v>
      </c>
      <c r="D1413" s="21"/>
      <c r="E1413" s="22"/>
      <c r="F1413" s="23"/>
      <c r="G1413" s="24"/>
      <c r="H1413" s="51"/>
      <c r="I1413" s="25"/>
      <c r="J1413" s="31"/>
      <c r="K1413" s="43" t="str">
        <f t="shared" si="44"/>
        <v/>
      </c>
      <c r="L1413" s="45" t="str">
        <f>IF(F1413="","",VLOOKUP(Journal!F1413,Kontenplan!$E$9:$F$278,2))</f>
        <v/>
      </c>
      <c r="M1413" s="44" t="str">
        <f>IF(G1413="","",VLOOKUP(Journal!G1413,Kontenplan!$E$9:$F$278,2))</f>
        <v/>
      </c>
      <c r="N1413" s="28" t="str">
        <f>IF(AND(G1413="",I1413="",J1413=""),"",IF(AND(I1413&gt;0,OR(F1413="",G1413="")),"Bitte gültige Kontonummer/n eingeben",IF(OR(AND(F1413&gt;0,F1413&lt;1000),F1413&gt;9999),"Sollkontonummer muss vierstellig sein",IF(VLOOKUP(F1413,Kontenplan!$E$9:$E$277,1)&lt;&gt;F1413,"Sollkonto existiert nicht",IF(D1413=0,"Bitte Beleg-Nr. prüfen",IF(OR(AND(G1413&gt;0,G1413&lt;1000),G1413&gt;9999),"Habenkontonummer muss vierstellig sein",IF(VLOOKUP(G1413,Kontenplan!$E$9:$F$277,1)&lt;&gt;G1413,"Habenkonto exisitert nicht","")))))))</f>
        <v/>
      </c>
      <c r="O1413" s="28" t="str">
        <f t="shared" si="43"/>
        <v/>
      </c>
      <c r="P1413" s="28"/>
      <c r="Q1413" s="28"/>
      <c r="R1413" s="28"/>
      <c r="S1413" s="28"/>
      <c r="T1413" s="28"/>
      <c r="U1413" s="28"/>
      <c r="V1413" s="28"/>
      <c r="X1413" s="28"/>
      <c r="Y1413" s="28"/>
    </row>
    <row r="1414" spans="1:25" x14ac:dyDescent="0.2">
      <c r="A1414" t="e">
        <f>IF(OR(F1414=#REF!,G1414=#REF!),ROUND(A1413+1,0),A1413+0.0001)</f>
        <v>#REF!</v>
      </c>
      <c r="B1414" s="20" t="e">
        <f>IF(AND(E1414&gt;=$B$2,E1414&lt;=$B$3,OR(F1414=#REF!,G1414=#REF!)),ROUND(B1413+1,0),B1413+0.0001)</f>
        <v>#REF!</v>
      </c>
      <c r="C1414" s="20" t="e">
        <f>IF(H1414=#REF!,ROUND(C1413+1,0),C1413+0.0001)</f>
        <v>#REF!</v>
      </c>
      <c r="D1414" s="21"/>
      <c r="E1414" s="22"/>
      <c r="F1414" s="23"/>
      <c r="G1414" s="24"/>
      <c r="H1414" s="51"/>
      <c r="I1414" s="25"/>
      <c r="J1414" s="31"/>
      <c r="K1414" s="43" t="str">
        <f t="shared" si="44"/>
        <v/>
      </c>
      <c r="L1414" s="45" t="str">
        <f>IF(F1414="","",VLOOKUP(Journal!F1414,Kontenplan!$E$9:$F$278,2))</f>
        <v/>
      </c>
      <c r="M1414" s="44" t="str">
        <f>IF(G1414="","",VLOOKUP(Journal!G1414,Kontenplan!$E$9:$F$278,2))</f>
        <v/>
      </c>
      <c r="N1414" s="28" t="str">
        <f>IF(AND(G1414="",I1414="",J1414=""),"",IF(AND(I1414&gt;0,OR(F1414="",G1414="")),"Bitte gültige Kontonummer/n eingeben",IF(OR(AND(F1414&gt;0,F1414&lt;1000),F1414&gt;9999),"Sollkontonummer muss vierstellig sein",IF(VLOOKUP(F1414,Kontenplan!$E$9:$E$277,1)&lt;&gt;F1414,"Sollkonto existiert nicht",IF(D1414=0,"Bitte Beleg-Nr. prüfen",IF(OR(AND(G1414&gt;0,G1414&lt;1000),G1414&gt;9999),"Habenkontonummer muss vierstellig sein",IF(VLOOKUP(G1414,Kontenplan!$E$9:$F$277,1)&lt;&gt;G1414,"Habenkonto exisitert nicht","")))))))</f>
        <v/>
      </c>
      <c r="O1414" s="28" t="str">
        <f t="shared" si="43"/>
        <v/>
      </c>
      <c r="P1414" s="28"/>
      <c r="Q1414" s="28"/>
      <c r="R1414" s="28"/>
      <c r="S1414" s="28"/>
      <c r="T1414" s="28"/>
      <c r="U1414" s="28"/>
      <c r="V1414" s="28"/>
      <c r="X1414" s="28"/>
      <c r="Y1414" s="28"/>
    </row>
    <row r="1415" spans="1:25" x14ac:dyDescent="0.2">
      <c r="A1415" t="e">
        <f>IF(OR(F1415=#REF!,G1415=#REF!),ROUND(A1414+1,0),A1414+0.0001)</f>
        <v>#REF!</v>
      </c>
      <c r="B1415" s="20" t="e">
        <f>IF(AND(E1415&gt;=$B$2,E1415&lt;=$B$3,OR(F1415=#REF!,G1415=#REF!)),ROUND(B1414+1,0),B1414+0.0001)</f>
        <v>#REF!</v>
      </c>
      <c r="C1415" s="20" t="e">
        <f>IF(H1415=#REF!,ROUND(C1414+1,0),C1414+0.0001)</f>
        <v>#REF!</v>
      </c>
      <c r="D1415" s="21"/>
      <c r="E1415" s="22"/>
      <c r="F1415" s="23"/>
      <c r="G1415" s="24"/>
      <c r="H1415" s="51"/>
      <c r="I1415" s="25"/>
      <c r="J1415" s="31"/>
      <c r="K1415" s="43" t="str">
        <f t="shared" si="44"/>
        <v/>
      </c>
      <c r="L1415" s="45" t="str">
        <f>IF(F1415="","",VLOOKUP(Journal!F1415,Kontenplan!$E$9:$F$278,2))</f>
        <v/>
      </c>
      <c r="M1415" s="44" t="str">
        <f>IF(G1415="","",VLOOKUP(Journal!G1415,Kontenplan!$E$9:$F$278,2))</f>
        <v/>
      </c>
      <c r="N1415" s="28" t="str">
        <f>IF(AND(G1415="",I1415="",J1415=""),"",IF(AND(I1415&gt;0,OR(F1415="",G1415="")),"Bitte gültige Kontonummer/n eingeben",IF(OR(AND(F1415&gt;0,F1415&lt;1000),F1415&gt;9999),"Sollkontonummer muss vierstellig sein",IF(VLOOKUP(F1415,Kontenplan!$E$9:$E$277,1)&lt;&gt;F1415,"Sollkonto existiert nicht",IF(D1415=0,"Bitte Beleg-Nr. prüfen",IF(OR(AND(G1415&gt;0,G1415&lt;1000),G1415&gt;9999),"Habenkontonummer muss vierstellig sein",IF(VLOOKUP(G1415,Kontenplan!$E$9:$F$277,1)&lt;&gt;G1415,"Habenkonto exisitert nicht","")))))))</f>
        <v/>
      </c>
      <c r="O1415" s="28" t="str">
        <f t="shared" si="43"/>
        <v/>
      </c>
      <c r="P1415" s="28"/>
      <c r="Q1415" s="28"/>
      <c r="R1415" s="28"/>
      <c r="S1415" s="28"/>
      <c r="T1415" s="28"/>
      <c r="U1415" s="28"/>
      <c r="V1415" s="28"/>
      <c r="X1415" s="28"/>
      <c r="Y1415" s="28"/>
    </row>
    <row r="1416" spans="1:25" x14ac:dyDescent="0.2">
      <c r="A1416" t="e">
        <f>IF(OR(F1416=#REF!,G1416=#REF!),ROUND(A1415+1,0),A1415+0.0001)</f>
        <v>#REF!</v>
      </c>
      <c r="B1416" s="20" t="e">
        <f>IF(AND(E1416&gt;=$B$2,E1416&lt;=$B$3,OR(F1416=#REF!,G1416=#REF!)),ROUND(B1415+1,0),B1415+0.0001)</f>
        <v>#REF!</v>
      </c>
      <c r="C1416" s="20" t="e">
        <f>IF(H1416=#REF!,ROUND(C1415+1,0),C1415+0.0001)</f>
        <v>#REF!</v>
      </c>
      <c r="D1416" s="21"/>
      <c r="E1416" s="22"/>
      <c r="F1416" s="23"/>
      <c r="G1416" s="24"/>
      <c r="H1416" s="51"/>
      <c r="I1416" s="25"/>
      <c r="J1416" s="31"/>
      <c r="K1416" s="43" t="str">
        <f t="shared" si="44"/>
        <v/>
      </c>
      <c r="L1416" s="45" t="str">
        <f>IF(F1416="","",VLOOKUP(Journal!F1416,Kontenplan!$E$9:$F$278,2))</f>
        <v/>
      </c>
      <c r="M1416" s="44" t="str">
        <f>IF(G1416="","",VLOOKUP(Journal!G1416,Kontenplan!$E$9:$F$278,2))</f>
        <v/>
      </c>
      <c r="N1416" s="28" t="str">
        <f>IF(AND(G1416="",I1416="",J1416=""),"",IF(AND(I1416&gt;0,OR(F1416="",G1416="")),"Bitte gültige Kontonummer/n eingeben",IF(OR(AND(F1416&gt;0,F1416&lt;1000),F1416&gt;9999),"Sollkontonummer muss vierstellig sein",IF(VLOOKUP(F1416,Kontenplan!$E$9:$E$277,1)&lt;&gt;F1416,"Sollkonto existiert nicht",IF(D1416=0,"Bitte Beleg-Nr. prüfen",IF(OR(AND(G1416&gt;0,G1416&lt;1000),G1416&gt;9999),"Habenkontonummer muss vierstellig sein",IF(VLOOKUP(G1416,Kontenplan!$E$9:$F$277,1)&lt;&gt;G1416,"Habenkonto exisitert nicht","")))))))</f>
        <v/>
      </c>
      <c r="O1416" s="28" t="str">
        <f t="shared" ref="O1416:O1479" si="45">IF(AND(F1416&lt;&gt;"",F1416=G1416),"Soll- und Habenkontonummern sind identisch",IF(AND(D1417&lt;&gt;"",G1416&gt;0,F1416&gt;0,OR(I1416="",I1416&lt;=0)),"Bitte Betrag prüfen",IF(AND(J1416="",D1417&gt;0),"Kein Text ist ok, aber nicht empfehlenswert",IF(OR(AND(E1416="",G1416&gt;0),AND(E1416&lt;MAX(E1409:E1415)-20,G1416&gt;0)),"Datum möglicherweise falsch",""))))</f>
        <v/>
      </c>
      <c r="P1416" s="28"/>
      <c r="Q1416" s="28"/>
      <c r="R1416" s="28"/>
      <c r="S1416" s="28"/>
      <c r="T1416" s="28"/>
      <c r="U1416" s="28"/>
      <c r="V1416" s="28"/>
      <c r="X1416" s="28"/>
      <c r="Y1416" s="28"/>
    </row>
    <row r="1417" spans="1:25" x14ac:dyDescent="0.2">
      <c r="A1417" t="e">
        <f>IF(OR(F1417=#REF!,G1417=#REF!),ROUND(A1416+1,0),A1416+0.0001)</f>
        <v>#REF!</v>
      </c>
      <c r="B1417" s="20" t="e">
        <f>IF(AND(E1417&gt;=$B$2,E1417&lt;=$B$3,OR(F1417=#REF!,G1417=#REF!)),ROUND(B1416+1,0),B1416+0.0001)</f>
        <v>#REF!</v>
      </c>
      <c r="C1417" s="20" t="e">
        <f>IF(H1417=#REF!,ROUND(C1416+1,0),C1416+0.0001)</f>
        <v>#REF!</v>
      </c>
      <c r="D1417" s="21"/>
      <c r="E1417" s="22"/>
      <c r="F1417" s="23"/>
      <c r="G1417" s="24"/>
      <c r="H1417" s="51"/>
      <c r="I1417" s="25"/>
      <c r="J1417" s="31"/>
      <c r="K1417" s="43" t="str">
        <f t="shared" si="44"/>
        <v/>
      </c>
      <c r="L1417" s="45" t="str">
        <f>IF(F1417="","",VLOOKUP(Journal!F1417,Kontenplan!$E$9:$F$278,2))</f>
        <v/>
      </c>
      <c r="M1417" s="44" t="str">
        <f>IF(G1417="","",VLOOKUP(Journal!G1417,Kontenplan!$E$9:$F$278,2))</f>
        <v/>
      </c>
      <c r="N1417" s="28" t="str">
        <f>IF(AND(G1417="",I1417="",J1417=""),"",IF(AND(I1417&gt;0,OR(F1417="",G1417="")),"Bitte gültige Kontonummer/n eingeben",IF(OR(AND(F1417&gt;0,F1417&lt;1000),F1417&gt;9999),"Sollkontonummer muss vierstellig sein",IF(VLOOKUP(F1417,Kontenplan!$E$9:$E$277,1)&lt;&gt;F1417,"Sollkonto existiert nicht",IF(D1417=0,"Bitte Beleg-Nr. prüfen",IF(OR(AND(G1417&gt;0,G1417&lt;1000),G1417&gt;9999),"Habenkontonummer muss vierstellig sein",IF(VLOOKUP(G1417,Kontenplan!$E$9:$F$277,1)&lt;&gt;G1417,"Habenkonto exisitert nicht","")))))))</f>
        <v/>
      </c>
      <c r="O1417" s="28" t="str">
        <f t="shared" si="45"/>
        <v/>
      </c>
      <c r="P1417" s="28"/>
      <c r="Q1417" s="28"/>
      <c r="R1417" s="28"/>
      <c r="S1417" s="28"/>
      <c r="T1417" s="28"/>
      <c r="U1417" s="28"/>
      <c r="V1417" s="28"/>
      <c r="X1417" s="28"/>
      <c r="Y1417" s="28"/>
    </row>
    <row r="1418" spans="1:25" x14ac:dyDescent="0.2">
      <c r="A1418" t="e">
        <f>IF(OR(F1418=#REF!,G1418=#REF!),ROUND(A1417+1,0),A1417+0.0001)</f>
        <v>#REF!</v>
      </c>
      <c r="B1418" s="20" t="e">
        <f>IF(AND(E1418&gt;=$B$2,E1418&lt;=$B$3,OR(F1418=#REF!,G1418=#REF!)),ROUND(B1417+1,0),B1417+0.0001)</f>
        <v>#REF!</v>
      </c>
      <c r="C1418" s="20" t="e">
        <f>IF(H1418=#REF!,ROUND(C1417+1,0),C1417+0.0001)</f>
        <v>#REF!</v>
      </c>
      <c r="D1418" s="21"/>
      <c r="E1418" s="22"/>
      <c r="F1418" s="23"/>
      <c r="G1418" s="24"/>
      <c r="H1418" s="51"/>
      <c r="I1418" s="25"/>
      <c r="J1418" s="31"/>
      <c r="K1418" s="43" t="str">
        <f t="shared" si="44"/>
        <v/>
      </c>
      <c r="L1418" s="45" t="str">
        <f>IF(F1418="","",VLOOKUP(Journal!F1418,Kontenplan!$E$9:$F$278,2))</f>
        <v/>
      </c>
      <c r="M1418" s="44" t="str">
        <f>IF(G1418="","",VLOOKUP(Journal!G1418,Kontenplan!$E$9:$F$278,2))</f>
        <v/>
      </c>
      <c r="N1418" s="28" t="str">
        <f>IF(AND(G1418="",I1418="",J1418=""),"",IF(AND(I1418&gt;0,OR(F1418="",G1418="")),"Bitte gültige Kontonummer/n eingeben",IF(OR(AND(F1418&gt;0,F1418&lt;1000),F1418&gt;9999),"Sollkontonummer muss vierstellig sein",IF(VLOOKUP(F1418,Kontenplan!$E$9:$E$277,1)&lt;&gt;F1418,"Sollkonto existiert nicht",IF(D1418=0,"Bitte Beleg-Nr. prüfen",IF(OR(AND(G1418&gt;0,G1418&lt;1000),G1418&gt;9999),"Habenkontonummer muss vierstellig sein",IF(VLOOKUP(G1418,Kontenplan!$E$9:$F$277,1)&lt;&gt;G1418,"Habenkonto exisitert nicht","")))))))</f>
        <v/>
      </c>
      <c r="O1418" s="28" t="str">
        <f t="shared" si="45"/>
        <v/>
      </c>
      <c r="P1418" s="28"/>
      <c r="Q1418" s="28"/>
      <c r="R1418" s="28"/>
      <c r="S1418" s="28"/>
      <c r="T1418" s="28"/>
      <c r="U1418" s="28"/>
      <c r="V1418" s="28"/>
      <c r="X1418" s="28"/>
      <c r="Y1418" s="28"/>
    </row>
    <row r="1419" spans="1:25" x14ac:dyDescent="0.2">
      <c r="A1419" t="e">
        <f>IF(OR(F1419=#REF!,G1419=#REF!),ROUND(A1418+1,0),A1418+0.0001)</f>
        <v>#REF!</v>
      </c>
      <c r="B1419" s="20" t="e">
        <f>IF(AND(E1419&gt;=$B$2,E1419&lt;=$B$3,OR(F1419=#REF!,G1419=#REF!)),ROUND(B1418+1,0),B1418+0.0001)</f>
        <v>#REF!</v>
      </c>
      <c r="C1419" s="20" t="e">
        <f>IF(H1419=#REF!,ROUND(C1418+1,0),C1418+0.0001)</f>
        <v>#REF!</v>
      </c>
      <c r="D1419" s="21"/>
      <c r="E1419" s="22"/>
      <c r="F1419" s="23"/>
      <c r="G1419" s="24"/>
      <c r="H1419" s="51"/>
      <c r="I1419" s="25"/>
      <c r="J1419" s="31"/>
      <c r="K1419" s="43" t="str">
        <f t="shared" si="44"/>
        <v/>
      </c>
      <c r="L1419" s="45" t="str">
        <f>IF(F1419="","",VLOOKUP(Journal!F1419,Kontenplan!$E$9:$F$278,2))</f>
        <v/>
      </c>
      <c r="M1419" s="44" t="str">
        <f>IF(G1419="","",VLOOKUP(Journal!G1419,Kontenplan!$E$9:$F$278,2))</f>
        <v/>
      </c>
      <c r="N1419" s="28" t="str">
        <f>IF(AND(G1419="",I1419="",J1419=""),"",IF(AND(I1419&gt;0,OR(F1419="",G1419="")),"Bitte gültige Kontonummer/n eingeben",IF(OR(AND(F1419&gt;0,F1419&lt;1000),F1419&gt;9999),"Sollkontonummer muss vierstellig sein",IF(VLOOKUP(F1419,Kontenplan!$E$9:$E$277,1)&lt;&gt;F1419,"Sollkonto existiert nicht",IF(D1419=0,"Bitte Beleg-Nr. prüfen",IF(OR(AND(G1419&gt;0,G1419&lt;1000),G1419&gt;9999),"Habenkontonummer muss vierstellig sein",IF(VLOOKUP(G1419,Kontenplan!$E$9:$F$277,1)&lt;&gt;G1419,"Habenkonto exisitert nicht","")))))))</f>
        <v/>
      </c>
      <c r="O1419" s="28" t="str">
        <f t="shared" si="45"/>
        <v/>
      </c>
      <c r="P1419" s="28"/>
      <c r="Q1419" s="28"/>
      <c r="R1419" s="28"/>
      <c r="S1419" s="28"/>
      <c r="T1419" s="28"/>
      <c r="U1419" s="28"/>
      <c r="V1419" s="28"/>
      <c r="X1419" s="28"/>
      <c r="Y1419" s="28"/>
    </row>
    <row r="1420" spans="1:25" x14ac:dyDescent="0.2">
      <c r="A1420" t="e">
        <f>IF(OR(F1420=#REF!,G1420=#REF!),ROUND(A1419+1,0),A1419+0.0001)</f>
        <v>#REF!</v>
      </c>
      <c r="B1420" s="20" t="e">
        <f>IF(AND(E1420&gt;=$B$2,E1420&lt;=$B$3,OR(F1420=#REF!,G1420=#REF!)),ROUND(B1419+1,0),B1419+0.0001)</f>
        <v>#REF!</v>
      </c>
      <c r="C1420" s="20" t="e">
        <f>IF(H1420=#REF!,ROUND(C1419+1,0),C1419+0.0001)</f>
        <v>#REF!</v>
      </c>
      <c r="D1420" s="21"/>
      <c r="E1420" s="22"/>
      <c r="F1420" s="23"/>
      <c r="G1420" s="24"/>
      <c r="H1420" s="51"/>
      <c r="I1420" s="25"/>
      <c r="J1420" s="31"/>
      <c r="K1420" s="43" t="str">
        <f t="shared" si="44"/>
        <v/>
      </c>
      <c r="L1420" s="45" t="str">
        <f>IF(F1420="","",VLOOKUP(Journal!F1420,Kontenplan!$E$9:$F$278,2))</f>
        <v/>
      </c>
      <c r="M1420" s="44" t="str">
        <f>IF(G1420="","",VLOOKUP(Journal!G1420,Kontenplan!$E$9:$F$278,2))</f>
        <v/>
      </c>
      <c r="N1420" s="28" t="str">
        <f>IF(AND(G1420="",I1420="",J1420=""),"",IF(AND(I1420&gt;0,OR(F1420="",G1420="")),"Bitte gültige Kontonummer/n eingeben",IF(OR(AND(F1420&gt;0,F1420&lt;1000),F1420&gt;9999),"Sollkontonummer muss vierstellig sein",IF(VLOOKUP(F1420,Kontenplan!$E$9:$E$277,1)&lt;&gt;F1420,"Sollkonto existiert nicht",IF(D1420=0,"Bitte Beleg-Nr. prüfen",IF(OR(AND(G1420&gt;0,G1420&lt;1000),G1420&gt;9999),"Habenkontonummer muss vierstellig sein",IF(VLOOKUP(G1420,Kontenplan!$E$9:$F$277,1)&lt;&gt;G1420,"Habenkonto exisitert nicht","")))))))</f>
        <v/>
      </c>
      <c r="O1420" s="28" t="str">
        <f t="shared" si="45"/>
        <v/>
      </c>
      <c r="P1420" s="28"/>
      <c r="Q1420" s="28"/>
      <c r="R1420" s="28"/>
      <c r="S1420" s="28"/>
      <c r="T1420" s="28"/>
      <c r="U1420" s="28"/>
      <c r="V1420" s="28"/>
      <c r="X1420" s="28"/>
      <c r="Y1420" s="28"/>
    </row>
    <row r="1421" spans="1:25" x14ac:dyDescent="0.2">
      <c r="A1421" t="e">
        <f>IF(OR(F1421=#REF!,G1421=#REF!),ROUND(A1420+1,0),A1420+0.0001)</f>
        <v>#REF!</v>
      </c>
      <c r="B1421" s="20" t="e">
        <f>IF(AND(E1421&gt;=$B$2,E1421&lt;=$B$3,OR(F1421=#REF!,G1421=#REF!)),ROUND(B1420+1,0),B1420+0.0001)</f>
        <v>#REF!</v>
      </c>
      <c r="C1421" s="20" t="e">
        <f>IF(H1421=#REF!,ROUND(C1420+1,0),C1420+0.0001)</f>
        <v>#REF!</v>
      </c>
      <c r="D1421" s="21"/>
      <c r="E1421" s="22"/>
      <c r="F1421" s="23"/>
      <c r="G1421" s="24"/>
      <c r="H1421" s="51"/>
      <c r="I1421" s="25"/>
      <c r="J1421" s="31"/>
      <c r="K1421" s="43" t="str">
        <f t="shared" si="44"/>
        <v/>
      </c>
      <c r="L1421" s="45" t="str">
        <f>IF(F1421="","",VLOOKUP(Journal!F1421,Kontenplan!$E$9:$F$278,2))</f>
        <v/>
      </c>
      <c r="M1421" s="44" t="str">
        <f>IF(G1421="","",VLOOKUP(Journal!G1421,Kontenplan!$E$9:$F$278,2))</f>
        <v/>
      </c>
      <c r="N1421" s="28" t="str">
        <f>IF(AND(G1421="",I1421="",J1421=""),"",IF(AND(I1421&gt;0,OR(F1421="",G1421="")),"Bitte gültige Kontonummer/n eingeben",IF(OR(AND(F1421&gt;0,F1421&lt;1000),F1421&gt;9999),"Sollkontonummer muss vierstellig sein",IF(VLOOKUP(F1421,Kontenplan!$E$9:$E$277,1)&lt;&gt;F1421,"Sollkonto existiert nicht",IF(D1421=0,"Bitte Beleg-Nr. prüfen",IF(OR(AND(G1421&gt;0,G1421&lt;1000),G1421&gt;9999),"Habenkontonummer muss vierstellig sein",IF(VLOOKUP(G1421,Kontenplan!$E$9:$F$277,1)&lt;&gt;G1421,"Habenkonto exisitert nicht","")))))))</f>
        <v/>
      </c>
      <c r="O1421" s="28" t="str">
        <f t="shared" si="45"/>
        <v/>
      </c>
      <c r="P1421" s="28"/>
      <c r="Q1421" s="28"/>
      <c r="R1421" s="28"/>
      <c r="S1421" s="28"/>
      <c r="T1421" s="28"/>
      <c r="U1421" s="28"/>
      <c r="V1421" s="28"/>
      <c r="X1421" s="28"/>
      <c r="Y1421" s="28"/>
    </row>
    <row r="1422" spans="1:25" x14ac:dyDescent="0.2">
      <c r="A1422" t="e">
        <f>IF(OR(F1422=#REF!,G1422=#REF!),ROUND(A1421+1,0),A1421+0.0001)</f>
        <v>#REF!</v>
      </c>
      <c r="B1422" s="20" t="e">
        <f>IF(AND(E1422&gt;=$B$2,E1422&lt;=$B$3,OR(F1422=#REF!,G1422=#REF!)),ROUND(B1421+1,0),B1421+0.0001)</f>
        <v>#REF!</v>
      </c>
      <c r="C1422" s="20" t="e">
        <f>IF(H1422=#REF!,ROUND(C1421+1,0),C1421+0.0001)</f>
        <v>#REF!</v>
      </c>
      <c r="D1422" s="21"/>
      <c r="E1422" s="22"/>
      <c r="F1422" s="23"/>
      <c r="G1422" s="24"/>
      <c r="H1422" s="51"/>
      <c r="I1422" s="25"/>
      <c r="J1422" s="31"/>
      <c r="K1422" s="43" t="str">
        <f t="shared" si="44"/>
        <v/>
      </c>
      <c r="L1422" s="45" t="str">
        <f>IF(F1422="","",VLOOKUP(Journal!F1422,Kontenplan!$E$9:$F$278,2))</f>
        <v/>
      </c>
      <c r="M1422" s="44" t="str">
        <f>IF(G1422="","",VLOOKUP(Journal!G1422,Kontenplan!$E$9:$F$278,2))</f>
        <v/>
      </c>
      <c r="N1422" s="28" t="str">
        <f>IF(AND(G1422="",I1422="",J1422=""),"",IF(AND(I1422&gt;0,OR(F1422="",G1422="")),"Bitte gültige Kontonummer/n eingeben",IF(OR(AND(F1422&gt;0,F1422&lt;1000),F1422&gt;9999),"Sollkontonummer muss vierstellig sein",IF(VLOOKUP(F1422,Kontenplan!$E$9:$E$277,1)&lt;&gt;F1422,"Sollkonto existiert nicht",IF(D1422=0,"Bitte Beleg-Nr. prüfen",IF(OR(AND(G1422&gt;0,G1422&lt;1000),G1422&gt;9999),"Habenkontonummer muss vierstellig sein",IF(VLOOKUP(G1422,Kontenplan!$E$9:$F$277,1)&lt;&gt;G1422,"Habenkonto exisitert nicht","")))))))</f>
        <v/>
      </c>
      <c r="O1422" s="28" t="str">
        <f t="shared" si="45"/>
        <v/>
      </c>
      <c r="P1422" s="28"/>
      <c r="Q1422" s="28"/>
      <c r="R1422" s="28"/>
      <c r="S1422" s="28"/>
      <c r="T1422" s="28"/>
      <c r="U1422" s="28"/>
      <c r="V1422" s="28"/>
      <c r="X1422" s="28"/>
      <c r="Y1422" s="28"/>
    </row>
    <row r="1423" spans="1:25" x14ac:dyDescent="0.2">
      <c r="A1423" t="e">
        <f>IF(OR(F1423=#REF!,G1423=#REF!),ROUND(A1422+1,0),A1422+0.0001)</f>
        <v>#REF!</v>
      </c>
      <c r="B1423" s="20" t="e">
        <f>IF(AND(E1423&gt;=$B$2,E1423&lt;=$B$3,OR(F1423=#REF!,G1423=#REF!)),ROUND(B1422+1,0),B1422+0.0001)</f>
        <v>#REF!</v>
      </c>
      <c r="C1423" s="20" t="e">
        <f>IF(H1423=#REF!,ROUND(C1422+1,0),C1422+0.0001)</f>
        <v>#REF!</v>
      </c>
      <c r="D1423" s="21"/>
      <c r="E1423" s="22"/>
      <c r="F1423" s="23"/>
      <c r="G1423" s="24"/>
      <c r="H1423" s="51"/>
      <c r="I1423" s="25"/>
      <c r="J1423" s="31"/>
      <c r="K1423" s="43" t="str">
        <f t="shared" si="44"/>
        <v/>
      </c>
      <c r="L1423" s="45" t="str">
        <f>IF(F1423="","",VLOOKUP(Journal!F1423,Kontenplan!$E$9:$F$278,2))</f>
        <v/>
      </c>
      <c r="M1423" s="44" t="str">
        <f>IF(G1423="","",VLOOKUP(Journal!G1423,Kontenplan!$E$9:$F$278,2))</f>
        <v/>
      </c>
      <c r="N1423" s="28" t="str">
        <f>IF(AND(G1423="",I1423="",J1423=""),"",IF(AND(I1423&gt;0,OR(F1423="",G1423="")),"Bitte gültige Kontonummer/n eingeben",IF(OR(AND(F1423&gt;0,F1423&lt;1000),F1423&gt;9999),"Sollkontonummer muss vierstellig sein",IF(VLOOKUP(F1423,Kontenplan!$E$9:$E$277,1)&lt;&gt;F1423,"Sollkonto existiert nicht",IF(D1423=0,"Bitte Beleg-Nr. prüfen",IF(OR(AND(G1423&gt;0,G1423&lt;1000),G1423&gt;9999),"Habenkontonummer muss vierstellig sein",IF(VLOOKUP(G1423,Kontenplan!$E$9:$F$277,1)&lt;&gt;G1423,"Habenkonto exisitert nicht","")))))))</f>
        <v/>
      </c>
      <c r="O1423" s="28" t="str">
        <f t="shared" si="45"/>
        <v/>
      </c>
      <c r="P1423" s="28"/>
      <c r="Q1423" s="28"/>
      <c r="R1423" s="28"/>
      <c r="S1423" s="28"/>
      <c r="T1423" s="28"/>
      <c r="U1423" s="28"/>
      <c r="V1423" s="28"/>
      <c r="X1423" s="28"/>
      <c r="Y1423" s="28"/>
    </row>
    <row r="1424" spans="1:25" x14ac:dyDescent="0.2">
      <c r="A1424" t="e">
        <f>IF(OR(F1424=#REF!,G1424=#REF!),ROUND(A1423+1,0),A1423+0.0001)</f>
        <v>#REF!</v>
      </c>
      <c r="B1424" s="20" t="e">
        <f>IF(AND(E1424&gt;=$B$2,E1424&lt;=$B$3,OR(F1424=#REF!,G1424=#REF!)),ROUND(B1423+1,0),B1423+0.0001)</f>
        <v>#REF!</v>
      </c>
      <c r="C1424" s="20" t="e">
        <f>IF(H1424=#REF!,ROUND(C1423+1,0),C1423+0.0001)</f>
        <v>#REF!</v>
      </c>
      <c r="D1424" s="21"/>
      <c r="E1424" s="22"/>
      <c r="F1424" s="23"/>
      <c r="G1424" s="24"/>
      <c r="H1424" s="51"/>
      <c r="I1424" s="25"/>
      <c r="J1424" s="31"/>
      <c r="K1424" s="43" t="str">
        <f t="shared" si="44"/>
        <v/>
      </c>
      <c r="L1424" s="45" t="str">
        <f>IF(F1424="","",VLOOKUP(Journal!F1424,Kontenplan!$E$9:$F$278,2))</f>
        <v/>
      </c>
      <c r="M1424" s="44" t="str">
        <f>IF(G1424="","",VLOOKUP(Journal!G1424,Kontenplan!$E$9:$F$278,2))</f>
        <v/>
      </c>
      <c r="N1424" s="28" t="str">
        <f>IF(AND(G1424="",I1424="",J1424=""),"",IF(AND(I1424&gt;0,OR(F1424="",G1424="")),"Bitte gültige Kontonummer/n eingeben",IF(OR(AND(F1424&gt;0,F1424&lt;1000),F1424&gt;9999),"Sollkontonummer muss vierstellig sein",IF(VLOOKUP(F1424,Kontenplan!$E$9:$E$277,1)&lt;&gt;F1424,"Sollkonto existiert nicht",IF(D1424=0,"Bitte Beleg-Nr. prüfen",IF(OR(AND(G1424&gt;0,G1424&lt;1000),G1424&gt;9999),"Habenkontonummer muss vierstellig sein",IF(VLOOKUP(G1424,Kontenplan!$E$9:$F$277,1)&lt;&gt;G1424,"Habenkonto exisitert nicht","")))))))</f>
        <v/>
      </c>
      <c r="O1424" s="28" t="str">
        <f t="shared" si="45"/>
        <v/>
      </c>
      <c r="P1424" s="28"/>
      <c r="Q1424" s="28"/>
      <c r="R1424" s="28"/>
      <c r="S1424" s="28"/>
      <c r="T1424" s="28"/>
      <c r="U1424" s="28"/>
      <c r="V1424" s="28"/>
      <c r="X1424" s="28"/>
      <c r="Y1424" s="28"/>
    </row>
    <row r="1425" spans="1:25" x14ac:dyDescent="0.2">
      <c r="A1425" t="e">
        <f>IF(OR(F1425=#REF!,G1425=#REF!),ROUND(A1424+1,0),A1424+0.0001)</f>
        <v>#REF!</v>
      </c>
      <c r="B1425" s="20" t="e">
        <f>IF(AND(E1425&gt;=$B$2,E1425&lt;=$B$3,OR(F1425=#REF!,G1425=#REF!)),ROUND(B1424+1,0),B1424+0.0001)</f>
        <v>#REF!</v>
      </c>
      <c r="C1425" s="20" t="e">
        <f>IF(H1425=#REF!,ROUND(C1424+1,0),C1424+0.0001)</f>
        <v>#REF!</v>
      </c>
      <c r="D1425" s="21"/>
      <c r="E1425" s="22"/>
      <c r="F1425" s="23"/>
      <c r="G1425" s="24"/>
      <c r="H1425" s="51"/>
      <c r="I1425" s="25"/>
      <c r="J1425" s="31"/>
      <c r="K1425" s="43" t="str">
        <f t="shared" si="44"/>
        <v/>
      </c>
      <c r="L1425" s="45" t="str">
        <f>IF(F1425="","",VLOOKUP(Journal!F1425,Kontenplan!$E$9:$F$278,2))</f>
        <v/>
      </c>
      <c r="M1425" s="44" t="str">
        <f>IF(G1425="","",VLOOKUP(Journal!G1425,Kontenplan!$E$9:$F$278,2))</f>
        <v/>
      </c>
      <c r="N1425" s="28" t="str">
        <f>IF(AND(G1425="",I1425="",J1425=""),"",IF(AND(I1425&gt;0,OR(F1425="",G1425="")),"Bitte gültige Kontonummer/n eingeben",IF(OR(AND(F1425&gt;0,F1425&lt;1000),F1425&gt;9999),"Sollkontonummer muss vierstellig sein",IF(VLOOKUP(F1425,Kontenplan!$E$9:$E$277,1)&lt;&gt;F1425,"Sollkonto existiert nicht",IF(D1425=0,"Bitte Beleg-Nr. prüfen",IF(OR(AND(G1425&gt;0,G1425&lt;1000),G1425&gt;9999),"Habenkontonummer muss vierstellig sein",IF(VLOOKUP(G1425,Kontenplan!$E$9:$F$277,1)&lt;&gt;G1425,"Habenkonto exisitert nicht","")))))))</f>
        <v/>
      </c>
      <c r="O1425" s="28" t="str">
        <f t="shared" si="45"/>
        <v/>
      </c>
      <c r="P1425" s="28"/>
      <c r="Q1425" s="28"/>
      <c r="R1425" s="28"/>
      <c r="S1425" s="28"/>
      <c r="T1425" s="28"/>
      <c r="U1425" s="28"/>
      <c r="V1425" s="28"/>
      <c r="X1425" s="28"/>
      <c r="Y1425" s="28"/>
    </row>
    <row r="1426" spans="1:25" x14ac:dyDescent="0.2">
      <c r="A1426" t="e">
        <f>IF(OR(F1426=#REF!,G1426=#REF!),ROUND(A1425+1,0),A1425+0.0001)</f>
        <v>#REF!</v>
      </c>
      <c r="B1426" s="20" t="e">
        <f>IF(AND(E1426&gt;=$B$2,E1426&lt;=$B$3,OR(F1426=#REF!,G1426=#REF!)),ROUND(B1425+1,0),B1425+0.0001)</f>
        <v>#REF!</v>
      </c>
      <c r="C1426" s="20" t="e">
        <f>IF(H1426=#REF!,ROUND(C1425+1,0),C1425+0.0001)</f>
        <v>#REF!</v>
      </c>
      <c r="D1426" s="21"/>
      <c r="E1426" s="22"/>
      <c r="F1426" s="23"/>
      <c r="G1426" s="24"/>
      <c r="H1426" s="51"/>
      <c r="I1426" s="25"/>
      <c r="J1426" s="31"/>
      <c r="K1426" s="43" t="str">
        <f t="shared" si="44"/>
        <v/>
      </c>
      <c r="L1426" s="45" t="str">
        <f>IF(F1426="","",VLOOKUP(Journal!F1426,Kontenplan!$E$9:$F$278,2))</f>
        <v/>
      </c>
      <c r="M1426" s="44" t="str">
        <f>IF(G1426="","",VLOOKUP(Journal!G1426,Kontenplan!$E$9:$F$278,2))</f>
        <v/>
      </c>
      <c r="N1426" s="28" t="str">
        <f>IF(AND(G1426="",I1426="",J1426=""),"",IF(AND(I1426&gt;0,OR(F1426="",G1426="")),"Bitte gültige Kontonummer/n eingeben",IF(OR(AND(F1426&gt;0,F1426&lt;1000),F1426&gt;9999),"Sollkontonummer muss vierstellig sein",IF(VLOOKUP(F1426,Kontenplan!$E$9:$E$277,1)&lt;&gt;F1426,"Sollkonto existiert nicht",IF(D1426=0,"Bitte Beleg-Nr. prüfen",IF(OR(AND(G1426&gt;0,G1426&lt;1000),G1426&gt;9999),"Habenkontonummer muss vierstellig sein",IF(VLOOKUP(G1426,Kontenplan!$E$9:$F$277,1)&lt;&gt;G1426,"Habenkonto exisitert nicht","")))))))</f>
        <v/>
      </c>
      <c r="O1426" s="28" t="str">
        <f t="shared" si="45"/>
        <v/>
      </c>
      <c r="P1426" s="28"/>
      <c r="Q1426" s="28"/>
      <c r="R1426" s="28"/>
      <c r="S1426" s="28"/>
      <c r="T1426" s="28"/>
      <c r="U1426" s="28"/>
      <c r="V1426" s="28"/>
      <c r="X1426" s="28"/>
      <c r="Y1426" s="28"/>
    </row>
    <row r="1427" spans="1:25" x14ac:dyDescent="0.2">
      <c r="A1427" t="e">
        <f>IF(OR(F1427=#REF!,G1427=#REF!),ROUND(A1426+1,0),A1426+0.0001)</f>
        <v>#REF!</v>
      </c>
      <c r="B1427" s="20" t="e">
        <f>IF(AND(E1427&gt;=$B$2,E1427&lt;=$B$3,OR(F1427=#REF!,G1427=#REF!)),ROUND(B1426+1,0),B1426+0.0001)</f>
        <v>#REF!</v>
      </c>
      <c r="C1427" s="20" t="e">
        <f>IF(H1427=#REF!,ROUND(C1426+1,0),C1426+0.0001)</f>
        <v>#REF!</v>
      </c>
      <c r="D1427" s="21"/>
      <c r="E1427" s="22"/>
      <c r="F1427" s="23"/>
      <c r="G1427" s="24"/>
      <c r="H1427" s="51"/>
      <c r="I1427" s="25"/>
      <c r="J1427" s="31"/>
      <c r="K1427" s="43" t="str">
        <f t="shared" si="44"/>
        <v/>
      </c>
      <c r="L1427" s="45" t="str">
        <f>IF(F1427="","",VLOOKUP(Journal!F1427,Kontenplan!$E$9:$F$278,2))</f>
        <v/>
      </c>
      <c r="M1427" s="44" t="str">
        <f>IF(G1427="","",VLOOKUP(Journal!G1427,Kontenplan!$E$9:$F$278,2))</f>
        <v/>
      </c>
      <c r="N1427" s="28" t="str">
        <f>IF(AND(G1427="",I1427="",J1427=""),"",IF(AND(I1427&gt;0,OR(F1427="",G1427="")),"Bitte gültige Kontonummer/n eingeben",IF(OR(AND(F1427&gt;0,F1427&lt;1000),F1427&gt;9999),"Sollkontonummer muss vierstellig sein",IF(VLOOKUP(F1427,Kontenplan!$E$9:$E$277,1)&lt;&gt;F1427,"Sollkonto existiert nicht",IF(D1427=0,"Bitte Beleg-Nr. prüfen",IF(OR(AND(G1427&gt;0,G1427&lt;1000),G1427&gt;9999),"Habenkontonummer muss vierstellig sein",IF(VLOOKUP(G1427,Kontenplan!$E$9:$F$277,1)&lt;&gt;G1427,"Habenkonto exisitert nicht","")))))))</f>
        <v/>
      </c>
      <c r="O1427" s="28" t="str">
        <f t="shared" si="45"/>
        <v/>
      </c>
      <c r="P1427" s="28"/>
      <c r="Q1427" s="28"/>
      <c r="R1427" s="28"/>
      <c r="S1427" s="28"/>
      <c r="T1427" s="28"/>
      <c r="U1427" s="28"/>
      <c r="V1427" s="28"/>
      <c r="X1427" s="28"/>
      <c r="Y1427" s="28"/>
    </row>
    <row r="1428" spans="1:25" x14ac:dyDescent="0.2">
      <c r="A1428" t="e">
        <f>IF(OR(F1428=#REF!,G1428=#REF!),ROUND(A1427+1,0),A1427+0.0001)</f>
        <v>#REF!</v>
      </c>
      <c r="B1428" s="20" t="e">
        <f>IF(AND(E1428&gt;=$B$2,E1428&lt;=$B$3,OR(F1428=#REF!,G1428=#REF!)),ROUND(B1427+1,0),B1427+0.0001)</f>
        <v>#REF!</v>
      </c>
      <c r="C1428" s="20" t="e">
        <f>IF(H1428=#REF!,ROUND(C1427+1,0),C1427+0.0001)</f>
        <v>#REF!</v>
      </c>
      <c r="D1428" s="21"/>
      <c r="E1428" s="22"/>
      <c r="F1428" s="23"/>
      <c r="G1428" s="24"/>
      <c r="H1428" s="51"/>
      <c r="I1428" s="25"/>
      <c r="J1428" s="31"/>
      <c r="K1428" s="43" t="str">
        <f t="shared" si="44"/>
        <v/>
      </c>
      <c r="L1428" s="45" t="str">
        <f>IF(F1428="","",VLOOKUP(Journal!F1428,Kontenplan!$E$9:$F$278,2))</f>
        <v/>
      </c>
      <c r="M1428" s="44" t="str">
        <f>IF(G1428="","",VLOOKUP(Journal!G1428,Kontenplan!$E$9:$F$278,2))</f>
        <v/>
      </c>
      <c r="N1428" s="28" t="str">
        <f>IF(AND(G1428="",I1428="",J1428=""),"",IF(AND(I1428&gt;0,OR(F1428="",G1428="")),"Bitte gültige Kontonummer/n eingeben",IF(OR(AND(F1428&gt;0,F1428&lt;1000),F1428&gt;9999),"Sollkontonummer muss vierstellig sein",IF(VLOOKUP(F1428,Kontenplan!$E$9:$E$277,1)&lt;&gt;F1428,"Sollkonto existiert nicht",IF(D1428=0,"Bitte Beleg-Nr. prüfen",IF(OR(AND(G1428&gt;0,G1428&lt;1000),G1428&gt;9999),"Habenkontonummer muss vierstellig sein",IF(VLOOKUP(G1428,Kontenplan!$E$9:$F$277,1)&lt;&gt;G1428,"Habenkonto exisitert nicht","")))))))</f>
        <v/>
      </c>
      <c r="O1428" s="28" t="str">
        <f t="shared" si="45"/>
        <v/>
      </c>
      <c r="P1428" s="28"/>
      <c r="Q1428" s="28"/>
      <c r="R1428" s="28"/>
      <c r="S1428" s="28"/>
      <c r="T1428" s="28"/>
      <c r="U1428" s="28"/>
      <c r="V1428" s="28"/>
      <c r="X1428" s="28"/>
      <c r="Y1428" s="28"/>
    </row>
    <row r="1429" spans="1:25" x14ac:dyDescent="0.2">
      <c r="A1429" t="e">
        <f>IF(OR(F1429=#REF!,G1429=#REF!),ROUND(A1428+1,0),A1428+0.0001)</f>
        <v>#REF!</v>
      </c>
      <c r="B1429" s="20" t="e">
        <f>IF(AND(E1429&gt;=$B$2,E1429&lt;=$B$3,OR(F1429=#REF!,G1429=#REF!)),ROUND(B1428+1,0),B1428+0.0001)</f>
        <v>#REF!</v>
      </c>
      <c r="C1429" s="20" t="e">
        <f>IF(H1429=#REF!,ROUND(C1428+1,0),C1428+0.0001)</f>
        <v>#REF!</v>
      </c>
      <c r="D1429" s="21"/>
      <c r="E1429" s="22"/>
      <c r="F1429" s="23"/>
      <c r="G1429" s="24"/>
      <c r="H1429" s="51"/>
      <c r="I1429" s="25"/>
      <c r="J1429" s="31"/>
      <c r="K1429" s="43" t="str">
        <f t="shared" si="44"/>
        <v/>
      </c>
      <c r="L1429" s="45" t="str">
        <f>IF(F1429="","",VLOOKUP(Journal!F1429,Kontenplan!$E$9:$F$278,2))</f>
        <v/>
      </c>
      <c r="M1429" s="44" t="str">
        <f>IF(G1429="","",VLOOKUP(Journal!G1429,Kontenplan!$E$9:$F$278,2))</f>
        <v/>
      </c>
      <c r="N1429" s="28" t="str">
        <f>IF(AND(G1429="",I1429="",J1429=""),"",IF(AND(I1429&gt;0,OR(F1429="",G1429="")),"Bitte gültige Kontonummer/n eingeben",IF(OR(AND(F1429&gt;0,F1429&lt;1000),F1429&gt;9999),"Sollkontonummer muss vierstellig sein",IF(VLOOKUP(F1429,Kontenplan!$E$9:$E$277,1)&lt;&gt;F1429,"Sollkonto existiert nicht",IF(D1429=0,"Bitte Beleg-Nr. prüfen",IF(OR(AND(G1429&gt;0,G1429&lt;1000),G1429&gt;9999),"Habenkontonummer muss vierstellig sein",IF(VLOOKUP(G1429,Kontenplan!$E$9:$F$277,1)&lt;&gt;G1429,"Habenkonto exisitert nicht","")))))))</f>
        <v/>
      </c>
      <c r="O1429" s="28" t="str">
        <f t="shared" si="45"/>
        <v/>
      </c>
      <c r="P1429" s="28"/>
      <c r="Q1429" s="28"/>
      <c r="R1429" s="28"/>
      <c r="S1429" s="28"/>
      <c r="T1429" s="28"/>
      <c r="U1429" s="28"/>
      <c r="V1429" s="28"/>
      <c r="X1429" s="28"/>
      <c r="Y1429" s="28"/>
    </row>
    <row r="1430" spans="1:25" x14ac:dyDescent="0.2">
      <c r="A1430" t="e">
        <f>IF(OR(F1430=#REF!,G1430=#REF!),ROUND(A1429+1,0),A1429+0.0001)</f>
        <v>#REF!</v>
      </c>
      <c r="B1430" s="20" t="e">
        <f>IF(AND(E1430&gt;=$B$2,E1430&lt;=$B$3,OR(F1430=#REF!,G1430=#REF!)),ROUND(B1429+1,0),B1429+0.0001)</f>
        <v>#REF!</v>
      </c>
      <c r="C1430" s="20" t="e">
        <f>IF(H1430=#REF!,ROUND(C1429+1,0),C1429+0.0001)</f>
        <v>#REF!</v>
      </c>
      <c r="D1430" s="21"/>
      <c r="E1430" s="22"/>
      <c r="F1430" s="23"/>
      <c r="G1430" s="24"/>
      <c r="H1430" s="51"/>
      <c r="I1430" s="25"/>
      <c r="J1430" s="31"/>
      <c r="K1430" s="43" t="str">
        <f t="shared" si="44"/>
        <v/>
      </c>
      <c r="L1430" s="45" t="str">
        <f>IF(F1430="","",VLOOKUP(Journal!F1430,Kontenplan!$E$9:$F$278,2))</f>
        <v/>
      </c>
      <c r="M1430" s="44" t="str">
        <f>IF(G1430="","",VLOOKUP(Journal!G1430,Kontenplan!$E$9:$F$278,2))</f>
        <v/>
      </c>
      <c r="N1430" s="28" t="str">
        <f>IF(AND(G1430="",I1430="",J1430=""),"",IF(AND(I1430&gt;0,OR(F1430="",G1430="")),"Bitte gültige Kontonummer/n eingeben",IF(OR(AND(F1430&gt;0,F1430&lt;1000),F1430&gt;9999),"Sollkontonummer muss vierstellig sein",IF(VLOOKUP(F1430,Kontenplan!$E$9:$E$277,1)&lt;&gt;F1430,"Sollkonto existiert nicht",IF(D1430=0,"Bitte Beleg-Nr. prüfen",IF(OR(AND(G1430&gt;0,G1430&lt;1000),G1430&gt;9999),"Habenkontonummer muss vierstellig sein",IF(VLOOKUP(G1430,Kontenplan!$E$9:$F$277,1)&lt;&gt;G1430,"Habenkonto exisitert nicht","")))))))</f>
        <v/>
      </c>
      <c r="O1430" s="28" t="str">
        <f t="shared" si="45"/>
        <v/>
      </c>
      <c r="P1430" s="28"/>
      <c r="Q1430" s="28"/>
      <c r="R1430" s="28"/>
      <c r="S1430" s="28"/>
      <c r="T1430" s="28"/>
      <c r="U1430" s="28"/>
      <c r="V1430" s="28"/>
      <c r="X1430" s="28"/>
      <c r="Y1430" s="28"/>
    </row>
    <row r="1431" spans="1:25" x14ac:dyDescent="0.2">
      <c r="A1431" t="e">
        <f>IF(OR(F1431=#REF!,G1431=#REF!),ROUND(A1430+1,0),A1430+0.0001)</f>
        <v>#REF!</v>
      </c>
      <c r="B1431" s="20" t="e">
        <f>IF(AND(E1431&gt;=$B$2,E1431&lt;=$B$3,OR(F1431=#REF!,G1431=#REF!)),ROUND(B1430+1,0),B1430+0.0001)</f>
        <v>#REF!</v>
      </c>
      <c r="C1431" s="20" t="e">
        <f>IF(H1431=#REF!,ROUND(C1430+1,0),C1430+0.0001)</f>
        <v>#REF!</v>
      </c>
      <c r="D1431" s="21"/>
      <c r="E1431" s="22"/>
      <c r="F1431" s="23"/>
      <c r="G1431" s="24"/>
      <c r="H1431" s="51"/>
      <c r="I1431" s="25"/>
      <c r="J1431" s="31"/>
      <c r="K1431" s="43" t="str">
        <f t="shared" si="44"/>
        <v/>
      </c>
      <c r="L1431" s="45" t="str">
        <f>IF(F1431="","",VLOOKUP(Journal!F1431,Kontenplan!$E$9:$F$278,2))</f>
        <v/>
      </c>
      <c r="M1431" s="44" t="str">
        <f>IF(G1431="","",VLOOKUP(Journal!G1431,Kontenplan!$E$9:$F$278,2))</f>
        <v/>
      </c>
      <c r="N1431" s="28" t="str">
        <f>IF(AND(G1431="",I1431="",J1431=""),"",IF(AND(I1431&gt;0,OR(F1431="",G1431="")),"Bitte gültige Kontonummer/n eingeben",IF(OR(AND(F1431&gt;0,F1431&lt;1000),F1431&gt;9999),"Sollkontonummer muss vierstellig sein",IF(VLOOKUP(F1431,Kontenplan!$E$9:$E$277,1)&lt;&gt;F1431,"Sollkonto existiert nicht",IF(D1431=0,"Bitte Beleg-Nr. prüfen",IF(OR(AND(G1431&gt;0,G1431&lt;1000),G1431&gt;9999),"Habenkontonummer muss vierstellig sein",IF(VLOOKUP(G1431,Kontenplan!$E$9:$F$277,1)&lt;&gt;G1431,"Habenkonto exisitert nicht","")))))))</f>
        <v/>
      </c>
      <c r="O1431" s="28" t="str">
        <f t="shared" si="45"/>
        <v/>
      </c>
      <c r="P1431" s="28"/>
      <c r="Q1431" s="28"/>
      <c r="R1431" s="28"/>
      <c r="S1431" s="28"/>
      <c r="T1431" s="28"/>
      <c r="U1431" s="28"/>
      <c r="V1431" s="28"/>
      <c r="X1431" s="28"/>
      <c r="Y1431" s="28"/>
    </row>
    <row r="1432" spans="1:25" x14ac:dyDescent="0.2">
      <c r="A1432" t="e">
        <f>IF(OR(F1432=#REF!,G1432=#REF!),ROUND(A1431+1,0),A1431+0.0001)</f>
        <v>#REF!</v>
      </c>
      <c r="B1432" s="20" t="e">
        <f>IF(AND(E1432&gt;=$B$2,E1432&lt;=$B$3,OR(F1432=#REF!,G1432=#REF!)),ROUND(B1431+1,0),B1431+0.0001)</f>
        <v>#REF!</v>
      </c>
      <c r="C1432" s="20" t="e">
        <f>IF(H1432=#REF!,ROUND(C1431+1,0),C1431+0.0001)</f>
        <v>#REF!</v>
      </c>
      <c r="D1432" s="21"/>
      <c r="E1432" s="22"/>
      <c r="F1432" s="23"/>
      <c r="G1432" s="24"/>
      <c r="H1432" s="51"/>
      <c r="I1432" s="25"/>
      <c r="J1432" s="31"/>
      <c r="K1432" s="43" t="str">
        <f t="shared" si="44"/>
        <v/>
      </c>
      <c r="L1432" s="45" t="str">
        <f>IF(F1432="","",VLOOKUP(Journal!F1432,Kontenplan!$E$9:$F$278,2))</f>
        <v/>
      </c>
      <c r="M1432" s="44" t="str">
        <f>IF(G1432="","",VLOOKUP(Journal!G1432,Kontenplan!$E$9:$F$278,2))</f>
        <v/>
      </c>
      <c r="N1432" s="28" t="str">
        <f>IF(AND(G1432="",I1432="",J1432=""),"",IF(AND(I1432&gt;0,OR(F1432="",G1432="")),"Bitte gültige Kontonummer/n eingeben",IF(OR(AND(F1432&gt;0,F1432&lt;1000),F1432&gt;9999),"Sollkontonummer muss vierstellig sein",IF(VLOOKUP(F1432,Kontenplan!$E$9:$E$277,1)&lt;&gt;F1432,"Sollkonto existiert nicht",IF(D1432=0,"Bitte Beleg-Nr. prüfen",IF(OR(AND(G1432&gt;0,G1432&lt;1000),G1432&gt;9999),"Habenkontonummer muss vierstellig sein",IF(VLOOKUP(G1432,Kontenplan!$E$9:$F$277,1)&lt;&gt;G1432,"Habenkonto exisitert nicht","")))))))</f>
        <v/>
      </c>
      <c r="O1432" s="28" t="str">
        <f t="shared" si="45"/>
        <v/>
      </c>
      <c r="P1432" s="28"/>
      <c r="Q1432" s="28"/>
      <c r="R1432" s="28"/>
      <c r="S1432" s="28"/>
      <c r="T1432" s="28"/>
      <c r="U1432" s="28"/>
      <c r="V1432" s="28"/>
      <c r="X1432" s="28"/>
      <c r="Y1432" s="28"/>
    </row>
    <row r="1433" spans="1:25" x14ac:dyDescent="0.2">
      <c r="A1433" t="e">
        <f>IF(OR(F1433=#REF!,G1433=#REF!),ROUND(A1432+1,0),A1432+0.0001)</f>
        <v>#REF!</v>
      </c>
      <c r="B1433" s="20" t="e">
        <f>IF(AND(E1433&gt;=$B$2,E1433&lt;=$B$3,OR(F1433=#REF!,G1433=#REF!)),ROUND(B1432+1,0),B1432+0.0001)</f>
        <v>#REF!</v>
      </c>
      <c r="C1433" s="20" t="e">
        <f>IF(H1433=#REF!,ROUND(C1432+1,0),C1432+0.0001)</f>
        <v>#REF!</v>
      </c>
      <c r="D1433" s="21"/>
      <c r="E1433" s="22"/>
      <c r="F1433" s="23"/>
      <c r="G1433" s="24"/>
      <c r="H1433" s="51"/>
      <c r="I1433" s="25"/>
      <c r="J1433" s="31"/>
      <c r="K1433" s="43" t="str">
        <f t="shared" si="44"/>
        <v/>
      </c>
      <c r="L1433" s="45" t="str">
        <f>IF(F1433="","",VLOOKUP(Journal!F1433,Kontenplan!$E$9:$F$278,2))</f>
        <v/>
      </c>
      <c r="M1433" s="44" t="str">
        <f>IF(G1433="","",VLOOKUP(Journal!G1433,Kontenplan!$E$9:$F$278,2))</f>
        <v/>
      </c>
      <c r="N1433" s="28" t="str">
        <f>IF(AND(G1433="",I1433="",J1433=""),"",IF(AND(I1433&gt;0,OR(F1433="",G1433="")),"Bitte gültige Kontonummer/n eingeben",IF(OR(AND(F1433&gt;0,F1433&lt;1000),F1433&gt;9999),"Sollkontonummer muss vierstellig sein",IF(VLOOKUP(F1433,Kontenplan!$E$9:$E$277,1)&lt;&gt;F1433,"Sollkonto existiert nicht",IF(D1433=0,"Bitte Beleg-Nr. prüfen",IF(OR(AND(G1433&gt;0,G1433&lt;1000),G1433&gt;9999),"Habenkontonummer muss vierstellig sein",IF(VLOOKUP(G1433,Kontenplan!$E$9:$F$277,1)&lt;&gt;G1433,"Habenkonto exisitert nicht","")))))))</f>
        <v/>
      </c>
      <c r="O1433" s="28" t="str">
        <f t="shared" si="45"/>
        <v/>
      </c>
      <c r="P1433" s="28"/>
      <c r="Q1433" s="28"/>
      <c r="R1433" s="28"/>
      <c r="S1433" s="28"/>
      <c r="T1433" s="28"/>
      <c r="U1433" s="28"/>
      <c r="V1433" s="28"/>
      <c r="X1433" s="28"/>
      <c r="Y1433" s="28"/>
    </row>
    <row r="1434" spans="1:25" x14ac:dyDescent="0.2">
      <c r="A1434" t="e">
        <f>IF(OR(F1434=#REF!,G1434=#REF!),ROUND(A1433+1,0),A1433+0.0001)</f>
        <v>#REF!</v>
      </c>
      <c r="B1434" s="20" t="e">
        <f>IF(AND(E1434&gt;=$B$2,E1434&lt;=$B$3,OR(F1434=#REF!,G1434=#REF!)),ROUND(B1433+1,0),B1433+0.0001)</f>
        <v>#REF!</v>
      </c>
      <c r="C1434" s="20" t="e">
        <f>IF(H1434=#REF!,ROUND(C1433+1,0),C1433+0.0001)</f>
        <v>#REF!</v>
      </c>
      <c r="D1434" s="21"/>
      <c r="E1434" s="22"/>
      <c r="F1434" s="23"/>
      <c r="G1434" s="24"/>
      <c r="H1434" s="51"/>
      <c r="I1434" s="25"/>
      <c r="J1434" s="31"/>
      <c r="K1434" s="43" t="str">
        <f t="shared" si="44"/>
        <v/>
      </c>
      <c r="L1434" s="45" t="str">
        <f>IF(F1434="","",VLOOKUP(Journal!F1434,Kontenplan!$E$9:$F$278,2))</f>
        <v/>
      </c>
      <c r="M1434" s="44" t="str">
        <f>IF(G1434="","",VLOOKUP(Journal!G1434,Kontenplan!$E$9:$F$278,2))</f>
        <v/>
      </c>
      <c r="N1434" s="28" t="str">
        <f>IF(AND(G1434="",I1434="",J1434=""),"",IF(AND(I1434&gt;0,OR(F1434="",G1434="")),"Bitte gültige Kontonummer/n eingeben",IF(OR(AND(F1434&gt;0,F1434&lt;1000),F1434&gt;9999),"Sollkontonummer muss vierstellig sein",IF(VLOOKUP(F1434,Kontenplan!$E$9:$E$277,1)&lt;&gt;F1434,"Sollkonto existiert nicht",IF(D1434=0,"Bitte Beleg-Nr. prüfen",IF(OR(AND(G1434&gt;0,G1434&lt;1000),G1434&gt;9999),"Habenkontonummer muss vierstellig sein",IF(VLOOKUP(G1434,Kontenplan!$E$9:$F$277,1)&lt;&gt;G1434,"Habenkonto exisitert nicht","")))))))</f>
        <v/>
      </c>
      <c r="O1434" s="28" t="str">
        <f t="shared" si="45"/>
        <v/>
      </c>
      <c r="P1434" s="28"/>
      <c r="Q1434" s="28"/>
      <c r="R1434" s="28"/>
      <c r="S1434" s="28"/>
      <c r="T1434" s="28"/>
      <c r="U1434" s="28"/>
      <c r="V1434" s="28"/>
      <c r="X1434" s="28"/>
      <c r="Y1434" s="28"/>
    </row>
    <row r="1435" spans="1:25" x14ac:dyDescent="0.2">
      <c r="A1435" t="e">
        <f>IF(OR(F1435=#REF!,G1435=#REF!),ROUND(A1434+1,0),A1434+0.0001)</f>
        <v>#REF!</v>
      </c>
      <c r="B1435" s="20" t="e">
        <f>IF(AND(E1435&gt;=$B$2,E1435&lt;=$B$3,OR(F1435=#REF!,G1435=#REF!)),ROUND(B1434+1,0),B1434+0.0001)</f>
        <v>#REF!</v>
      </c>
      <c r="C1435" s="20" t="e">
        <f>IF(H1435=#REF!,ROUND(C1434+1,0),C1434+0.0001)</f>
        <v>#REF!</v>
      </c>
      <c r="D1435" s="21"/>
      <c r="E1435" s="22"/>
      <c r="F1435" s="23"/>
      <c r="G1435" s="24"/>
      <c r="H1435" s="51"/>
      <c r="I1435" s="25"/>
      <c r="J1435" s="31"/>
      <c r="K1435" s="43" t="str">
        <f t="shared" si="44"/>
        <v/>
      </c>
      <c r="L1435" s="45" t="str">
        <f>IF(F1435="","",VLOOKUP(Journal!F1435,Kontenplan!$E$9:$F$278,2))</f>
        <v/>
      </c>
      <c r="M1435" s="44" t="str">
        <f>IF(G1435="","",VLOOKUP(Journal!G1435,Kontenplan!$E$9:$F$278,2))</f>
        <v/>
      </c>
      <c r="N1435" s="28" t="str">
        <f>IF(AND(G1435="",I1435="",J1435=""),"",IF(AND(I1435&gt;0,OR(F1435="",G1435="")),"Bitte gültige Kontonummer/n eingeben",IF(OR(AND(F1435&gt;0,F1435&lt;1000),F1435&gt;9999),"Sollkontonummer muss vierstellig sein",IF(VLOOKUP(F1435,Kontenplan!$E$9:$E$277,1)&lt;&gt;F1435,"Sollkonto existiert nicht",IF(D1435=0,"Bitte Beleg-Nr. prüfen",IF(OR(AND(G1435&gt;0,G1435&lt;1000),G1435&gt;9999),"Habenkontonummer muss vierstellig sein",IF(VLOOKUP(G1435,Kontenplan!$E$9:$F$277,1)&lt;&gt;G1435,"Habenkonto exisitert nicht","")))))))</f>
        <v/>
      </c>
      <c r="O1435" s="28" t="str">
        <f t="shared" si="45"/>
        <v/>
      </c>
      <c r="P1435" s="28"/>
      <c r="Q1435" s="28"/>
      <c r="R1435" s="28"/>
      <c r="S1435" s="28"/>
      <c r="T1435" s="28"/>
      <c r="U1435" s="28"/>
      <c r="V1435" s="28"/>
      <c r="X1435" s="28"/>
      <c r="Y1435" s="28"/>
    </row>
    <row r="1436" spans="1:25" x14ac:dyDescent="0.2">
      <c r="A1436" t="e">
        <f>IF(OR(F1436=#REF!,G1436=#REF!),ROUND(A1435+1,0),A1435+0.0001)</f>
        <v>#REF!</v>
      </c>
      <c r="B1436" s="20" t="e">
        <f>IF(AND(E1436&gt;=$B$2,E1436&lt;=$B$3,OR(F1436=#REF!,G1436=#REF!)),ROUND(B1435+1,0),B1435+0.0001)</f>
        <v>#REF!</v>
      </c>
      <c r="C1436" s="20" t="e">
        <f>IF(H1436=#REF!,ROUND(C1435+1,0),C1435+0.0001)</f>
        <v>#REF!</v>
      </c>
      <c r="D1436" s="21"/>
      <c r="E1436" s="22"/>
      <c r="F1436" s="23"/>
      <c r="G1436" s="24"/>
      <c r="H1436" s="51"/>
      <c r="I1436" s="25"/>
      <c r="J1436" s="31"/>
      <c r="K1436" s="43" t="str">
        <f t="shared" si="44"/>
        <v/>
      </c>
      <c r="L1436" s="45" t="str">
        <f>IF(F1436="","",VLOOKUP(Journal!F1436,Kontenplan!$E$9:$F$278,2))</f>
        <v/>
      </c>
      <c r="M1436" s="44" t="str">
        <f>IF(G1436="","",VLOOKUP(Journal!G1436,Kontenplan!$E$9:$F$278,2))</f>
        <v/>
      </c>
      <c r="N1436" s="28" t="str">
        <f>IF(AND(G1436="",I1436="",J1436=""),"",IF(AND(I1436&gt;0,OR(F1436="",G1436="")),"Bitte gültige Kontonummer/n eingeben",IF(OR(AND(F1436&gt;0,F1436&lt;1000),F1436&gt;9999),"Sollkontonummer muss vierstellig sein",IF(VLOOKUP(F1436,Kontenplan!$E$9:$E$277,1)&lt;&gt;F1436,"Sollkonto existiert nicht",IF(D1436=0,"Bitte Beleg-Nr. prüfen",IF(OR(AND(G1436&gt;0,G1436&lt;1000),G1436&gt;9999),"Habenkontonummer muss vierstellig sein",IF(VLOOKUP(G1436,Kontenplan!$E$9:$F$277,1)&lt;&gt;G1436,"Habenkonto exisitert nicht","")))))))</f>
        <v/>
      </c>
      <c r="O1436" s="28" t="str">
        <f t="shared" si="45"/>
        <v/>
      </c>
      <c r="P1436" s="28"/>
      <c r="Q1436" s="28"/>
      <c r="R1436" s="28"/>
      <c r="S1436" s="28"/>
      <c r="T1436" s="28"/>
      <c r="U1436" s="28"/>
      <c r="V1436" s="28"/>
      <c r="X1436" s="28"/>
      <c r="Y1436" s="28"/>
    </row>
    <row r="1437" spans="1:25" x14ac:dyDescent="0.2">
      <c r="A1437" t="e">
        <f>IF(OR(F1437=#REF!,G1437=#REF!),ROUND(A1436+1,0),A1436+0.0001)</f>
        <v>#REF!</v>
      </c>
      <c r="B1437" s="20" t="e">
        <f>IF(AND(E1437&gt;=$B$2,E1437&lt;=$B$3,OR(F1437=#REF!,G1437=#REF!)),ROUND(B1436+1,0),B1436+0.0001)</f>
        <v>#REF!</v>
      </c>
      <c r="C1437" s="20" t="e">
        <f>IF(H1437=#REF!,ROUND(C1436+1,0),C1436+0.0001)</f>
        <v>#REF!</v>
      </c>
      <c r="D1437" s="21"/>
      <c r="E1437" s="22"/>
      <c r="F1437" s="23"/>
      <c r="G1437" s="24"/>
      <c r="H1437" s="51"/>
      <c r="I1437" s="25"/>
      <c r="J1437" s="31"/>
      <c r="K1437" s="43" t="str">
        <f t="shared" ref="K1437:K1500" si="46">IF(N1437&lt;&gt;"",N1437,IF(O1437&lt;&gt;"",O1437,""))</f>
        <v/>
      </c>
      <c r="L1437" s="45" t="str">
        <f>IF(F1437="","",VLOOKUP(Journal!F1437,Kontenplan!$E$9:$F$278,2))</f>
        <v/>
      </c>
      <c r="M1437" s="44" t="str">
        <f>IF(G1437="","",VLOOKUP(Journal!G1437,Kontenplan!$E$9:$F$278,2))</f>
        <v/>
      </c>
      <c r="N1437" s="28" t="str">
        <f>IF(AND(G1437="",I1437="",J1437=""),"",IF(AND(I1437&gt;0,OR(F1437="",G1437="")),"Bitte gültige Kontonummer/n eingeben",IF(OR(AND(F1437&gt;0,F1437&lt;1000),F1437&gt;9999),"Sollkontonummer muss vierstellig sein",IF(VLOOKUP(F1437,Kontenplan!$E$9:$E$277,1)&lt;&gt;F1437,"Sollkonto existiert nicht",IF(D1437=0,"Bitte Beleg-Nr. prüfen",IF(OR(AND(G1437&gt;0,G1437&lt;1000),G1437&gt;9999),"Habenkontonummer muss vierstellig sein",IF(VLOOKUP(G1437,Kontenplan!$E$9:$F$277,1)&lt;&gt;G1437,"Habenkonto exisitert nicht","")))))))</f>
        <v/>
      </c>
      <c r="O1437" s="28" t="str">
        <f t="shared" si="45"/>
        <v/>
      </c>
      <c r="P1437" s="28"/>
      <c r="Q1437" s="28"/>
      <c r="R1437" s="28"/>
      <c r="S1437" s="28"/>
      <c r="T1437" s="28"/>
      <c r="U1437" s="28"/>
      <c r="V1437" s="28"/>
      <c r="X1437" s="28"/>
      <c r="Y1437" s="28"/>
    </row>
    <row r="1438" spans="1:25" x14ac:dyDescent="0.2">
      <c r="A1438" t="e">
        <f>IF(OR(F1438=#REF!,G1438=#REF!),ROUND(A1437+1,0),A1437+0.0001)</f>
        <v>#REF!</v>
      </c>
      <c r="B1438" s="20" t="e">
        <f>IF(AND(E1438&gt;=$B$2,E1438&lt;=$B$3,OR(F1438=#REF!,G1438=#REF!)),ROUND(B1437+1,0),B1437+0.0001)</f>
        <v>#REF!</v>
      </c>
      <c r="C1438" s="20" t="e">
        <f>IF(H1438=#REF!,ROUND(C1437+1,0),C1437+0.0001)</f>
        <v>#REF!</v>
      </c>
      <c r="D1438" s="21"/>
      <c r="E1438" s="22"/>
      <c r="F1438" s="23"/>
      <c r="G1438" s="24"/>
      <c r="H1438" s="51"/>
      <c r="I1438" s="25"/>
      <c r="J1438" s="31"/>
      <c r="K1438" s="43" t="str">
        <f t="shared" si="46"/>
        <v/>
      </c>
      <c r="L1438" s="45" t="str">
        <f>IF(F1438="","",VLOOKUP(Journal!F1438,Kontenplan!$E$9:$F$278,2))</f>
        <v/>
      </c>
      <c r="M1438" s="44" t="str">
        <f>IF(G1438="","",VLOOKUP(Journal!G1438,Kontenplan!$E$9:$F$278,2))</f>
        <v/>
      </c>
      <c r="N1438" s="28" t="str">
        <f>IF(AND(G1438="",I1438="",J1438=""),"",IF(AND(I1438&gt;0,OR(F1438="",G1438="")),"Bitte gültige Kontonummer/n eingeben",IF(OR(AND(F1438&gt;0,F1438&lt;1000),F1438&gt;9999),"Sollkontonummer muss vierstellig sein",IF(VLOOKUP(F1438,Kontenplan!$E$9:$E$277,1)&lt;&gt;F1438,"Sollkonto existiert nicht",IF(D1438=0,"Bitte Beleg-Nr. prüfen",IF(OR(AND(G1438&gt;0,G1438&lt;1000),G1438&gt;9999),"Habenkontonummer muss vierstellig sein",IF(VLOOKUP(G1438,Kontenplan!$E$9:$F$277,1)&lt;&gt;G1438,"Habenkonto exisitert nicht","")))))))</f>
        <v/>
      </c>
      <c r="O1438" s="28" t="str">
        <f t="shared" si="45"/>
        <v/>
      </c>
      <c r="P1438" s="28"/>
      <c r="Q1438" s="28"/>
      <c r="R1438" s="28"/>
      <c r="S1438" s="28"/>
      <c r="T1438" s="28"/>
      <c r="U1438" s="28"/>
      <c r="V1438" s="28"/>
      <c r="X1438" s="28"/>
      <c r="Y1438" s="28"/>
    </row>
    <row r="1439" spans="1:25" x14ac:dyDescent="0.2">
      <c r="A1439" t="e">
        <f>IF(OR(F1439=#REF!,G1439=#REF!),ROUND(A1438+1,0),A1438+0.0001)</f>
        <v>#REF!</v>
      </c>
      <c r="B1439" s="20" t="e">
        <f>IF(AND(E1439&gt;=$B$2,E1439&lt;=$B$3,OR(F1439=#REF!,G1439=#REF!)),ROUND(B1438+1,0),B1438+0.0001)</f>
        <v>#REF!</v>
      </c>
      <c r="C1439" s="20" t="e">
        <f>IF(H1439=#REF!,ROUND(C1438+1,0),C1438+0.0001)</f>
        <v>#REF!</v>
      </c>
      <c r="D1439" s="21"/>
      <c r="E1439" s="22"/>
      <c r="F1439" s="23"/>
      <c r="G1439" s="24"/>
      <c r="H1439" s="51"/>
      <c r="I1439" s="25"/>
      <c r="J1439" s="31"/>
      <c r="K1439" s="43" t="str">
        <f t="shared" si="46"/>
        <v/>
      </c>
      <c r="L1439" s="45" t="str">
        <f>IF(F1439="","",VLOOKUP(Journal!F1439,Kontenplan!$E$9:$F$278,2))</f>
        <v/>
      </c>
      <c r="M1439" s="44" t="str">
        <f>IF(G1439="","",VLOOKUP(Journal!G1439,Kontenplan!$E$9:$F$278,2))</f>
        <v/>
      </c>
      <c r="N1439" s="28" t="str">
        <f>IF(AND(G1439="",I1439="",J1439=""),"",IF(AND(I1439&gt;0,OR(F1439="",G1439="")),"Bitte gültige Kontonummer/n eingeben",IF(OR(AND(F1439&gt;0,F1439&lt;1000),F1439&gt;9999),"Sollkontonummer muss vierstellig sein",IF(VLOOKUP(F1439,Kontenplan!$E$9:$E$277,1)&lt;&gt;F1439,"Sollkonto existiert nicht",IF(D1439=0,"Bitte Beleg-Nr. prüfen",IF(OR(AND(G1439&gt;0,G1439&lt;1000),G1439&gt;9999),"Habenkontonummer muss vierstellig sein",IF(VLOOKUP(G1439,Kontenplan!$E$9:$F$277,1)&lt;&gt;G1439,"Habenkonto exisitert nicht","")))))))</f>
        <v/>
      </c>
      <c r="O1439" s="28" t="str">
        <f t="shared" si="45"/>
        <v/>
      </c>
      <c r="P1439" s="28"/>
      <c r="Q1439" s="28"/>
      <c r="R1439" s="28"/>
      <c r="S1439" s="28"/>
      <c r="T1439" s="28"/>
      <c r="U1439" s="28"/>
      <c r="V1439" s="28"/>
      <c r="X1439" s="28"/>
      <c r="Y1439" s="28"/>
    </row>
    <row r="1440" spans="1:25" x14ac:dyDescent="0.2">
      <c r="A1440" t="e">
        <f>IF(OR(F1440=#REF!,G1440=#REF!),ROUND(A1439+1,0),A1439+0.0001)</f>
        <v>#REF!</v>
      </c>
      <c r="B1440" s="20" t="e">
        <f>IF(AND(E1440&gt;=$B$2,E1440&lt;=$B$3,OR(F1440=#REF!,G1440=#REF!)),ROUND(B1439+1,0),B1439+0.0001)</f>
        <v>#REF!</v>
      </c>
      <c r="C1440" s="20" t="e">
        <f>IF(H1440=#REF!,ROUND(C1439+1,0),C1439+0.0001)</f>
        <v>#REF!</v>
      </c>
      <c r="D1440" s="21"/>
      <c r="E1440" s="22"/>
      <c r="F1440" s="23"/>
      <c r="G1440" s="24"/>
      <c r="H1440" s="51"/>
      <c r="I1440" s="25"/>
      <c r="J1440" s="31"/>
      <c r="K1440" s="43" t="str">
        <f t="shared" si="46"/>
        <v/>
      </c>
      <c r="L1440" s="45" t="str">
        <f>IF(F1440="","",VLOOKUP(Journal!F1440,Kontenplan!$E$9:$F$278,2))</f>
        <v/>
      </c>
      <c r="M1440" s="44" t="str">
        <f>IF(G1440="","",VLOOKUP(Journal!G1440,Kontenplan!$E$9:$F$278,2))</f>
        <v/>
      </c>
      <c r="N1440" s="28" t="str">
        <f>IF(AND(G1440="",I1440="",J1440=""),"",IF(AND(I1440&gt;0,OR(F1440="",G1440="")),"Bitte gültige Kontonummer/n eingeben",IF(OR(AND(F1440&gt;0,F1440&lt;1000),F1440&gt;9999),"Sollkontonummer muss vierstellig sein",IF(VLOOKUP(F1440,Kontenplan!$E$9:$E$277,1)&lt;&gt;F1440,"Sollkonto existiert nicht",IF(D1440=0,"Bitte Beleg-Nr. prüfen",IF(OR(AND(G1440&gt;0,G1440&lt;1000),G1440&gt;9999),"Habenkontonummer muss vierstellig sein",IF(VLOOKUP(G1440,Kontenplan!$E$9:$F$277,1)&lt;&gt;G1440,"Habenkonto exisitert nicht","")))))))</f>
        <v/>
      </c>
      <c r="O1440" s="28" t="str">
        <f t="shared" si="45"/>
        <v/>
      </c>
      <c r="P1440" s="28"/>
      <c r="Q1440" s="28"/>
      <c r="R1440" s="28"/>
      <c r="S1440" s="28"/>
      <c r="T1440" s="28"/>
      <c r="U1440" s="28"/>
      <c r="V1440" s="28"/>
      <c r="X1440" s="28"/>
      <c r="Y1440" s="28"/>
    </row>
    <row r="1441" spans="1:25" x14ac:dyDescent="0.2">
      <c r="A1441" t="e">
        <f>IF(OR(F1441=#REF!,G1441=#REF!),ROUND(A1440+1,0),A1440+0.0001)</f>
        <v>#REF!</v>
      </c>
      <c r="B1441" s="20" t="e">
        <f>IF(AND(E1441&gt;=$B$2,E1441&lt;=$B$3,OR(F1441=#REF!,G1441=#REF!)),ROUND(B1440+1,0),B1440+0.0001)</f>
        <v>#REF!</v>
      </c>
      <c r="C1441" s="20" t="e">
        <f>IF(H1441=#REF!,ROUND(C1440+1,0),C1440+0.0001)</f>
        <v>#REF!</v>
      </c>
      <c r="D1441" s="21"/>
      <c r="E1441" s="22"/>
      <c r="F1441" s="23"/>
      <c r="G1441" s="24"/>
      <c r="H1441" s="51"/>
      <c r="I1441" s="25"/>
      <c r="J1441" s="31"/>
      <c r="K1441" s="43" t="str">
        <f t="shared" si="46"/>
        <v/>
      </c>
      <c r="L1441" s="45" t="str">
        <f>IF(F1441="","",VLOOKUP(Journal!F1441,Kontenplan!$E$9:$F$278,2))</f>
        <v/>
      </c>
      <c r="M1441" s="44" t="str">
        <f>IF(G1441="","",VLOOKUP(Journal!G1441,Kontenplan!$E$9:$F$278,2))</f>
        <v/>
      </c>
      <c r="N1441" s="28" t="str">
        <f>IF(AND(G1441="",I1441="",J1441=""),"",IF(AND(I1441&gt;0,OR(F1441="",G1441="")),"Bitte gültige Kontonummer/n eingeben",IF(OR(AND(F1441&gt;0,F1441&lt;1000),F1441&gt;9999),"Sollkontonummer muss vierstellig sein",IF(VLOOKUP(F1441,Kontenplan!$E$9:$E$277,1)&lt;&gt;F1441,"Sollkonto existiert nicht",IF(D1441=0,"Bitte Beleg-Nr. prüfen",IF(OR(AND(G1441&gt;0,G1441&lt;1000),G1441&gt;9999),"Habenkontonummer muss vierstellig sein",IF(VLOOKUP(G1441,Kontenplan!$E$9:$F$277,1)&lt;&gt;G1441,"Habenkonto exisitert nicht","")))))))</f>
        <v/>
      </c>
      <c r="O1441" s="28" t="str">
        <f t="shared" si="45"/>
        <v/>
      </c>
      <c r="P1441" s="28"/>
      <c r="Q1441" s="28"/>
      <c r="R1441" s="28"/>
      <c r="S1441" s="28"/>
      <c r="T1441" s="28"/>
      <c r="U1441" s="28"/>
      <c r="V1441" s="28"/>
      <c r="X1441" s="28"/>
      <c r="Y1441" s="28"/>
    </row>
    <row r="1442" spans="1:25" x14ac:dyDescent="0.2">
      <c r="A1442" t="e">
        <f>IF(OR(F1442=#REF!,G1442=#REF!),ROUND(A1441+1,0),A1441+0.0001)</f>
        <v>#REF!</v>
      </c>
      <c r="B1442" s="20" t="e">
        <f>IF(AND(E1442&gt;=$B$2,E1442&lt;=$B$3,OR(F1442=#REF!,G1442=#REF!)),ROUND(B1441+1,0),B1441+0.0001)</f>
        <v>#REF!</v>
      </c>
      <c r="C1442" s="20" t="e">
        <f>IF(H1442=#REF!,ROUND(C1441+1,0),C1441+0.0001)</f>
        <v>#REF!</v>
      </c>
      <c r="D1442" s="21"/>
      <c r="E1442" s="22"/>
      <c r="F1442" s="23"/>
      <c r="G1442" s="24"/>
      <c r="H1442" s="51"/>
      <c r="I1442" s="25"/>
      <c r="J1442" s="31"/>
      <c r="K1442" s="43" t="str">
        <f t="shared" si="46"/>
        <v/>
      </c>
      <c r="L1442" s="45" t="str">
        <f>IF(F1442="","",VLOOKUP(Journal!F1442,Kontenplan!$E$9:$F$278,2))</f>
        <v/>
      </c>
      <c r="M1442" s="44" t="str">
        <f>IF(G1442="","",VLOOKUP(Journal!G1442,Kontenplan!$E$9:$F$278,2))</f>
        <v/>
      </c>
      <c r="N1442" s="28" t="str">
        <f>IF(AND(G1442="",I1442="",J1442=""),"",IF(AND(I1442&gt;0,OR(F1442="",G1442="")),"Bitte gültige Kontonummer/n eingeben",IF(OR(AND(F1442&gt;0,F1442&lt;1000),F1442&gt;9999),"Sollkontonummer muss vierstellig sein",IF(VLOOKUP(F1442,Kontenplan!$E$9:$E$277,1)&lt;&gt;F1442,"Sollkonto existiert nicht",IF(D1442=0,"Bitte Beleg-Nr. prüfen",IF(OR(AND(G1442&gt;0,G1442&lt;1000),G1442&gt;9999),"Habenkontonummer muss vierstellig sein",IF(VLOOKUP(G1442,Kontenplan!$E$9:$F$277,1)&lt;&gt;G1442,"Habenkonto exisitert nicht","")))))))</f>
        <v/>
      </c>
      <c r="O1442" s="28" t="str">
        <f t="shared" si="45"/>
        <v/>
      </c>
      <c r="P1442" s="28"/>
      <c r="Q1442" s="28"/>
      <c r="R1442" s="28"/>
      <c r="S1442" s="28"/>
      <c r="T1442" s="28"/>
      <c r="U1442" s="28"/>
      <c r="V1442" s="28"/>
      <c r="X1442" s="28"/>
      <c r="Y1442" s="28"/>
    </row>
    <row r="1443" spans="1:25" x14ac:dyDescent="0.2">
      <c r="A1443" t="e">
        <f>IF(OR(F1443=#REF!,G1443=#REF!),ROUND(A1442+1,0),A1442+0.0001)</f>
        <v>#REF!</v>
      </c>
      <c r="B1443" s="20" t="e">
        <f>IF(AND(E1443&gt;=$B$2,E1443&lt;=$B$3,OR(F1443=#REF!,G1443=#REF!)),ROUND(B1442+1,0),B1442+0.0001)</f>
        <v>#REF!</v>
      </c>
      <c r="C1443" s="20" t="e">
        <f>IF(H1443=#REF!,ROUND(C1442+1,0),C1442+0.0001)</f>
        <v>#REF!</v>
      </c>
      <c r="D1443" s="21"/>
      <c r="E1443" s="22"/>
      <c r="F1443" s="23"/>
      <c r="G1443" s="24"/>
      <c r="H1443" s="51"/>
      <c r="I1443" s="25"/>
      <c r="J1443" s="31"/>
      <c r="K1443" s="43" t="str">
        <f t="shared" si="46"/>
        <v/>
      </c>
      <c r="L1443" s="45" t="str">
        <f>IF(F1443="","",VLOOKUP(Journal!F1443,Kontenplan!$E$9:$F$278,2))</f>
        <v/>
      </c>
      <c r="M1443" s="44" t="str">
        <f>IF(G1443="","",VLOOKUP(Journal!G1443,Kontenplan!$E$9:$F$278,2))</f>
        <v/>
      </c>
      <c r="N1443" s="28" t="str">
        <f>IF(AND(G1443="",I1443="",J1443=""),"",IF(AND(I1443&gt;0,OR(F1443="",G1443="")),"Bitte gültige Kontonummer/n eingeben",IF(OR(AND(F1443&gt;0,F1443&lt;1000),F1443&gt;9999),"Sollkontonummer muss vierstellig sein",IF(VLOOKUP(F1443,Kontenplan!$E$9:$E$277,1)&lt;&gt;F1443,"Sollkonto existiert nicht",IF(D1443=0,"Bitte Beleg-Nr. prüfen",IF(OR(AND(G1443&gt;0,G1443&lt;1000),G1443&gt;9999),"Habenkontonummer muss vierstellig sein",IF(VLOOKUP(G1443,Kontenplan!$E$9:$F$277,1)&lt;&gt;G1443,"Habenkonto exisitert nicht","")))))))</f>
        <v/>
      </c>
      <c r="O1443" s="28" t="str">
        <f t="shared" si="45"/>
        <v/>
      </c>
      <c r="P1443" s="28"/>
      <c r="Q1443" s="28"/>
      <c r="R1443" s="28"/>
      <c r="S1443" s="28"/>
      <c r="T1443" s="28"/>
      <c r="U1443" s="28"/>
      <c r="V1443" s="28"/>
      <c r="X1443" s="28"/>
      <c r="Y1443" s="28"/>
    </row>
    <row r="1444" spans="1:25" x14ac:dyDescent="0.2">
      <c r="A1444" t="e">
        <f>IF(OR(F1444=#REF!,G1444=#REF!),ROUND(A1443+1,0),A1443+0.0001)</f>
        <v>#REF!</v>
      </c>
      <c r="B1444" s="20" t="e">
        <f>IF(AND(E1444&gt;=$B$2,E1444&lt;=$B$3,OR(F1444=#REF!,G1444=#REF!)),ROUND(B1443+1,0),B1443+0.0001)</f>
        <v>#REF!</v>
      </c>
      <c r="C1444" s="20" t="e">
        <f>IF(H1444=#REF!,ROUND(C1443+1,0),C1443+0.0001)</f>
        <v>#REF!</v>
      </c>
      <c r="D1444" s="21"/>
      <c r="E1444" s="22"/>
      <c r="F1444" s="23"/>
      <c r="G1444" s="24"/>
      <c r="H1444" s="51"/>
      <c r="I1444" s="25"/>
      <c r="J1444" s="31"/>
      <c r="K1444" s="43" t="str">
        <f t="shared" si="46"/>
        <v/>
      </c>
      <c r="L1444" s="45" t="str">
        <f>IF(F1444="","",VLOOKUP(Journal!F1444,Kontenplan!$E$9:$F$278,2))</f>
        <v/>
      </c>
      <c r="M1444" s="44" t="str">
        <f>IF(G1444="","",VLOOKUP(Journal!G1444,Kontenplan!$E$9:$F$278,2))</f>
        <v/>
      </c>
      <c r="N1444" s="28" t="str">
        <f>IF(AND(G1444="",I1444="",J1444=""),"",IF(AND(I1444&gt;0,OR(F1444="",G1444="")),"Bitte gültige Kontonummer/n eingeben",IF(OR(AND(F1444&gt;0,F1444&lt;1000),F1444&gt;9999),"Sollkontonummer muss vierstellig sein",IF(VLOOKUP(F1444,Kontenplan!$E$9:$E$277,1)&lt;&gt;F1444,"Sollkonto existiert nicht",IF(D1444=0,"Bitte Beleg-Nr. prüfen",IF(OR(AND(G1444&gt;0,G1444&lt;1000),G1444&gt;9999),"Habenkontonummer muss vierstellig sein",IF(VLOOKUP(G1444,Kontenplan!$E$9:$F$277,1)&lt;&gt;G1444,"Habenkonto exisitert nicht","")))))))</f>
        <v/>
      </c>
      <c r="O1444" s="28" t="str">
        <f t="shared" si="45"/>
        <v/>
      </c>
      <c r="P1444" s="28"/>
      <c r="Q1444" s="28"/>
      <c r="R1444" s="28"/>
      <c r="S1444" s="28"/>
      <c r="T1444" s="28"/>
      <c r="U1444" s="28"/>
      <c r="V1444" s="28"/>
      <c r="X1444" s="28"/>
      <c r="Y1444" s="28"/>
    </row>
    <row r="1445" spans="1:25" x14ac:dyDescent="0.2">
      <c r="A1445" t="e">
        <f>IF(OR(F1445=#REF!,G1445=#REF!),ROUND(A1444+1,0),A1444+0.0001)</f>
        <v>#REF!</v>
      </c>
      <c r="B1445" s="20" t="e">
        <f>IF(AND(E1445&gt;=$B$2,E1445&lt;=$B$3,OR(F1445=#REF!,G1445=#REF!)),ROUND(B1444+1,0),B1444+0.0001)</f>
        <v>#REF!</v>
      </c>
      <c r="C1445" s="20" t="e">
        <f>IF(H1445=#REF!,ROUND(C1444+1,0),C1444+0.0001)</f>
        <v>#REF!</v>
      </c>
      <c r="D1445" s="21"/>
      <c r="E1445" s="22"/>
      <c r="F1445" s="23"/>
      <c r="G1445" s="24"/>
      <c r="H1445" s="51"/>
      <c r="I1445" s="25"/>
      <c r="J1445" s="31"/>
      <c r="K1445" s="43" t="str">
        <f t="shared" si="46"/>
        <v/>
      </c>
      <c r="L1445" s="45" t="str">
        <f>IF(F1445="","",VLOOKUP(Journal!F1445,Kontenplan!$E$9:$F$278,2))</f>
        <v/>
      </c>
      <c r="M1445" s="44" t="str">
        <f>IF(G1445="","",VLOOKUP(Journal!G1445,Kontenplan!$E$9:$F$278,2))</f>
        <v/>
      </c>
      <c r="N1445" s="28" t="str">
        <f>IF(AND(G1445="",I1445="",J1445=""),"",IF(AND(I1445&gt;0,OR(F1445="",G1445="")),"Bitte gültige Kontonummer/n eingeben",IF(OR(AND(F1445&gt;0,F1445&lt;1000),F1445&gt;9999),"Sollkontonummer muss vierstellig sein",IF(VLOOKUP(F1445,Kontenplan!$E$9:$E$277,1)&lt;&gt;F1445,"Sollkonto existiert nicht",IF(D1445=0,"Bitte Beleg-Nr. prüfen",IF(OR(AND(G1445&gt;0,G1445&lt;1000),G1445&gt;9999),"Habenkontonummer muss vierstellig sein",IF(VLOOKUP(G1445,Kontenplan!$E$9:$F$277,1)&lt;&gt;G1445,"Habenkonto exisitert nicht","")))))))</f>
        <v/>
      </c>
      <c r="O1445" s="28" t="str">
        <f t="shared" si="45"/>
        <v/>
      </c>
      <c r="P1445" s="28"/>
      <c r="Q1445" s="28"/>
      <c r="R1445" s="28"/>
      <c r="S1445" s="28"/>
      <c r="T1445" s="28"/>
      <c r="U1445" s="28"/>
      <c r="V1445" s="28"/>
      <c r="X1445" s="28"/>
      <c r="Y1445" s="28"/>
    </row>
    <row r="1446" spans="1:25" x14ac:dyDescent="0.2">
      <c r="A1446" t="e">
        <f>IF(OR(F1446=#REF!,G1446=#REF!),ROUND(A1445+1,0),A1445+0.0001)</f>
        <v>#REF!</v>
      </c>
      <c r="B1446" s="20" t="e">
        <f>IF(AND(E1446&gt;=$B$2,E1446&lt;=$B$3,OR(F1446=#REF!,G1446=#REF!)),ROUND(B1445+1,0),B1445+0.0001)</f>
        <v>#REF!</v>
      </c>
      <c r="C1446" s="20" t="e">
        <f>IF(H1446=#REF!,ROUND(C1445+1,0),C1445+0.0001)</f>
        <v>#REF!</v>
      </c>
      <c r="D1446" s="21"/>
      <c r="E1446" s="22"/>
      <c r="F1446" s="23"/>
      <c r="G1446" s="24"/>
      <c r="H1446" s="51"/>
      <c r="I1446" s="25"/>
      <c r="J1446" s="31"/>
      <c r="K1446" s="43" t="str">
        <f t="shared" si="46"/>
        <v/>
      </c>
      <c r="L1446" s="45" t="str">
        <f>IF(F1446="","",VLOOKUP(Journal!F1446,Kontenplan!$E$9:$F$278,2))</f>
        <v/>
      </c>
      <c r="M1446" s="44" t="str">
        <f>IF(G1446="","",VLOOKUP(Journal!G1446,Kontenplan!$E$9:$F$278,2))</f>
        <v/>
      </c>
      <c r="N1446" s="28" t="str">
        <f>IF(AND(G1446="",I1446="",J1446=""),"",IF(AND(I1446&gt;0,OR(F1446="",G1446="")),"Bitte gültige Kontonummer/n eingeben",IF(OR(AND(F1446&gt;0,F1446&lt;1000),F1446&gt;9999),"Sollkontonummer muss vierstellig sein",IF(VLOOKUP(F1446,Kontenplan!$E$9:$E$277,1)&lt;&gt;F1446,"Sollkonto existiert nicht",IF(D1446=0,"Bitte Beleg-Nr. prüfen",IF(OR(AND(G1446&gt;0,G1446&lt;1000),G1446&gt;9999),"Habenkontonummer muss vierstellig sein",IF(VLOOKUP(G1446,Kontenplan!$E$9:$F$277,1)&lt;&gt;G1446,"Habenkonto exisitert nicht","")))))))</f>
        <v/>
      </c>
      <c r="O1446" s="28" t="str">
        <f t="shared" si="45"/>
        <v/>
      </c>
      <c r="P1446" s="28"/>
      <c r="Q1446" s="28"/>
      <c r="R1446" s="28"/>
      <c r="S1446" s="28"/>
      <c r="T1446" s="28"/>
      <c r="U1446" s="28"/>
      <c r="V1446" s="28"/>
      <c r="X1446" s="28"/>
      <c r="Y1446" s="28"/>
    </row>
    <row r="1447" spans="1:25" x14ac:dyDescent="0.2">
      <c r="A1447" t="e">
        <f>IF(OR(F1447=#REF!,G1447=#REF!),ROUND(A1446+1,0),A1446+0.0001)</f>
        <v>#REF!</v>
      </c>
      <c r="B1447" s="20" t="e">
        <f>IF(AND(E1447&gt;=$B$2,E1447&lt;=$B$3,OR(F1447=#REF!,G1447=#REF!)),ROUND(B1446+1,0),B1446+0.0001)</f>
        <v>#REF!</v>
      </c>
      <c r="C1447" s="20" t="e">
        <f>IF(H1447=#REF!,ROUND(C1446+1,0),C1446+0.0001)</f>
        <v>#REF!</v>
      </c>
      <c r="D1447" s="21"/>
      <c r="E1447" s="22"/>
      <c r="F1447" s="23"/>
      <c r="G1447" s="24"/>
      <c r="H1447" s="51"/>
      <c r="I1447" s="25"/>
      <c r="J1447" s="31"/>
      <c r="K1447" s="43" t="str">
        <f t="shared" si="46"/>
        <v/>
      </c>
      <c r="L1447" s="45" t="str">
        <f>IF(F1447="","",VLOOKUP(Journal!F1447,Kontenplan!$E$9:$F$278,2))</f>
        <v/>
      </c>
      <c r="M1447" s="44" t="str">
        <f>IF(G1447="","",VLOOKUP(Journal!G1447,Kontenplan!$E$9:$F$278,2))</f>
        <v/>
      </c>
      <c r="N1447" s="28" t="str">
        <f>IF(AND(G1447="",I1447="",J1447=""),"",IF(AND(I1447&gt;0,OR(F1447="",G1447="")),"Bitte gültige Kontonummer/n eingeben",IF(OR(AND(F1447&gt;0,F1447&lt;1000),F1447&gt;9999),"Sollkontonummer muss vierstellig sein",IF(VLOOKUP(F1447,Kontenplan!$E$9:$E$277,1)&lt;&gt;F1447,"Sollkonto existiert nicht",IF(D1447=0,"Bitte Beleg-Nr. prüfen",IF(OR(AND(G1447&gt;0,G1447&lt;1000),G1447&gt;9999),"Habenkontonummer muss vierstellig sein",IF(VLOOKUP(G1447,Kontenplan!$E$9:$F$277,1)&lt;&gt;G1447,"Habenkonto exisitert nicht","")))))))</f>
        <v/>
      </c>
      <c r="O1447" s="28" t="str">
        <f t="shared" si="45"/>
        <v/>
      </c>
      <c r="P1447" s="28"/>
      <c r="Q1447" s="28"/>
      <c r="R1447" s="28"/>
      <c r="S1447" s="28"/>
      <c r="T1447" s="28"/>
      <c r="U1447" s="28"/>
      <c r="V1447" s="28"/>
      <c r="X1447" s="28"/>
      <c r="Y1447" s="28"/>
    </row>
    <row r="1448" spans="1:25" x14ac:dyDescent="0.2">
      <c r="A1448" t="e">
        <f>IF(OR(F1448=#REF!,G1448=#REF!),ROUND(A1447+1,0),A1447+0.0001)</f>
        <v>#REF!</v>
      </c>
      <c r="B1448" s="20" t="e">
        <f>IF(AND(E1448&gt;=$B$2,E1448&lt;=$B$3,OR(F1448=#REF!,G1448=#REF!)),ROUND(B1447+1,0),B1447+0.0001)</f>
        <v>#REF!</v>
      </c>
      <c r="C1448" s="20" t="e">
        <f>IF(H1448=#REF!,ROUND(C1447+1,0),C1447+0.0001)</f>
        <v>#REF!</v>
      </c>
      <c r="D1448" s="21"/>
      <c r="E1448" s="22"/>
      <c r="F1448" s="23"/>
      <c r="G1448" s="24"/>
      <c r="H1448" s="51"/>
      <c r="I1448" s="25"/>
      <c r="J1448" s="31"/>
      <c r="K1448" s="43" t="str">
        <f t="shared" si="46"/>
        <v/>
      </c>
      <c r="L1448" s="45" t="str">
        <f>IF(F1448="","",VLOOKUP(Journal!F1448,Kontenplan!$E$9:$F$278,2))</f>
        <v/>
      </c>
      <c r="M1448" s="44" t="str">
        <f>IF(G1448="","",VLOOKUP(Journal!G1448,Kontenplan!$E$9:$F$278,2))</f>
        <v/>
      </c>
      <c r="N1448" s="28" t="str">
        <f>IF(AND(G1448="",I1448="",J1448=""),"",IF(AND(I1448&gt;0,OR(F1448="",G1448="")),"Bitte gültige Kontonummer/n eingeben",IF(OR(AND(F1448&gt;0,F1448&lt;1000),F1448&gt;9999),"Sollkontonummer muss vierstellig sein",IF(VLOOKUP(F1448,Kontenplan!$E$9:$E$277,1)&lt;&gt;F1448,"Sollkonto existiert nicht",IF(D1448=0,"Bitte Beleg-Nr. prüfen",IF(OR(AND(G1448&gt;0,G1448&lt;1000),G1448&gt;9999),"Habenkontonummer muss vierstellig sein",IF(VLOOKUP(G1448,Kontenplan!$E$9:$F$277,1)&lt;&gt;G1448,"Habenkonto exisitert nicht","")))))))</f>
        <v/>
      </c>
      <c r="O1448" s="28" t="str">
        <f t="shared" si="45"/>
        <v/>
      </c>
      <c r="P1448" s="28"/>
      <c r="Q1448" s="28"/>
      <c r="R1448" s="28"/>
      <c r="S1448" s="28"/>
      <c r="T1448" s="28"/>
      <c r="U1448" s="28"/>
      <c r="V1448" s="28"/>
      <c r="X1448" s="28"/>
      <c r="Y1448" s="28"/>
    </row>
    <row r="1449" spans="1:25" x14ac:dyDescent="0.2">
      <c r="A1449" t="e">
        <f>IF(OR(F1449=#REF!,G1449=#REF!),ROUND(A1448+1,0),A1448+0.0001)</f>
        <v>#REF!</v>
      </c>
      <c r="B1449" s="20" t="e">
        <f>IF(AND(E1449&gt;=$B$2,E1449&lt;=$B$3,OR(F1449=#REF!,G1449=#REF!)),ROUND(B1448+1,0),B1448+0.0001)</f>
        <v>#REF!</v>
      </c>
      <c r="C1449" s="20" t="e">
        <f>IF(H1449=#REF!,ROUND(C1448+1,0),C1448+0.0001)</f>
        <v>#REF!</v>
      </c>
      <c r="D1449" s="21"/>
      <c r="E1449" s="22"/>
      <c r="F1449" s="23"/>
      <c r="G1449" s="24"/>
      <c r="H1449" s="51"/>
      <c r="I1449" s="25"/>
      <c r="J1449" s="31"/>
      <c r="K1449" s="43" t="str">
        <f t="shared" si="46"/>
        <v/>
      </c>
      <c r="L1449" s="45" t="str">
        <f>IF(F1449="","",VLOOKUP(Journal!F1449,Kontenplan!$E$9:$F$278,2))</f>
        <v/>
      </c>
      <c r="M1449" s="44" t="str">
        <f>IF(G1449="","",VLOOKUP(Journal!G1449,Kontenplan!$E$9:$F$278,2))</f>
        <v/>
      </c>
      <c r="N1449" s="28" t="str">
        <f>IF(AND(G1449="",I1449="",J1449=""),"",IF(AND(I1449&gt;0,OR(F1449="",G1449="")),"Bitte gültige Kontonummer/n eingeben",IF(OR(AND(F1449&gt;0,F1449&lt;1000),F1449&gt;9999),"Sollkontonummer muss vierstellig sein",IF(VLOOKUP(F1449,Kontenplan!$E$9:$E$277,1)&lt;&gt;F1449,"Sollkonto existiert nicht",IF(D1449=0,"Bitte Beleg-Nr. prüfen",IF(OR(AND(G1449&gt;0,G1449&lt;1000),G1449&gt;9999),"Habenkontonummer muss vierstellig sein",IF(VLOOKUP(G1449,Kontenplan!$E$9:$F$277,1)&lt;&gt;G1449,"Habenkonto exisitert nicht","")))))))</f>
        <v/>
      </c>
      <c r="O1449" s="28" t="str">
        <f t="shared" si="45"/>
        <v/>
      </c>
      <c r="P1449" s="28"/>
      <c r="Q1449" s="28"/>
      <c r="R1449" s="28"/>
      <c r="S1449" s="28"/>
      <c r="T1449" s="28"/>
      <c r="U1449" s="28"/>
      <c r="V1449" s="28"/>
      <c r="X1449" s="28"/>
      <c r="Y1449" s="28"/>
    </row>
    <row r="1450" spans="1:25" x14ac:dyDescent="0.2">
      <c r="A1450" t="e">
        <f>IF(OR(F1450=#REF!,G1450=#REF!),ROUND(A1449+1,0),A1449+0.0001)</f>
        <v>#REF!</v>
      </c>
      <c r="B1450" s="20" t="e">
        <f>IF(AND(E1450&gt;=$B$2,E1450&lt;=$B$3,OR(F1450=#REF!,G1450=#REF!)),ROUND(B1449+1,0),B1449+0.0001)</f>
        <v>#REF!</v>
      </c>
      <c r="C1450" s="20" t="e">
        <f>IF(H1450=#REF!,ROUND(C1449+1,0),C1449+0.0001)</f>
        <v>#REF!</v>
      </c>
      <c r="D1450" s="21"/>
      <c r="E1450" s="22"/>
      <c r="F1450" s="23"/>
      <c r="G1450" s="24"/>
      <c r="H1450" s="51"/>
      <c r="I1450" s="25"/>
      <c r="J1450" s="31"/>
      <c r="K1450" s="43" t="str">
        <f t="shared" si="46"/>
        <v/>
      </c>
      <c r="L1450" s="45" t="str">
        <f>IF(F1450="","",VLOOKUP(Journal!F1450,Kontenplan!$E$9:$F$278,2))</f>
        <v/>
      </c>
      <c r="M1450" s="44" t="str">
        <f>IF(G1450="","",VLOOKUP(Journal!G1450,Kontenplan!$E$9:$F$278,2))</f>
        <v/>
      </c>
      <c r="N1450" s="28" t="str">
        <f>IF(AND(G1450="",I1450="",J1450=""),"",IF(AND(I1450&gt;0,OR(F1450="",G1450="")),"Bitte gültige Kontonummer/n eingeben",IF(OR(AND(F1450&gt;0,F1450&lt;1000),F1450&gt;9999),"Sollkontonummer muss vierstellig sein",IF(VLOOKUP(F1450,Kontenplan!$E$9:$E$277,1)&lt;&gt;F1450,"Sollkonto existiert nicht",IF(D1450=0,"Bitte Beleg-Nr. prüfen",IF(OR(AND(G1450&gt;0,G1450&lt;1000),G1450&gt;9999),"Habenkontonummer muss vierstellig sein",IF(VLOOKUP(G1450,Kontenplan!$E$9:$F$277,1)&lt;&gt;G1450,"Habenkonto exisitert nicht","")))))))</f>
        <v/>
      </c>
      <c r="O1450" s="28" t="str">
        <f t="shared" si="45"/>
        <v/>
      </c>
      <c r="P1450" s="28"/>
      <c r="Q1450" s="28"/>
      <c r="R1450" s="28"/>
      <c r="S1450" s="28"/>
      <c r="T1450" s="28"/>
      <c r="U1450" s="28"/>
      <c r="V1450" s="28"/>
      <c r="X1450" s="28"/>
      <c r="Y1450" s="28"/>
    </row>
    <row r="1451" spans="1:25" x14ac:dyDescent="0.2">
      <c r="A1451" t="e">
        <f>IF(OR(F1451=#REF!,G1451=#REF!),ROUND(A1450+1,0),A1450+0.0001)</f>
        <v>#REF!</v>
      </c>
      <c r="B1451" s="20" t="e">
        <f>IF(AND(E1451&gt;=$B$2,E1451&lt;=$B$3,OR(F1451=#REF!,G1451=#REF!)),ROUND(B1450+1,0),B1450+0.0001)</f>
        <v>#REF!</v>
      </c>
      <c r="C1451" s="20" t="e">
        <f>IF(H1451=#REF!,ROUND(C1450+1,0),C1450+0.0001)</f>
        <v>#REF!</v>
      </c>
      <c r="D1451" s="21"/>
      <c r="E1451" s="22"/>
      <c r="F1451" s="23"/>
      <c r="G1451" s="24"/>
      <c r="H1451" s="51"/>
      <c r="I1451" s="25"/>
      <c r="J1451" s="31"/>
      <c r="K1451" s="43" t="str">
        <f t="shared" si="46"/>
        <v/>
      </c>
      <c r="L1451" s="45" t="str">
        <f>IF(F1451="","",VLOOKUP(Journal!F1451,Kontenplan!$E$9:$F$278,2))</f>
        <v/>
      </c>
      <c r="M1451" s="44" t="str">
        <f>IF(G1451="","",VLOOKUP(Journal!G1451,Kontenplan!$E$9:$F$278,2))</f>
        <v/>
      </c>
      <c r="N1451" s="28" t="str">
        <f>IF(AND(G1451="",I1451="",J1451=""),"",IF(AND(I1451&gt;0,OR(F1451="",G1451="")),"Bitte gültige Kontonummer/n eingeben",IF(OR(AND(F1451&gt;0,F1451&lt;1000),F1451&gt;9999),"Sollkontonummer muss vierstellig sein",IF(VLOOKUP(F1451,Kontenplan!$E$9:$E$277,1)&lt;&gt;F1451,"Sollkonto existiert nicht",IF(D1451=0,"Bitte Beleg-Nr. prüfen",IF(OR(AND(G1451&gt;0,G1451&lt;1000),G1451&gt;9999),"Habenkontonummer muss vierstellig sein",IF(VLOOKUP(G1451,Kontenplan!$E$9:$F$277,1)&lt;&gt;G1451,"Habenkonto exisitert nicht","")))))))</f>
        <v/>
      </c>
      <c r="O1451" s="28" t="str">
        <f t="shared" si="45"/>
        <v/>
      </c>
      <c r="P1451" s="28"/>
      <c r="Q1451" s="28"/>
      <c r="R1451" s="28"/>
      <c r="S1451" s="28"/>
      <c r="T1451" s="28"/>
      <c r="U1451" s="28"/>
      <c r="V1451" s="28"/>
      <c r="X1451" s="28"/>
      <c r="Y1451" s="28"/>
    </row>
    <row r="1452" spans="1:25" x14ac:dyDescent="0.2">
      <c r="A1452" t="e">
        <f>IF(OR(F1452=#REF!,G1452=#REF!),ROUND(A1451+1,0),A1451+0.0001)</f>
        <v>#REF!</v>
      </c>
      <c r="B1452" s="20" t="e">
        <f>IF(AND(E1452&gt;=$B$2,E1452&lt;=$B$3,OR(F1452=#REF!,G1452=#REF!)),ROUND(B1451+1,0),B1451+0.0001)</f>
        <v>#REF!</v>
      </c>
      <c r="C1452" s="20" t="e">
        <f>IF(H1452=#REF!,ROUND(C1451+1,0),C1451+0.0001)</f>
        <v>#REF!</v>
      </c>
      <c r="D1452" s="21"/>
      <c r="E1452" s="22"/>
      <c r="F1452" s="23"/>
      <c r="G1452" s="24"/>
      <c r="H1452" s="51"/>
      <c r="I1452" s="25"/>
      <c r="J1452" s="31"/>
      <c r="K1452" s="43" t="str">
        <f t="shared" si="46"/>
        <v/>
      </c>
      <c r="L1452" s="45" t="str">
        <f>IF(F1452="","",VLOOKUP(Journal!F1452,Kontenplan!$E$9:$F$278,2))</f>
        <v/>
      </c>
      <c r="M1452" s="44" t="str">
        <f>IF(G1452="","",VLOOKUP(Journal!G1452,Kontenplan!$E$9:$F$278,2))</f>
        <v/>
      </c>
      <c r="N1452" s="28" t="str">
        <f>IF(AND(G1452="",I1452="",J1452=""),"",IF(AND(I1452&gt;0,OR(F1452="",G1452="")),"Bitte gültige Kontonummer/n eingeben",IF(OR(AND(F1452&gt;0,F1452&lt;1000),F1452&gt;9999),"Sollkontonummer muss vierstellig sein",IF(VLOOKUP(F1452,Kontenplan!$E$9:$E$277,1)&lt;&gt;F1452,"Sollkonto existiert nicht",IF(D1452=0,"Bitte Beleg-Nr. prüfen",IF(OR(AND(G1452&gt;0,G1452&lt;1000),G1452&gt;9999),"Habenkontonummer muss vierstellig sein",IF(VLOOKUP(G1452,Kontenplan!$E$9:$F$277,1)&lt;&gt;G1452,"Habenkonto exisitert nicht","")))))))</f>
        <v/>
      </c>
      <c r="O1452" s="28" t="str">
        <f t="shared" si="45"/>
        <v/>
      </c>
      <c r="P1452" s="28"/>
      <c r="Q1452" s="28"/>
      <c r="R1452" s="28"/>
      <c r="S1452" s="28"/>
      <c r="T1452" s="28"/>
      <c r="U1452" s="28"/>
      <c r="V1452" s="28"/>
      <c r="X1452" s="28"/>
      <c r="Y1452" s="28"/>
    </row>
    <row r="1453" spans="1:25" x14ac:dyDescent="0.2">
      <c r="A1453" t="e">
        <f>IF(OR(F1453=#REF!,G1453=#REF!),ROUND(A1452+1,0),A1452+0.0001)</f>
        <v>#REF!</v>
      </c>
      <c r="B1453" s="20" t="e">
        <f>IF(AND(E1453&gt;=$B$2,E1453&lt;=$B$3,OR(F1453=#REF!,G1453=#REF!)),ROUND(B1452+1,0),B1452+0.0001)</f>
        <v>#REF!</v>
      </c>
      <c r="C1453" s="20" t="e">
        <f>IF(H1453=#REF!,ROUND(C1452+1,0),C1452+0.0001)</f>
        <v>#REF!</v>
      </c>
      <c r="D1453" s="21"/>
      <c r="E1453" s="22"/>
      <c r="F1453" s="23"/>
      <c r="G1453" s="24"/>
      <c r="H1453" s="51"/>
      <c r="I1453" s="25"/>
      <c r="J1453" s="31"/>
      <c r="K1453" s="43" t="str">
        <f t="shared" si="46"/>
        <v/>
      </c>
      <c r="L1453" s="45" t="str">
        <f>IF(F1453="","",VLOOKUP(Journal!F1453,Kontenplan!$E$9:$F$278,2))</f>
        <v/>
      </c>
      <c r="M1453" s="44" t="str">
        <f>IF(G1453="","",VLOOKUP(Journal!G1453,Kontenplan!$E$9:$F$278,2))</f>
        <v/>
      </c>
      <c r="N1453" s="28" t="str">
        <f>IF(AND(G1453="",I1453="",J1453=""),"",IF(AND(I1453&gt;0,OR(F1453="",G1453="")),"Bitte gültige Kontonummer/n eingeben",IF(OR(AND(F1453&gt;0,F1453&lt;1000),F1453&gt;9999),"Sollkontonummer muss vierstellig sein",IF(VLOOKUP(F1453,Kontenplan!$E$9:$E$277,1)&lt;&gt;F1453,"Sollkonto existiert nicht",IF(D1453=0,"Bitte Beleg-Nr. prüfen",IF(OR(AND(G1453&gt;0,G1453&lt;1000),G1453&gt;9999),"Habenkontonummer muss vierstellig sein",IF(VLOOKUP(G1453,Kontenplan!$E$9:$F$277,1)&lt;&gt;G1453,"Habenkonto exisitert nicht","")))))))</f>
        <v/>
      </c>
      <c r="O1453" s="28" t="str">
        <f t="shared" si="45"/>
        <v/>
      </c>
      <c r="P1453" s="28"/>
      <c r="Q1453" s="28"/>
      <c r="R1453" s="28"/>
      <c r="S1453" s="28"/>
      <c r="T1453" s="28"/>
      <c r="U1453" s="28"/>
      <c r="V1453" s="28"/>
      <c r="X1453" s="28"/>
      <c r="Y1453" s="28"/>
    </row>
    <row r="1454" spans="1:25" x14ac:dyDescent="0.2">
      <c r="A1454" t="e">
        <f>IF(OR(F1454=#REF!,G1454=#REF!),ROUND(A1453+1,0),A1453+0.0001)</f>
        <v>#REF!</v>
      </c>
      <c r="B1454" s="20" t="e">
        <f>IF(AND(E1454&gt;=$B$2,E1454&lt;=$B$3,OR(F1454=#REF!,G1454=#REF!)),ROUND(B1453+1,0),B1453+0.0001)</f>
        <v>#REF!</v>
      </c>
      <c r="C1454" s="20" t="e">
        <f>IF(H1454=#REF!,ROUND(C1453+1,0),C1453+0.0001)</f>
        <v>#REF!</v>
      </c>
      <c r="D1454" s="21"/>
      <c r="E1454" s="22"/>
      <c r="F1454" s="23"/>
      <c r="G1454" s="24"/>
      <c r="H1454" s="51"/>
      <c r="I1454" s="25"/>
      <c r="J1454" s="31"/>
      <c r="K1454" s="43" t="str">
        <f t="shared" si="46"/>
        <v/>
      </c>
      <c r="L1454" s="45" t="str">
        <f>IF(F1454="","",VLOOKUP(Journal!F1454,Kontenplan!$E$9:$F$278,2))</f>
        <v/>
      </c>
      <c r="M1454" s="44" t="str">
        <f>IF(G1454="","",VLOOKUP(Journal!G1454,Kontenplan!$E$9:$F$278,2))</f>
        <v/>
      </c>
      <c r="N1454" s="28" t="str">
        <f>IF(AND(G1454="",I1454="",J1454=""),"",IF(AND(I1454&gt;0,OR(F1454="",G1454="")),"Bitte gültige Kontonummer/n eingeben",IF(OR(AND(F1454&gt;0,F1454&lt;1000),F1454&gt;9999),"Sollkontonummer muss vierstellig sein",IF(VLOOKUP(F1454,Kontenplan!$E$9:$E$277,1)&lt;&gt;F1454,"Sollkonto existiert nicht",IF(D1454=0,"Bitte Beleg-Nr. prüfen",IF(OR(AND(G1454&gt;0,G1454&lt;1000),G1454&gt;9999),"Habenkontonummer muss vierstellig sein",IF(VLOOKUP(G1454,Kontenplan!$E$9:$F$277,1)&lt;&gt;G1454,"Habenkonto exisitert nicht","")))))))</f>
        <v/>
      </c>
      <c r="O1454" s="28" t="str">
        <f t="shared" si="45"/>
        <v/>
      </c>
      <c r="P1454" s="28"/>
      <c r="Q1454" s="28"/>
      <c r="R1454" s="28"/>
      <c r="S1454" s="28"/>
      <c r="T1454" s="28"/>
      <c r="U1454" s="28"/>
      <c r="V1454" s="28"/>
      <c r="X1454" s="28"/>
      <c r="Y1454" s="28"/>
    </row>
    <row r="1455" spans="1:25" x14ac:dyDescent="0.2">
      <c r="A1455" t="e">
        <f>IF(OR(F1455=#REF!,G1455=#REF!),ROUND(A1454+1,0),A1454+0.0001)</f>
        <v>#REF!</v>
      </c>
      <c r="B1455" s="20" t="e">
        <f>IF(AND(E1455&gt;=$B$2,E1455&lt;=$B$3,OR(F1455=#REF!,G1455=#REF!)),ROUND(B1454+1,0),B1454+0.0001)</f>
        <v>#REF!</v>
      </c>
      <c r="C1455" s="20" t="e">
        <f>IF(H1455=#REF!,ROUND(C1454+1,0),C1454+0.0001)</f>
        <v>#REF!</v>
      </c>
      <c r="D1455" s="21"/>
      <c r="E1455" s="22"/>
      <c r="F1455" s="23"/>
      <c r="G1455" s="24"/>
      <c r="H1455" s="51"/>
      <c r="I1455" s="25"/>
      <c r="J1455" s="31"/>
      <c r="K1455" s="43" t="str">
        <f t="shared" si="46"/>
        <v/>
      </c>
      <c r="L1455" s="45" t="str">
        <f>IF(F1455="","",VLOOKUP(Journal!F1455,Kontenplan!$E$9:$F$278,2))</f>
        <v/>
      </c>
      <c r="M1455" s="44" t="str">
        <f>IF(G1455="","",VLOOKUP(Journal!G1455,Kontenplan!$E$9:$F$278,2))</f>
        <v/>
      </c>
      <c r="N1455" s="28" t="str">
        <f>IF(AND(G1455="",I1455="",J1455=""),"",IF(AND(I1455&gt;0,OR(F1455="",G1455="")),"Bitte gültige Kontonummer/n eingeben",IF(OR(AND(F1455&gt;0,F1455&lt;1000),F1455&gt;9999),"Sollkontonummer muss vierstellig sein",IF(VLOOKUP(F1455,Kontenplan!$E$9:$E$277,1)&lt;&gt;F1455,"Sollkonto existiert nicht",IF(D1455=0,"Bitte Beleg-Nr. prüfen",IF(OR(AND(G1455&gt;0,G1455&lt;1000),G1455&gt;9999),"Habenkontonummer muss vierstellig sein",IF(VLOOKUP(G1455,Kontenplan!$E$9:$F$277,1)&lt;&gt;G1455,"Habenkonto exisitert nicht","")))))))</f>
        <v/>
      </c>
      <c r="O1455" s="28" t="str">
        <f t="shared" si="45"/>
        <v/>
      </c>
      <c r="P1455" s="28"/>
      <c r="Q1455" s="28"/>
      <c r="R1455" s="28"/>
      <c r="S1455" s="28"/>
      <c r="T1455" s="28"/>
      <c r="U1455" s="28"/>
      <c r="V1455" s="28"/>
      <c r="X1455" s="28"/>
      <c r="Y1455" s="28"/>
    </row>
    <row r="1456" spans="1:25" x14ac:dyDescent="0.2">
      <c r="A1456" t="e">
        <f>IF(OR(F1456=#REF!,G1456=#REF!),ROUND(A1455+1,0),A1455+0.0001)</f>
        <v>#REF!</v>
      </c>
      <c r="B1456" s="20" t="e">
        <f>IF(AND(E1456&gt;=$B$2,E1456&lt;=$B$3,OR(F1456=#REF!,G1456=#REF!)),ROUND(B1455+1,0),B1455+0.0001)</f>
        <v>#REF!</v>
      </c>
      <c r="C1456" s="20" t="e">
        <f>IF(H1456=#REF!,ROUND(C1455+1,0),C1455+0.0001)</f>
        <v>#REF!</v>
      </c>
      <c r="D1456" s="21"/>
      <c r="E1456" s="22"/>
      <c r="F1456" s="23"/>
      <c r="G1456" s="24"/>
      <c r="H1456" s="51"/>
      <c r="I1456" s="25"/>
      <c r="J1456" s="31"/>
      <c r="K1456" s="43" t="str">
        <f t="shared" si="46"/>
        <v/>
      </c>
      <c r="L1456" s="45" t="str">
        <f>IF(F1456="","",VLOOKUP(Journal!F1456,Kontenplan!$E$9:$F$278,2))</f>
        <v/>
      </c>
      <c r="M1456" s="44" t="str">
        <f>IF(G1456="","",VLOOKUP(Journal!G1456,Kontenplan!$E$9:$F$278,2))</f>
        <v/>
      </c>
      <c r="N1456" s="28" t="str">
        <f>IF(AND(G1456="",I1456="",J1456=""),"",IF(AND(I1456&gt;0,OR(F1456="",G1456="")),"Bitte gültige Kontonummer/n eingeben",IF(OR(AND(F1456&gt;0,F1456&lt;1000),F1456&gt;9999),"Sollkontonummer muss vierstellig sein",IF(VLOOKUP(F1456,Kontenplan!$E$9:$E$277,1)&lt;&gt;F1456,"Sollkonto existiert nicht",IF(D1456=0,"Bitte Beleg-Nr. prüfen",IF(OR(AND(G1456&gt;0,G1456&lt;1000),G1456&gt;9999),"Habenkontonummer muss vierstellig sein",IF(VLOOKUP(G1456,Kontenplan!$E$9:$F$277,1)&lt;&gt;G1456,"Habenkonto exisitert nicht","")))))))</f>
        <v/>
      </c>
      <c r="O1456" s="28" t="str">
        <f t="shared" si="45"/>
        <v/>
      </c>
      <c r="P1456" s="28"/>
      <c r="Q1456" s="28"/>
      <c r="R1456" s="28"/>
      <c r="S1456" s="28"/>
      <c r="T1456" s="28"/>
      <c r="U1456" s="28"/>
      <c r="V1456" s="28"/>
      <c r="X1456" s="28"/>
      <c r="Y1456" s="28"/>
    </row>
    <row r="1457" spans="1:25" x14ac:dyDescent="0.2">
      <c r="A1457" t="e">
        <f>IF(OR(F1457=#REF!,G1457=#REF!),ROUND(A1456+1,0),A1456+0.0001)</f>
        <v>#REF!</v>
      </c>
      <c r="B1457" s="20" t="e">
        <f>IF(AND(E1457&gt;=$B$2,E1457&lt;=$B$3,OR(F1457=#REF!,G1457=#REF!)),ROUND(B1456+1,0),B1456+0.0001)</f>
        <v>#REF!</v>
      </c>
      <c r="C1457" s="20" t="e">
        <f>IF(H1457=#REF!,ROUND(C1456+1,0),C1456+0.0001)</f>
        <v>#REF!</v>
      </c>
      <c r="D1457" s="21"/>
      <c r="E1457" s="22"/>
      <c r="F1457" s="23"/>
      <c r="G1457" s="24"/>
      <c r="H1457" s="51"/>
      <c r="I1457" s="25"/>
      <c r="J1457" s="31"/>
      <c r="K1457" s="43" t="str">
        <f t="shared" si="46"/>
        <v/>
      </c>
      <c r="L1457" s="45" t="str">
        <f>IF(F1457="","",VLOOKUP(Journal!F1457,Kontenplan!$E$9:$F$278,2))</f>
        <v/>
      </c>
      <c r="M1457" s="44" t="str">
        <f>IF(G1457="","",VLOOKUP(Journal!G1457,Kontenplan!$E$9:$F$278,2))</f>
        <v/>
      </c>
      <c r="N1457" s="28" t="str">
        <f>IF(AND(G1457="",I1457="",J1457=""),"",IF(AND(I1457&gt;0,OR(F1457="",G1457="")),"Bitte gültige Kontonummer/n eingeben",IF(OR(AND(F1457&gt;0,F1457&lt;1000),F1457&gt;9999),"Sollkontonummer muss vierstellig sein",IF(VLOOKUP(F1457,Kontenplan!$E$9:$E$277,1)&lt;&gt;F1457,"Sollkonto existiert nicht",IF(D1457=0,"Bitte Beleg-Nr. prüfen",IF(OR(AND(G1457&gt;0,G1457&lt;1000),G1457&gt;9999),"Habenkontonummer muss vierstellig sein",IF(VLOOKUP(G1457,Kontenplan!$E$9:$F$277,1)&lt;&gt;G1457,"Habenkonto exisitert nicht","")))))))</f>
        <v/>
      </c>
      <c r="O1457" s="28" t="str">
        <f t="shared" si="45"/>
        <v/>
      </c>
      <c r="P1457" s="28"/>
      <c r="Q1457" s="28"/>
      <c r="R1457" s="28"/>
      <c r="S1457" s="28"/>
      <c r="T1457" s="28"/>
      <c r="U1457" s="28"/>
      <c r="V1457" s="28"/>
      <c r="X1457" s="28"/>
      <c r="Y1457" s="28"/>
    </row>
    <row r="1458" spans="1:25" x14ac:dyDescent="0.2">
      <c r="A1458" t="e">
        <f>IF(OR(F1458=#REF!,G1458=#REF!),ROUND(A1457+1,0),A1457+0.0001)</f>
        <v>#REF!</v>
      </c>
      <c r="B1458" s="20" t="e">
        <f>IF(AND(E1458&gt;=$B$2,E1458&lt;=$B$3,OR(F1458=#REF!,G1458=#REF!)),ROUND(B1457+1,0),B1457+0.0001)</f>
        <v>#REF!</v>
      </c>
      <c r="C1458" s="20" t="e">
        <f>IF(H1458=#REF!,ROUND(C1457+1,0),C1457+0.0001)</f>
        <v>#REF!</v>
      </c>
      <c r="D1458" s="21"/>
      <c r="E1458" s="22"/>
      <c r="F1458" s="23"/>
      <c r="G1458" s="24"/>
      <c r="H1458" s="51"/>
      <c r="I1458" s="25"/>
      <c r="J1458" s="31"/>
      <c r="K1458" s="43" t="str">
        <f t="shared" si="46"/>
        <v/>
      </c>
      <c r="L1458" s="45" t="str">
        <f>IF(F1458="","",VLOOKUP(Journal!F1458,Kontenplan!$E$9:$F$278,2))</f>
        <v/>
      </c>
      <c r="M1458" s="44" t="str">
        <f>IF(G1458="","",VLOOKUP(Journal!G1458,Kontenplan!$E$9:$F$278,2))</f>
        <v/>
      </c>
      <c r="N1458" s="28" t="str">
        <f>IF(AND(G1458="",I1458="",J1458=""),"",IF(AND(I1458&gt;0,OR(F1458="",G1458="")),"Bitte gültige Kontonummer/n eingeben",IF(OR(AND(F1458&gt;0,F1458&lt;1000),F1458&gt;9999),"Sollkontonummer muss vierstellig sein",IF(VLOOKUP(F1458,Kontenplan!$E$9:$E$277,1)&lt;&gt;F1458,"Sollkonto existiert nicht",IF(D1458=0,"Bitte Beleg-Nr. prüfen",IF(OR(AND(G1458&gt;0,G1458&lt;1000),G1458&gt;9999),"Habenkontonummer muss vierstellig sein",IF(VLOOKUP(G1458,Kontenplan!$E$9:$F$277,1)&lt;&gt;G1458,"Habenkonto exisitert nicht","")))))))</f>
        <v/>
      </c>
      <c r="O1458" s="28" t="str">
        <f t="shared" si="45"/>
        <v/>
      </c>
      <c r="P1458" s="28"/>
      <c r="Q1458" s="28"/>
      <c r="R1458" s="28"/>
      <c r="S1458" s="28"/>
      <c r="T1458" s="28"/>
      <c r="U1458" s="28"/>
      <c r="V1458" s="28"/>
      <c r="X1458" s="28"/>
      <c r="Y1458" s="28"/>
    </row>
    <row r="1459" spans="1:25" x14ac:dyDescent="0.2">
      <c r="A1459" t="e">
        <f>IF(OR(F1459=#REF!,G1459=#REF!),ROUND(A1458+1,0),A1458+0.0001)</f>
        <v>#REF!</v>
      </c>
      <c r="B1459" s="20" t="e">
        <f>IF(AND(E1459&gt;=$B$2,E1459&lt;=$B$3,OR(F1459=#REF!,G1459=#REF!)),ROUND(B1458+1,0),B1458+0.0001)</f>
        <v>#REF!</v>
      </c>
      <c r="C1459" s="20" t="e">
        <f>IF(H1459=#REF!,ROUND(C1458+1,0),C1458+0.0001)</f>
        <v>#REF!</v>
      </c>
      <c r="D1459" s="21"/>
      <c r="E1459" s="22"/>
      <c r="F1459" s="23"/>
      <c r="G1459" s="24"/>
      <c r="H1459" s="51"/>
      <c r="I1459" s="25"/>
      <c r="J1459" s="31"/>
      <c r="K1459" s="43" t="str">
        <f t="shared" si="46"/>
        <v/>
      </c>
      <c r="L1459" s="45" t="str">
        <f>IF(F1459="","",VLOOKUP(Journal!F1459,Kontenplan!$E$9:$F$278,2))</f>
        <v/>
      </c>
      <c r="M1459" s="44" t="str">
        <f>IF(G1459="","",VLOOKUP(Journal!G1459,Kontenplan!$E$9:$F$278,2))</f>
        <v/>
      </c>
      <c r="N1459" s="28" t="str">
        <f>IF(AND(G1459="",I1459="",J1459=""),"",IF(AND(I1459&gt;0,OR(F1459="",G1459="")),"Bitte gültige Kontonummer/n eingeben",IF(OR(AND(F1459&gt;0,F1459&lt;1000),F1459&gt;9999),"Sollkontonummer muss vierstellig sein",IF(VLOOKUP(F1459,Kontenplan!$E$9:$E$277,1)&lt;&gt;F1459,"Sollkonto existiert nicht",IF(D1459=0,"Bitte Beleg-Nr. prüfen",IF(OR(AND(G1459&gt;0,G1459&lt;1000),G1459&gt;9999),"Habenkontonummer muss vierstellig sein",IF(VLOOKUP(G1459,Kontenplan!$E$9:$F$277,1)&lt;&gt;G1459,"Habenkonto exisitert nicht","")))))))</f>
        <v/>
      </c>
      <c r="O1459" s="28" t="str">
        <f t="shared" si="45"/>
        <v/>
      </c>
      <c r="P1459" s="28"/>
      <c r="Q1459" s="28"/>
      <c r="R1459" s="28"/>
      <c r="S1459" s="28"/>
      <c r="T1459" s="28"/>
      <c r="U1459" s="28"/>
      <c r="V1459" s="28"/>
      <c r="X1459" s="28"/>
      <c r="Y1459" s="28"/>
    </row>
    <row r="1460" spans="1:25" x14ac:dyDescent="0.2">
      <c r="A1460" t="e">
        <f>IF(OR(F1460=#REF!,G1460=#REF!),ROUND(A1459+1,0),A1459+0.0001)</f>
        <v>#REF!</v>
      </c>
      <c r="B1460" s="20" t="e">
        <f>IF(AND(E1460&gt;=$B$2,E1460&lt;=$B$3,OR(F1460=#REF!,G1460=#REF!)),ROUND(B1459+1,0),B1459+0.0001)</f>
        <v>#REF!</v>
      </c>
      <c r="C1460" s="20" t="e">
        <f>IF(H1460=#REF!,ROUND(C1459+1,0),C1459+0.0001)</f>
        <v>#REF!</v>
      </c>
      <c r="D1460" s="21"/>
      <c r="E1460" s="22"/>
      <c r="F1460" s="23"/>
      <c r="G1460" s="24"/>
      <c r="H1460" s="51"/>
      <c r="I1460" s="25"/>
      <c r="J1460" s="31"/>
      <c r="K1460" s="43" t="str">
        <f t="shared" si="46"/>
        <v/>
      </c>
      <c r="L1460" s="45" t="str">
        <f>IF(F1460="","",VLOOKUP(Journal!F1460,Kontenplan!$E$9:$F$278,2))</f>
        <v/>
      </c>
      <c r="M1460" s="44" t="str">
        <f>IF(G1460="","",VLOOKUP(Journal!G1460,Kontenplan!$E$9:$F$278,2))</f>
        <v/>
      </c>
      <c r="N1460" s="28" t="str">
        <f>IF(AND(G1460="",I1460="",J1460=""),"",IF(AND(I1460&gt;0,OR(F1460="",G1460="")),"Bitte gültige Kontonummer/n eingeben",IF(OR(AND(F1460&gt;0,F1460&lt;1000),F1460&gt;9999),"Sollkontonummer muss vierstellig sein",IF(VLOOKUP(F1460,Kontenplan!$E$9:$E$277,1)&lt;&gt;F1460,"Sollkonto existiert nicht",IF(D1460=0,"Bitte Beleg-Nr. prüfen",IF(OR(AND(G1460&gt;0,G1460&lt;1000),G1460&gt;9999),"Habenkontonummer muss vierstellig sein",IF(VLOOKUP(G1460,Kontenplan!$E$9:$F$277,1)&lt;&gt;G1460,"Habenkonto exisitert nicht","")))))))</f>
        <v/>
      </c>
      <c r="O1460" s="28" t="str">
        <f t="shared" si="45"/>
        <v/>
      </c>
      <c r="P1460" s="28"/>
      <c r="Q1460" s="28"/>
      <c r="R1460" s="28"/>
      <c r="S1460" s="28"/>
      <c r="T1460" s="28"/>
      <c r="U1460" s="28"/>
      <c r="V1460" s="28"/>
      <c r="X1460" s="28"/>
      <c r="Y1460" s="28"/>
    </row>
    <row r="1461" spans="1:25" x14ac:dyDescent="0.2">
      <c r="A1461" t="e">
        <f>IF(OR(F1461=#REF!,G1461=#REF!),ROUND(A1460+1,0),A1460+0.0001)</f>
        <v>#REF!</v>
      </c>
      <c r="B1461" s="20" t="e">
        <f>IF(AND(E1461&gt;=$B$2,E1461&lt;=$B$3,OR(F1461=#REF!,G1461=#REF!)),ROUND(B1460+1,0),B1460+0.0001)</f>
        <v>#REF!</v>
      </c>
      <c r="C1461" s="20" t="e">
        <f>IF(H1461=#REF!,ROUND(C1460+1,0),C1460+0.0001)</f>
        <v>#REF!</v>
      </c>
      <c r="D1461" s="21"/>
      <c r="E1461" s="22"/>
      <c r="F1461" s="23"/>
      <c r="G1461" s="24"/>
      <c r="H1461" s="51"/>
      <c r="I1461" s="25"/>
      <c r="J1461" s="31"/>
      <c r="K1461" s="43" t="str">
        <f t="shared" si="46"/>
        <v/>
      </c>
      <c r="L1461" s="45" t="str">
        <f>IF(F1461="","",VLOOKUP(Journal!F1461,Kontenplan!$E$9:$F$278,2))</f>
        <v/>
      </c>
      <c r="M1461" s="44" t="str">
        <f>IF(G1461="","",VLOOKUP(Journal!G1461,Kontenplan!$E$9:$F$278,2))</f>
        <v/>
      </c>
      <c r="N1461" s="28" t="str">
        <f>IF(AND(G1461="",I1461="",J1461=""),"",IF(AND(I1461&gt;0,OR(F1461="",G1461="")),"Bitte gültige Kontonummer/n eingeben",IF(OR(AND(F1461&gt;0,F1461&lt;1000),F1461&gt;9999),"Sollkontonummer muss vierstellig sein",IF(VLOOKUP(F1461,Kontenplan!$E$9:$E$277,1)&lt;&gt;F1461,"Sollkonto existiert nicht",IF(D1461=0,"Bitte Beleg-Nr. prüfen",IF(OR(AND(G1461&gt;0,G1461&lt;1000),G1461&gt;9999),"Habenkontonummer muss vierstellig sein",IF(VLOOKUP(G1461,Kontenplan!$E$9:$F$277,1)&lt;&gt;G1461,"Habenkonto exisitert nicht","")))))))</f>
        <v/>
      </c>
      <c r="O1461" s="28" t="str">
        <f t="shared" si="45"/>
        <v/>
      </c>
      <c r="P1461" s="28"/>
      <c r="Q1461" s="28"/>
      <c r="R1461" s="28"/>
      <c r="S1461" s="28"/>
      <c r="T1461" s="28"/>
      <c r="U1461" s="28"/>
      <c r="V1461" s="28"/>
      <c r="X1461" s="28"/>
      <c r="Y1461" s="28"/>
    </row>
    <row r="1462" spans="1:25" x14ac:dyDescent="0.2">
      <c r="A1462" t="e">
        <f>IF(OR(F1462=#REF!,G1462=#REF!),ROUND(A1461+1,0),A1461+0.0001)</f>
        <v>#REF!</v>
      </c>
      <c r="B1462" s="20" t="e">
        <f>IF(AND(E1462&gt;=$B$2,E1462&lt;=$B$3,OR(F1462=#REF!,G1462=#REF!)),ROUND(B1461+1,0),B1461+0.0001)</f>
        <v>#REF!</v>
      </c>
      <c r="C1462" s="20" t="e">
        <f>IF(H1462=#REF!,ROUND(C1461+1,0),C1461+0.0001)</f>
        <v>#REF!</v>
      </c>
      <c r="D1462" s="21"/>
      <c r="E1462" s="22"/>
      <c r="F1462" s="23"/>
      <c r="G1462" s="24"/>
      <c r="H1462" s="51"/>
      <c r="I1462" s="25"/>
      <c r="J1462" s="31"/>
      <c r="K1462" s="43" t="str">
        <f t="shared" si="46"/>
        <v/>
      </c>
      <c r="L1462" s="45" t="str">
        <f>IF(F1462="","",VLOOKUP(Journal!F1462,Kontenplan!$E$9:$F$278,2))</f>
        <v/>
      </c>
      <c r="M1462" s="44" t="str">
        <f>IF(G1462="","",VLOOKUP(Journal!G1462,Kontenplan!$E$9:$F$278,2))</f>
        <v/>
      </c>
      <c r="N1462" s="28" t="str">
        <f>IF(AND(G1462="",I1462="",J1462=""),"",IF(AND(I1462&gt;0,OR(F1462="",G1462="")),"Bitte gültige Kontonummer/n eingeben",IF(OR(AND(F1462&gt;0,F1462&lt;1000),F1462&gt;9999),"Sollkontonummer muss vierstellig sein",IF(VLOOKUP(F1462,Kontenplan!$E$9:$E$277,1)&lt;&gt;F1462,"Sollkonto existiert nicht",IF(D1462=0,"Bitte Beleg-Nr. prüfen",IF(OR(AND(G1462&gt;0,G1462&lt;1000),G1462&gt;9999),"Habenkontonummer muss vierstellig sein",IF(VLOOKUP(G1462,Kontenplan!$E$9:$F$277,1)&lt;&gt;G1462,"Habenkonto exisitert nicht","")))))))</f>
        <v/>
      </c>
      <c r="O1462" s="28" t="str">
        <f t="shared" si="45"/>
        <v/>
      </c>
      <c r="P1462" s="28"/>
      <c r="Q1462" s="28"/>
      <c r="R1462" s="28"/>
      <c r="S1462" s="28"/>
      <c r="T1462" s="28"/>
      <c r="U1462" s="28"/>
      <c r="V1462" s="28"/>
      <c r="X1462" s="28"/>
      <c r="Y1462" s="28"/>
    </row>
    <row r="1463" spans="1:25" x14ac:dyDescent="0.2">
      <c r="A1463" t="e">
        <f>IF(OR(F1463=#REF!,G1463=#REF!),ROUND(A1462+1,0),A1462+0.0001)</f>
        <v>#REF!</v>
      </c>
      <c r="B1463" s="20" t="e">
        <f>IF(AND(E1463&gt;=$B$2,E1463&lt;=$B$3,OR(F1463=#REF!,G1463=#REF!)),ROUND(B1462+1,0),B1462+0.0001)</f>
        <v>#REF!</v>
      </c>
      <c r="C1463" s="20" t="e">
        <f>IF(H1463=#REF!,ROUND(C1462+1,0),C1462+0.0001)</f>
        <v>#REF!</v>
      </c>
      <c r="D1463" s="21"/>
      <c r="E1463" s="22"/>
      <c r="F1463" s="23"/>
      <c r="G1463" s="24"/>
      <c r="H1463" s="51"/>
      <c r="I1463" s="25"/>
      <c r="J1463" s="31"/>
      <c r="K1463" s="43" t="str">
        <f t="shared" si="46"/>
        <v/>
      </c>
      <c r="L1463" s="45" t="str">
        <f>IF(F1463="","",VLOOKUP(Journal!F1463,Kontenplan!$E$9:$F$278,2))</f>
        <v/>
      </c>
      <c r="M1463" s="44" t="str">
        <f>IF(G1463="","",VLOOKUP(Journal!G1463,Kontenplan!$E$9:$F$278,2))</f>
        <v/>
      </c>
      <c r="N1463" s="28" t="str">
        <f>IF(AND(G1463="",I1463="",J1463=""),"",IF(AND(I1463&gt;0,OR(F1463="",G1463="")),"Bitte gültige Kontonummer/n eingeben",IF(OR(AND(F1463&gt;0,F1463&lt;1000),F1463&gt;9999),"Sollkontonummer muss vierstellig sein",IF(VLOOKUP(F1463,Kontenplan!$E$9:$E$277,1)&lt;&gt;F1463,"Sollkonto existiert nicht",IF(D1463=0,"Bitte Beleg-Nr. prüfen",IF(OR(AND(G1463&gt;0,G1463&lt;1000),G1463&gt;9999),"Habenkontonummer muss vierstellig sein",IF(VLOOKUP(G1463,Kontenplan!$E$9:$F$277,1)&lt;&gt;G1463,"Habenkonto exisitert nicht","")))))))</f>
        <v/>
      </c>
      <c r="O1463" s="28" t="str">
        <f t="shared" si="45"/>
        <v/>
      </c>
      <c r="P1463" s="28"/>
      <c r="Q1463" s="28"/>
      <c r="R1463" s="28"/>
      <c r="S1463" s="28"/>
      <c r="T1463" s="28"/>
      <c r="U1463" s="28"/>
      <c r="V1463" s="28"/>
      <c r="X1463" s="28"/>
      <c r="Y1463" s="28"/>
    </row>
    <row r="1464" spans="1:25" x14ac:dyDescent="0.2">
      <c r="A1464" t="e">
        <f>IF(OR(F1464=#REF!,G1464=#REF!),ROUND(A1463+1,0),A1463+0.0001)</f>
        <v>#REF!</v>
      </c>
      <c r="B1464" s="20" t="e">
        <f>IF(AND(E1464&gt;=$B$2,E1464&lt;=$B$3,OR(F1464=#REF!,G1464=#REF!)),ROUND(B1463+1,0),B1463+0.0001)</f>
        <v>#REF!</v>
      </c>
      <c r="C1464" s="20" t="e">
        <f>IF(H1464=#REF!,ROUND(C1463+1,0),C1463+0.0001)</f>
        <v>#REF!</v>
      </c>
      <c r="D1464" s="21"/>
      <c r="E1464" s="22"/>
      <c r="F1464" s="23"/>
      <c r="G1464" s="24"/>
      <c r="H1464" s="51"/>
      <c r="I1464" s="25"/>
      <c r="J1464" s="31"/>
      <c r="K1464" s="43" t="str">
        <f t="shared" si="46"/>
        <v/>
      </c>
      <c r="L1464" s="45" t="str">
        <f>IF(F1464="","",VLOOKUP(Journal!F1464,Kontenplan!$E$9:$F$278,2))</f>
        <v/>
      </c>
      <c r="M1464" s="44" t="str">
        <f>IF(G1464="","",VLOOKUP(Journal!G1464,Kontenplan!$E$9:$F$278,2))</f>
        <v/>
      </c>
      <c r="N1464" s="28" t="str">
        <f>IF(AND(G1464="",I1464="",J1464=""),"",IF(AND(I1464&gt;0,OR(F1464="",G1464="")),"Bitte gültige Kontonummer/n eingeben",IF(OR(AND(F1464&gt;0,F1464&lt;1000),F1464&gt;9999),"Sollkontonummer muss vierstellig sein",IF(VLOOKUP(F1464,Kontenplan!$E$9:$E$277,1)&lt;&gt;F1464,"Sollkonto existiert nicht",IF(D1464=0,"Bitte Beleg-Nr. prüfen",IF(OR(AND(G1464&gt;0,G1464&lt;1000),G1464&gt;9999),"Habenkontonummer muss vierstellig sein",IF(VLOOKUP(G1464,Kontenplan!$E$9:$F$277,1)&lt;&gt;G1464,"Habenkonto exisitert nicht","")))))))</f>
        <v/>
      </c>
      <c r="O1464" s="28" t="str">
        <f t="shared" si="45"/>
        <v/>
      </c>
      <c r="P1464" s="28"/>
      <c r="Q1464" s="28"/>
      <c r="R1464" s="28"/>
      <c r="S1464" s="28"/>
      <c r="T1464" s="28"/>
      <c r="U1464" s="28"/>
      <c r="V1464" s="28"/>
      <c r="X1464" s="28"/>
      <c r="Y1464" s="28"/>
    </row>
    <row r="1465" spans="1:25" x14ac:dyDescent="0.2">
      <c r="A1465" t="e">
        <f>IF(OR(F1465=#REF!,G1465=#REF!),ROUND(A1464+1,0),A1464+0.0001)</f>
        <v>#REF!</v>
      </c>
      <c r="B1465" s="20" t="e">
        <f>IF(AND(E1465&gt;=$B$2,E1465&lt;=$B$3,OR(F1465=#REF!,G1465=#REF!)),ROUND(B1464+1,0),B1464+0.0001)</f>
        <v>#REF!</v>
      </c>
      <c r="C1465" s="20" t="e">
        <f>IF(H1465=#REF!,ROUND(C1464+1,0),C1464+0.0001)</f>
        <v>#REF!</v>
      </c>
      <c r="D1465" s="21"/>
      <c r="E1465" s="22"/>
      <c r="F1465" s="23"/>
      <c r="G1465" s="24"/>
      <c r="H1465" s="51"/>
      <c r="I1465" s="25"/>
      <c r="J1465" s="31"/>
      <c r="K1465" s="43" t="str">
        <f t="shared" si="46"/>
        <v/>
      </c>
      <c r="L1465" s="45" t="str">
        <f>IF(F1465="","",VLOOKUP(Journal!F1465,Kontenplan!$E$9:$F$278,2))</f>
        <v/>
      </c>
      <c r="M1465" s="44" t="str">
        <f>IF(G1465="","",VLOOKUP(Journal!G1465,Kontenplan!$E$9:$F$278,2))</f>
        <v/>
      </c>
      <c r="N1465" s="28" t="str">
        <f>IF(AND(G1465="",I1465="",J1465=""),"",IF(AND(I1465&gt;0,OR(F1465="",G1465="")),"Bitte gültige Kontonummer/n eingeben",IF(OR(AND(F1465&gt;0,F1465&lt;1000),F1465&gt;9999),"Sollkontonummer muss vierstellig sein",IF(VLOOKUP(F1465,Kontenplan!$E$9:$E$277,1)&lt;&gt;F1465,"Sollkonto existiert nicht",IF(D1465=0,"Bitte Beleg-Nr. prüfen",IF(OR(AND(G1465&gt;0,G1465&lt;1000),G1465&gt;9999),"Habenkontonummer muss vierstellig sein",IF(VLOOKUP(G1465,Kontenplan!$E$9:$F$277,1)&lt;&gt;G1465,"Habenkonto exisitert nicht","")))))))</f>
        <v/>
      </c>
      <c r="O1465" s="28" t="str">
        <f t="shared" si="45"/>
        <v/>
      </c>
      <c r="P1465" s="28"/>
      <c r="Q1465" s="28"/>
      <c r="R1465" s="28"/>
      <c r="S1465" s="28"/>
      <c r="T1465" s="28"/>
      <c r="U1465" s="28"/>
      <c r="V1465" s="28"/>
      <c r="X1465" s="28"/>
      <c r="Y1465" s="28"/>
    </row>
    <row r="1466" spans="1:25" x14ac:dyDescent="0.2">
      <c r="A1466" t="e">
        <f>IF(OR(F1466=#REF!,G1466=#REF!),ROUND(A1465+1,0),A1465+0.0001)</f>
        <v>#REF!</v>
      </c>
      <c r="B1466" s="20" t="e">
        <f>IF(AND(E1466&gt;=$B$2,E1466&lt;=$B$3,OR(F1466=#REF!,G1466=#REF!)),ROUND(B1465+1,0),B1465+0.0001)</f>
        <v>#REF!</v>
      </c>
      <c r="C1466" s="20" t="e">
        <f>IF(H1466=#REF!,ROUND(C1465+1,0),C1465+0.0001)</f>
        <v>#REF!</v>
      </c>
      <c r="D1466" s="21"/>
      <c r="E1466" s="22"/>
      <c r="F1466" s="23"/>
      <c r="G1466" s="24"/>
      <c r="H1466" s="51"/>
      <c r="I1466" s="25"/>
      <c r="J1466" s="31"/>
      <c r="K1466" s="43" t="str">
        <f t="shared" si="46"/>
        <v/>
      </c>
      <c r="L1466" s="45" t="str">
        <f>IF(F1466="","",VLOOKUP(Journal!F1466,Kontenplan!$E$9:$F$278,2))</f>
        <v/>
      </c>
      <c r="M1466" s="44" t="str">
        <f>IF(G1466="","",VLOOKUP(Journal!G1466,Kontenplan!$E$9:$F$278,2))</f>
        <v/>
      </c>
      <c r="N1466" s="28" t="str">
        <f>IF(AND(G1466="",I1466="",J1466=""),"",IF(AND(I1466&gt;0,OR(F1466="",G1466="")),"Bitte gültige Kontonummer/n eingeben",IF(OR(AND(F1466&gt;0,F1466&lt;1000),F1466&gt;9999),"Sollkontonummer muss vierstellig sein",IF(VLOOKUP(F1466,Kontenplan!$E$9:$E$277,1)&lt;&gt;F1466,"Sollkonto existiert nicht",IF(D1466=0,"Bitte Beleg-Nr. prüfen",IF(OR(AND(G1466&gt;0,G1466&lt;1000),G1466&gt;9999),"Habenkontonummer muss vierstellig sein",IF(VLOOKUP(G1466,Kontenplan!$E$9:$F$277,1)&lt;&gt;G1466,"Habenkonto exisitert nicht","")))))))</f>
        <v/>
      </c>
      <c r="O1466" s="28" t="str">
        <f t="shared" si="45"/>
        <v/>
      </c>
      <c r="P1466" s="28"/>
      <c r="Q1466" s="28"/>
      <c r="R1466" s="28"/>
      <c r="S1466" s="28"/>
      <c r="T1466" s="28"/>
      <c r="U1466" s="28"/>
      <c r="V1466" s="28"/>
      <c r="X1466" s="28"/>
      <c r="Y1466" s="28"/>
    </row>
    <row r="1467" spans="1:25" x14ac:dyDescent="0.2">
      <c r="A1467" t="e">
        <f>IF(OR(F1467=#REF!,G1467=#REF!),ROUND(A1466+1,0),A1466+0.0001)</f>
        <v>#REF!</v>
      </c>
      <c r="B1467" s="20" t="e">
        <f>IF(AND(E1467&gt;=$B$2,E1467&lt;=$B$3,OR(F1467=#REF!,G1467=#REF!)),ROUND(B1466+1,0),B1466+0.0001)</f>
        <v>#REF!</v>
      </c>
      <c r="C1467" s="20" t="e">
        <f>IF(H1467=#REF!,ROUND(C1466+1,0),C1466+0.0001)</f>
        <v>#REF!</v>
      </c>
      <c r="D1467" s="21"/>
      <c r="E1467" s="22"/>
      <c r="F1467" s="23"/>
      <c r="G1467" s="24"/>
      <c r="H1467" s="51"/>
      <c r="I1467" s="25"/>
      <c r="J1467" s="31"/>
      <c r="K1467" s="43" t="str">
        <f t="shared" si="46"/>
        <v/>
      </c>
      <c r="L1467" s="45" t="str">
        <f>IF(F1467="","",VLOOKUP(Journal!F1467,Kontenplan!$E$9:$F$278,2))</f>
        <v/>
      </c>
      <c r="M1467" s="44" t="str">
        <f>IF(G1467="","",VLOOKUP(Journal!G1467,Kontenplan!$E$9:$F$278,2))</f>
        <v/>
      </c>
      <c r="N1467" s="28" t="str">
        <f>IF(AND(G1467="",I1467="",J1467=""),"",IF(AND(I1467&gt;0,OR(F1467="",G1467="")),"Bitte gültige Kontonummer/n eingeben",IF(OR(AND(F1467&gt;0,F1467&lt;1000),F1467&gt;9999),"Sollkontonummer muss vierstellig sein",IF(VLOOKUP(F1467,Kontenplan!$E$9:$E$277,1)&lt;&gt;F1467,"Sollkonto existiert nicht",IF(D1467=0,"Bitte Beleg-Nr. prüfen",IF(OR(AND(G1467&gt;0,G1467&lt;1000),G1467&gt;9999),"Habenkontonummer muss vierstellig sein",IF(VLOOKUP(G1467,Kontenplan!$E$9:$F$277,1)&lt;&gt;G1467,"Habenkonto exisitert nicht","")))))))</f>
        <v/>
      </c>
      <c r="O1467" s="28" t="str">
        <f t="shared" si="45"/>
        <v/>
      </c>
      <c r="P1467" s="28"/>
      <c r="Q1467" s="28"/>
      <c r="R1467" s="28"/>
      <c r="S1467" s="28"/>
      <c r="T1467" s="28"/>
      <c r="U1467" s="28"/>
      <c r="V1467" s="28"/>
      <c r="X1467" s="28"/>
      <c r="Y1467" s="28"/>
    </row>
    <row r="1468" spans="1:25" x14ac:dyDescent="0.2">
      <c r="A1468" t="e">
        <f>IF(OR(F1468=#REF!,G1468=#REF!),ROUND(A1467+1,0),A1467+0.0001)</f>
        <v>#REF!</v>
      </c>
      <c r="B1468" s="20" t="e">
        <f>IF(AND(E1468&gt;=$B$2,E1468&lt;=$B$3,OR(F1468=#REF!,G1468=#REF!)),ROUND(B1467+1,0),B1467+0.0001)</f>
        <v>#REF!</v>
      </c>
      <c r="C1468" s="20" t="e">
        <f>IF(H1468=#REF!,ROUND(C1467+1,0),C1467+0.0001)</f>
        <v>#REF!</v>
      </c>
      <c r="D1468" s="21"/>
      <c r="E1468" s="22"/>
      <c r="F1468" s="23"/>
      <c r="G1468" s="24"/>
      <c r="H1468" s="51"/>
      <c r="I1468" s="25"/>
      <c r="J1468" s="31"/>
      <c r="K1468" s="43" t="str">
        <f t="shared" si="46"/>
        <v/>
      </c>
      <c r="L1468" s="45" t="str">
        <f>IF(F1468="","",VLOOKUP(Journal!F1468,Kontenplan!$E$9:$F$278,2))</f>
        <v/>
      </c>
      <c r="M1468" s="44" t="str">
        <f>IF(G1468="","",VLOOKUP(Journal!G1468,Kontenplan!$E$9:$F$278,2))</f>
        <v/>
      </c>
      <c r="N1468" s="28" t="str">
        <f>IF(AND(G1468="",I1468="",J1468=""),"",IF(AND(I1468&gt;0,OR(F1468="",G1468="")),"Bitte gültige Kontonummer/n eingeben",IF(OR(AND(F1468&gt;0,F1468&lt;1000),F1468&gt;9999),"Sollkontonummer muss vierstellig sein",IF(VLOOKUP(F1468,Kontenplan!$E$9:$E$277,1)&lt;&gt;F1468,"Sollkonto existiert nicht",IF(D1468=0,"Bitte Beleg-Nr. prüfen",IF(OR(AND(G1468&gt;0,G1468&lt;1000),G1468&gt;9999),"Habenkontonummer muss vierstellig sein",IF(VLOOKUP(G1468,Kontenplan!$E$9:$F$277,1)&lt;&gt;G1468,"Habenkonto exisitert nicht","")))))))</f>
        <v/>
      </c>
      <c r="O1468" s="28" t="str">
        <f t="shared" si="45"/>
        <v/>
      </c>
      <c r="P1468" s="28"/>
      <c r="Q1468" s="28"/>
      <c r="R1468" s="28"/>
      <c r="S1468" s="28"/>
      <c r="T1468" s="28"/>
      <c r="U1468" s="28"/>
      <c r="V1468" s="28"/>
      <c r="X1468" s="28"/>
      <c r="Y1468" s="28"/>
    </row>
    <row r="1469" spans="1:25" x14ac:dyDescent="0.2">
      <c r="A1469" t="e">
        <f>IF(OR(F1469=#REF!,G1469=#REF!),ROUND(A1468+1,0),A1468+0.0001)</f>
        <v>#REF!</v>
      </c>
      <c r="B1469" s="20" t="e">
        <f>IF(AND(E1469&gt;=$B$2,E1469&lt;=$B$3,OR(F1469=#REF!,G1469=#REF!)),ROUND(B1468+1,0),B1468+0.0001)</f>
        <v>#REF!</v>
      </c>
      <c r="C1469" s="20" t="e">
        <f>IF(H1469=#REF!,ROUND(C1468+1,0),C1468+0.0001)</f>
        <v>#REF!</v>
      </c>
      <c r="D1469" s="21"/>
      <c r="E1469" s="22"/>
      <c r="F1469" s="23"/>
      <c r="G1469" s="24"/>
      <c r="H1469" s="51"/>
      <c r="I1469" s="25"/>
      <c r="J1469" s="31"/>
      <c r="K1469" s="43" t="str">
        <f t="shared" si="46"/>
        <v/>
      </c>
      <c r="L1469" s="45" t="str">
        <f>IF(F1469="","",VLOOKUP(Journal!F1469,Kontenplan!$E$9:$F$278,2))</f>
        <v/>
      </c>
      <c r="M1469" s="44" t="str">
        <f>IF(G1469="","",VLOOKUP(Journal!G1469,Kontenplan!$E$9:$F$278,2))</f>
        <v/>
      </c>
      <c r="N1469" s="28" t="str">
        <f>IF(AND(G1469="",I1469="",J1469=""),"",IF(AND(I1469&gt;0,OR(F1469="",G1469="")),"Bitte gültige Kontonummer/n eingeben",IF(OR(AND(F1469&gt;0,F1469&lt;1000),F1469&gt;9999),"Sollkontonummer muss vierstellig sein",IF(VLOOKUP(F1469,Kontenplan!$E$9:$E$277,1)&lt;&gt;F1469,"Sollkonto existiert nicht",IF(D1469=0,"Bitte Beleg-Nr. prüfen",IF(OR(AND(G1469&gt;0,G1469&lt;1000),G1469&gt;9999),"Habenkontonummer muss vierstellig sein",IF(VLOOKUP(G1469,Kontenplan!$E$9:$F$277,1)&lt;&gt;G1469,"Habenkonto exisitert nicht","")))))))</f>
        <v/>
      </c>
      <c r="O1469" s="28" t="str">
        <f t="shared" si="45"/>
        <v/>
      </c>
      <c r="P1469" s="28"/>
      <c r="Q1469" s="28"/>
      <c r="R1469" s="28"/>
      <c r="S1469" s="28"/>
      <c r="T1469" s="28"/>
      <c r="U1469" s="28"/>
      <c r="V1469" s="28"/>
      <c r="X1469" s="28"/>
      <c r="Y1469" s="28"/>
    </row>
    <row r="1470" spans="1:25" x14ac:dyDescent="0.2">
      <c r="A1470" t="e">
        <f>IF(OR(F1470=#REF!,G1470=#REF!),ROUND(A1469+1,0),A1469+0.0001)</f>
        <v>#REF!</v>
      </c>
      <c r="B1470" s="20" t="e">
        <f>IF(AND(E1470&gt;=$B$2,E1470&lt;=$B$3,OR(F1470=#REF!,G1470=#REF!)),ROUND(B1469+1,0),B1469+0.0001)</f>
        <v>#REF!</v>
      </c>
      <c r="C1470" s="20" t="e">
        <f>IF(H1470=#REF!,ROUND(C1469+1,0),C1469+0.0001)</f>
        <v>#REF!</v>
      </c>
      <c r="D1470" s="21"/>
      <c r="E1470" s="22"/>
      <c r="F1470" s="23"/>
      <c r="G1470" s="24"/>
      <c r="H1470" s="51"/>
      <c r="I1470" s="25"/>
      <c r="J1470" s="31"/>
      <c r="K1470" s="43" t="str">
        <f t="shared" si="46"/>
        <v/>
      </c>
      <c r="L1470" s="45" t="str">
        <f>IF(F1470="","",VLOOKUP(Journal!F1470,Kontenplan!$E$9:$F$278,2))</f>
        <v/>
      </c>
      <c r="M1470" s="44" t="str">
        <f>IF(G1470="","",VLOOKUP(Journal!G1470,Kontenplan!$E$9:$F$278,2))</f>
        <v/>
      </c>
      <c r="N1470" s="28" t="str">
        <f>IF(AND(G1470="",I1470="",J1470=""),"",IF(AND(I1470&gt;0,OR(F1470="",G1470="")),"Bitte gültige Kontonummer/n eingeben",IF(OR(AND(F1470&gt;0,F1470&lt;1000),F1470&gt;9999),"Sollkontonummer muss vierstellig sein",IF(VLOOKUP(F1470,Kontenplan!$E$9:$E$277,1)&lt;&gt;F1470,"Sollkonto existiert nicht",IF(D1470=0,"Bitte Beleg-Nr. prüfen",IF(OR(AND(G1470&gt;0,G1470&lt;1000),G1470&gt;9999),"Habenkontonummer muss vierstellig sein",IF(VLOOKUP(G1470,Kontenplan!$E$9:$F$277,1)&lt;&gt;G1470,"Habenkonto exisitert nicht","")))))))</f>
        <v/>
      </c>
      <c r="O1470" s="28" t="str">
        <f t="shared" si="45"/>
        <v/>
      </c>
      <c r="P1470" s="28"/>
      <c r="Q1470" s="28"/>
      <c r="R1470" s="28"/>
      <c r="S1470" s="28"/>
      <c r="T1470" s="28"/>
      <c r="U1470" s="28"/>
      <c r="V1470" s="28"/>
      <c r="X1470" s="28"/>
      <c r="Y1470" s="28"/>
    </row>
    <row r="1471" spans="1:25" x14ac:dyDescent="0.2">
      <c r="A1471" t="e">
        <f>IF(OR(F1471=#REF!,G1471=#REF!),ROUND(A1470+1,0),A1470+0.0001)</f>
        <v>#REF!</v>
      </c>
      <c r="B1471" s="20" t="e">
        <f>IF(AND(E1471&gt;=$B$2,E1471&lt;=$B$3,OR(F1471=#REF!,G1471=#REF!)),ROUND(B1470+1,0),B1470+0.0001)</f>
        <v>#REF!</v>
      </c>
      <c r="C1471" s="20" t="e">
        <f>IF(H1471=#REF!,ROUND(C1470+1,0),C1470+0.0001)</f>
        <v>#REF!</v>
      </c>
      <c r="D1471" s="21"/>
      <c r="E1471" s="22"/>
      <c r="F1471" s="23"/>
      <c r="G1471" s="24"/>
      <c r="H1471" s="51"/>
      <c r="I1471" s="25"/>
      <c r="J1471" s="31"/>
      <c r="K1471" s="43" t="str">
        <f t="shared" si="46"/>
        <v/>
      </c>
      <c r="L1471" s="45" t="str">
        <f>IF(F1471="","",VLOOKUP(Journal!F1471,Kontenplan!$E$9:$F$278,2))</f>
        <v/>
      </c>
      <c r="M1471" s="44" t="str">
        <f>IF(G1471="","",VLOOKUP(Journal!G1471,Kontenplan!$E$9:$F$278,2))</f>
        <v/>
      </c>
      <c r="N1471" s="28" t="str">
        <f>IF(AND(G1471="",I1471="",J1471=""),"",IF(AND(I1471&gt;0,OR(F1471="",G1471="")),"Bitte gültige Kontonummer/n eingeben",IF(OR(AND(F1471&gt;0,F1471&lt;1000),F1471&gt;9999),"Sollkontonummer muss vierstellig sein",IF(VLOOKUP(F1471,Kontenplan!$E$9:$E$277,1)&lt;&gt;F1471,"Sollkonto existiert nicht",IF(D1471=0,"Bitte Beleg-Nr. prüfen",IF(OR(AND(G1471&gt;0,G1471&lt;1000),G1471&gt;9999),"Habenkontonummer muss vierstellig sein",IF(VLOOKUP(G1471,Kontenplan!$E$9:$F$277,1)&lt;&gt;G1471,"Habenkonto exisitert nicht","")))))))</f>
        <v/>
      </c>
      <c r="O1471" s="28" t="str">
        <f t="shared" si="45"/>
        <v/>
      </c>
      <c r="P1471" s="28"/>
      <c r="Q1471" s="28"/>
      <c r="R1471" s="28"/>
      <c r="S1471" s="28"/>
      <c r="T1471" s="28"/>
      <c r="U1471" s="28"/>
      <c r="V1471" s="28"/>
      <c r="X1471" s="28"/>
      <c r="Y1471" s="28"/>
    </row>
    <row r="1472" spans="1:25" x14ac:dyDescent="0.2">
      <c r="A1472" t="e">
        <f>IF(OR(F1472=#REF!,G1472=#REF!),ROUND(A1471+1,0),A1471+0.0001)</f>
        <v>#REF!</v>
      </c>
      <c r="B1472" s="20" t="e">
        <f>IF(AND(E1472&gt;=$B$2,E1472&lt;=$B$3,OR(F1472=#REF!,G1472=#REF!)),ROUND(B1471+1,0),B1471+0.0001)</f>
        <v>#REF!</v>
      </c>
      <c r="C1472" s="20" t="e">
        <f>IF(H1472=#REF!,ROUND(C1471+1,0),C1471+0.0001)</f>
        <v>#REF!</v>
      </c>
      <c r="D1472" s="21"/>
      <c r="E1472" s="22"/>
      <c r="F1472" s="23"/>
      <c r="G1472" s="24"/>
      <c r="H1472" s="51"/>
      <c r="I1472" s="25"/>
      <c r="J1472" s="31"/>
      <c r="K1472" s="43" t="str">
        <f t="shared" si="46"/>
        <v/>
      </c>
      <c r="L1472" s="45" t="str">
        <f>IF(F1472="","",VLOOKUP(Journal!F1472,Kontenplan!$E$9:$F$278,2))</f>
        <v/>
      </c>
      <c r="M1472" s="44" t="str">
        <f>IF(G1472="","",VLOOKUP(Journal!G1472,Kontenplan!$E$9:$F$278,2))</f>
        <v/>
      </c>
      <c r="N1472" s="28" t="str">
        <f>IF(AND(G1472="",I1472="",J1472=""),"",IF(AND(I1472&gt;0,OR(F1472="",G1472="")),"Bitte gültige Kontonummer/n eingeben",IF(OR(AND(F1472&gt;0,F1472&lt;1000),F1472&gt;9999),"Sollkontonummer muss vierstellig sein",IF(VLOOKUP(F1472,Kontenplan!$E$9:$E$277,1)&lt;&gt;F1472,"Sollkonto existiert nicht",IF(D1472=0,"Bitte Beleg-Nr. prüfen",IF(OR(AND(G1472&gt;0,G1472&lt;1000),G1472&gt;9999),"Habenkontonummer muss vierstellig sein",IF(VLOOKUP(G1472,Kontenplan!$E$9:$F$277,1)&lt;&gt;G1472,"Habenkonto exisitert nicht","")))))))</f>
        <v/>
      </c>
      <c r="O1472" s="28" t="str">
        <f t="shared" si="45"/>
        <v/>
      </c>
      <c r="P1472" s="28"/>
      <c r="Q1472" s="28"/>
      <c r="R1472" s="28"/>
      <c r="S1472" s="28"/>
      <c r="T1472" s="28"/>
      <c r="U1472" s="28"/>
      <c r="V1472" s="28"/>
      <c r="X1472" s="28"/>
      <c r="Y1472" s="28"/>
    </row>
    <row r="1473" spans="1:25" x14ac:dyDescent="0.2">
      <c r="A1473" t="e">
        <f>IF(OR(F1473=#REF!,G1473=#REF!),ROUND(A1472+1,0),A1472+0.0001)</f>
        <v>#REF!</v>
      </c>
      <c r="B1473" s="20" t="e">
        <f>IF(AND(E1473&gt;=$B$2,E1473&lt;=$B$3,OR(F1473=#REF!,G1473=#REF!)),ROUND(B1472+1,0),B1472+0.0001)</f>
        <v>#REF!</v>
      </c>
      <c r="C1473" s="20" t="e">
        <f>IF(H1473=#REF!,ROUND(C1472+1,0),C1472+0.0001)</f>
        <v>#REF!</v>
      </c>
      <c r="D1473" s="21"/>
      <c r="E1473" s="22"/>
      <c r="F1473" s="23"/>
      <c r="G1473" s="24"/>
      <c r="H1473" s="51"/>
      <c r="I1473" s="25"/>
      <c r="J1473" s="31"/>
      <c r="K1473" s="43" t="str">
        <f t="shared" si="46"/>
        <v/>
      </c>
      <c r="L1473" s="45" t="str">
        <f>IF(F1473="","",VLOOKUP(Journal!F1473,Kontenplan!$E$9:$F$278,2))</f>
        <v/>
      </c>
      <c r="M1473" s="44" t="str">
        <f>IF(G1473="","",VLOOKUP(Journal!G1473,Kontenplan!$E$9:$F$278,2))</f>
        <v/>
      </c>
      <c r="N1473" s="28" t="str">
        <f>IF(AND(G1473="",I1473="",J1473=""),"",IF(AND(I1473&gt;0,OR(F1473="",G1473="")),"Bitte gültige Kontonummer/n eingeben",IF(OR(AND(F1473&gt;0,F1473&lt;1000),F1473&gt;9999),"Sollkontonummer muss vierstellig sein",IF(VLOOKUP(F1473,Kontenplan!$E$9:$E$277,1)&lt;&gt;F1473,"Sollkonto existiert nicht",IF(D1473=0,"Bitte Beleg-Nr. prüfen",IF(OR(AND(G1473&gt;0,G1473&lt;1000),G1473&gt;9999),"Habenkontonummer muss vierstellig sein",IF(VLOOKUP(G1473,Kontenplan!$E$9:$F$277,1)&lt;&gt;G1473,"Habenkonto exisitert nicht","")))))))</f>
        <v/>
      </c>
      <c r="O1473" s="28" t="str">
        <f t="shared" si="45"/>
        <v/>
      </c>
      <c r="P1473" s="28"/>
      <c r="Q1473" s="28"/>
      <c r="R1473" s="28"/>
      <c r="S1473" s="28"/>
      <c r="T1473" s="28"/>
      <c r="U1473" s="28"/>
      <c r="V1473" s="28"/>
      <c r="X1473" s="28"/>
      <c r="Y1473" s="28"/>
    </row>
    <row r="1474" spans="1:25" x14ac:dyDescent="0.2">
      <c r="A1474" t="e">
        <f>IF(OR(F1474=#REF!,G1474=#REF!),ROUND(A1473+1,0),A1473+0.0001)</f>
        <v>#REF!</v>
      </c>
      <c r="B1474" s="20" t="e">
        <f>IF(AND(E1474&gt;=$B$2,E1474&lt;=$B$3,OR(F1474=#REF!,G1474=#REF!)),ROUND(B1473+1,0),B1473+0.0001)</f>
        <v>#REF!</v>
      </c>
      <c r="C1474" s="20" t="e">
        <f>IF(H1474=#REF!,ROUND(C1473+1,0),C1473+0.0001)</f>
        <v>#REF!</v>
      </c>
      <c r="D1474" s="21"/>
      <c r="E1474" s="22"/>
      <c r="F1474" s="23"/>
      <c r="G1474" s="24"/>
      <c r="H1474" s="51"/>
      <c r="I1474" s="25"/>
      <c r="J1474" s="31"/>
      <c r="K1474" s="43" t="str">
        <f t="shared" si="46"/>
        <v/>
      </c>
      <c r="L1474" s="45" t="str">
        <f>IF(F1474="","",VLOOKUP(Journal!F1474,Kontenplan!$E$9:$F$278,2))</f>
        <v/>
      </c>
      <c r="M1474" s="44" t="str">
        <f>IF(G1474="","",VLOOKUP(Journal!G1474,Kontenplan!$E$9:$F$278,2))</f>
        <v/>
      </c>
      <c r="N1474" s="28" t="str">
        <f>IF(AND(G1474="",I1474="",J1474=""),"",IF(AND(I1474&gt;0,OR(F1474="",G1474="")),"Bitte gültige Kontonummer/n eingeben",IF(OR(AND(F1474&gt;0,F1474&lt;1000),F1474&gt;9999),"Sollkontonummer muss vierstellig sein",IF(VLOOKUP(F1474,Kontenplan!$E$9:$E$277,1)&lt;&gt;F1474,"Sollkonto existiert nicht",IF(D1474=0,"Bitte Beleg-Nr. prüfen",IF(OR(AND(G1474&gt;0,G1474&lt;1000),G1474&gt;9999),"Habenkontonummer muss vierstellig sein",IF(VLOOKUP(G1474,Kontenplan!$E$9:$F$277,1)&lt;&gt;G1474,"Habenkonto exisitert nicht","")))))))</f>
        <v/>
      </c>
      <c r="O1474" s="28" t="str">
        <f t="shared" si="45"/>
        <v/>
      </c>
      <c r="P1474" s="28"/>
      <c r="Q1474" s="28"/>
      <c r="R1474" s="28"/>
      <c r="S1474" s="28"/>
      <c r="T1474" s="28"/>
      <c r="U1474" s="28"/>
      <c r="V1474" s="28"/>
      <c r="X1474" s="28"/>
      <c r="Y1474" s="28"/>
    </row>
    <row r="1475" spans="1:25" x14ac:dyDescent="0.2">
      <c r="A1475" t="e">
        <f>IF(OR(F1475=#REF!,G1475=#REF!),ROUND(A1474+1,0),A1474+0.0001)</f>
        <v>#REF!</v>
      </c>
      <c r="B1475" s="20" t="e">
        <f>IF(AND(E1475&gt;=$B$2,E1475&lt;=$B$3,OR(F1475=#REF!,G1475=#REF!)),ROUND(B1474+1,0),B1474+0.0001)</f>
        <v>#REF!</v>
      </c>
      <c r="C1475" s="20" t="e">
        <f>IF(H1475=#REF!,ROUND(C1474+1,0),C1474+0.0001)</f>
        <v>#REF!</v>
      </c>
      <c r="D1475" s="21"/>
      <c r="E1475" s="22"/>
      <c r="F1475" s="23"/>
      <c r="G1475" s="24"/>
      <c r="H1475" s="51"/>
      <c r="I1475" s="25"/>
      <c r="J1475" s="31"/>
      <c r="K1475" s="43" t="str">
        <f t="shared" si="46"/>
        <v/>
      </c>
      <c r="L1475" s="45" t="str">
        <f>IF(F1475="","",VLOOKUP(Journal!F1475,Kontenplan!$E$9:$F$278,2))</f>
        <v/>
      </c>
      <c r="M1475" s="44" t="str">
        <f>IF(G1475="","",VLOOKUP(Journal!G1475,Kontenplan!$E$9:$F$278,2))</f>
        <v/>
      </c>
      <c r="N1475" s="28" t="str">
        <f>IF(AND(G1475="",I1475="",J1475=""),"",IF(AND(I1475&gt;0,OR(F1475="",G1475="")),"Bitte gültige Kontonummer/n eingeben",IF(OR(AND(F1475&gt;0,F1475&lt;1000),F1475&gt;9999),"Sollkontonummer muss vierstellig sein",IF(VLOOKUP(F1475,Kontenplan!$E$9:$E$277,1)&lt;&gt;F1475,"Sollkonto existiert nicht",IF(D1475=0,"Bitte Beleg-Nr. prüfen",IF(OR(AND(G1475&gt;0,G1475&lt;1000),G1475&gt;9999),"Habenkontonummer muss vierstellig sein",IF(VLOOKUP(G1475,Kontenplan!$E$9:$F$277,1)&lt;&gt;G1475,"Habenkonto exisitert nicht","")))))))</f>
        <v/>
      </c>
      <c r="O1475" s="28" t="str">
        <f t="shared" si="45"/>
        <v/>
      </c>
      <c r="P1475" s="28"/>
      <c r="Q1475" s="28"/>
      <c r="R1475" s="28"/>
      <c r="S1475" s="28"/>
      <c r="T1475" s="28"/>
      <c r="U1475" s="28"/>
      <c r="V1475" s="28"/>
      <c r="X1475" s="28"/>
      <c r="Y1475" s="28"/>
    </row>
    <row r="1476" spans="1:25" x14ac:dyDescent="0.2">
      <c r="A1476" t="e">
        <f>IF(OR(F1476=#REF!,G1476=#REF!),ROUND(A1475+1,0),A1475+0.0001)</f>
        <v>#REF!</v>
      </c>
      <c r="B1476" s="20" t="e">
        <f>IF(AND(E1476&gt;=$B$2,E1476&lt;=$B$3,OR(F1476=#REF!,G1476=#REF!)),ROUND(B1475+1,0),B1475+0.0001)</f>
        <v>#REF!</v>
      </c>
      <c r="C1476" s="20" t="e">
        <f>IF(H1476=#REF!,ROUND(C1475+1,0),C1475+0.0001)</f>
        <v>#REF!</v>
      </c>
      <c r="D1476" s="21"/>
      <c r="E1476" s="22"/>
      <c r="F1476" s="23"/>
      <c r="G1476" s="24"/>
      <c r="H1476" s="51"/>
      <c r="I1476" s="25"/>
      <c r="J1476" s="31"/>
      <c r="K1476" s="43" t="str">
        <f t="shared" si="46"/>
        <v/>
      </c>
      <c r="L1476" s="45" t="str">
        <f>IF(F1476="","",VLOOKUP(Journal!F1476,Kontenplan!$E$9:$F$278,2))</f>
        <v/>
      </c>
      <c r="M1476" s="44" t="str">
        <f>IF(G1476="","",VLOOKUP(Journal!G1476,Kontenplan!$E$9:$F$278,2))</f>
        <v/>
      </c>
      <c r="N1476" s="28" t="str">
        <f>IF(AND(G1476="",I1476="",J1476=""),"",IF(AND(I1476&gt;0,OR(F1476="",G1476="")),"Bitte gültige Kontonummer/n eingeben",IF(OR(AND(F1476&gt;0,F1476&lt;1000),F1476&gt;9999),"Sollkontonummer muss vierstellig sein",IF(VLOOKUP(F1476,Kontenplan!$E$9:$E$277,1)&lt;&gt;F1476,"Sollkonto existiert nicht",IF(D1476=0,"Bitte Beleg-Nr. prüfen",IF(OR(AND(G1476&gt;0,G1476&lt;1000),G1476&gt;9999),"Habenkontonummer muss vierstellig sein",IF(VLOOKUP(G1476,Kontenplan!$E$9:$F$277,1)&lt;&gt;G1476,"Habenkonto exisitert nicht","")))))))</f>
        <v/>
      </c>
      <c r="O1476" s="28" t="str">
        <f t="shared" si="45"/>
        <v/>
      </c>
      <c r="P1476" s="28"/>
      <c r="Q1476" s="28"/>
      <c r="R1476" s="28"/>
      <c r="S1476" s="28"/>
      <c r="T1476" s="28"/>
      <c r="U1476" s="28"/>
      <c r="V1476" s="28"/>
      <c r="X1476" s="28"/>
      <c r="Y1476" s="28"/>
    </row>
    <row r="1477" spans="1:25" x14ac:dyDescent="0.2">
      <c r="A1477" t="e">
        <f>IF(OR(F1477=#REF!,G1477=#REF!),ROUND(A1476+1,0),A1476+0.0001)</f>
        <v>#REF!</v>
      </c>
      <c r="B1477" s="20" t="e">
        <f>IF(AND(E1477&gt;=$B$2,E1477&lt;=$B$3,OR(F1477=#REF!,G1477=#REF!)),ROUND(B1476+1,0),B1476+0.0001)</f>
        <v>#REF!</v>
      </c>
      <c r="C1477" s="20" t="e">
        <f>IF(H1477=#REF!,ROUND(C1476+1,0),C1476+0.0001)</f>
        <v>#REF!</v>
      </c>
      <c r="D1477" s="21"/>
      <c r="E1477" s="22"/>
      <c r="F1477" s="23"/>
      <c r="G1477" s="24"/>
      <c r="H1477" s="51"/>
      <c r="I1477" s="25"/>
      <c r="J1477" s="31"/>
      <c r="K1477" s="43" t="str">
        <f t="shared" si="46"/>
        <v/>
      </c>
      <c r="L1477" s="45" t="str">
        <f>IF(F1477="","",VLOOKUP(Journal!F1477,Kontenplan!$E$9:$F$278,2))</f>
        <v/>
      </c>
      <c r="M1477" s="44" t="str">
        <f>IF(G1477="","",VLOOKUP(Journal!G1477,Kontenplan!$E$9:$F$278,2))</f>
        <v/>
      </c>
      <c r="N1477" s="28" t="str">
        <f>IF(AND(G1477="",I1477="",J1477=""),"",IF(AND(I1477&gt;0,OR(F1477="",G1477="")),"Bitte gültige Kontonummer/n eingeben",IF(OR(AND(F1477&gt;0,F1477&lt;1000),F1477&gt;9999),"Sollkontonummer muss vierstellig sein",IF(VLOOKUP(F1477,Kontenplan!$E$9:$E$277,1)&lt;&gt;F1477,"Sollkonto existiert nicht",IF(D1477=0,"Bitte Beleg-Nr. prüfen",IF(OR(AND(G1477&gt;0,G1477&lt;1000),G1477&gt;9999),"Habenkontonummer muss vierstellig sein",IF(VLOOKUP(G1477,Kontenplan!$E$9:$F$277,1)&lt;&gt;G1477,"Habenkonto exisitert nicht","")))))))</f>
        <v/>
      </c>
      <c r="O1477" s="28" t="str">
        <f t="shared" si="45"/>
        <v/>
      </c>
      <c r="P1477" s="28"/>
      <c r="Q1477" s="28"/>
      <c r="R1477" s="28"/>
      <c r="S1477" s="28"/>
      <c r="T1477" s="28"/>
      <c r="U1477" s="28"/>
      <c r="V1477" s="28"/>
      <c r="X1477" s="28"/>
      <c r="Y1477" s="28"/>
    </row>
    <row r="1478" spans="1:25" x14ac:dyDescent="0.2">
      <c r="A1478" t="e">
        <f>IF(OR(F1478=#REF!,G1478=#REF!),ROUND(A1477+1,0),A1477+0.0001)</f>
        <v>#REF!</v>
      </c>
      <c r="B1478" s="20" t="e">
        <f>IF(AND(E1478&gt;=$B$2,E1478&lt;=$B$3,OR(F1478=#REF!,G1478=#REF!)),ROUND(B1477+1,0),B1477+0.0001)</f>
        <v>#REF!</v>
      </c>
      <c r="C1478" s="20" t="e">
        <f>IF(H1478=#REF!,ROUND(C1477+1,0),C1477+0.0001)</f>
        <v>#REF!</v>
      </c>
      <c r="D1478" s="21"/>
      <c r="E1478" s="22"/>
      <c r="F1478" s="23"/>
      <c r="G1478" s="24"/>
      <c r="H1478" s="51"/>
      <c r="I1478" s="25"/>
      <c r="J1478" s="31"/>
      <c r="K1478" s="43" t="str">
        <f t="shared" si="46"/>
        <v/>
      </c>
      <c r="L1478" s="45" t="str">
        <f>IF(F1478="","",VLOOKUP(Journal!F1478,Kontenplan!$E$9:$F$278,2))</f>
        <v/>
      </c>
      <c r="M1478" s="44" t="str">
        <f>IF(G1478="","",VLOOKUP(Journal!G1478,Kontenplan!$E$9:$F$278,2))</f>
        <v/>
      </c>
      <c r="N1478" s="28" t="str">
        <f>IF(AND(G1478="",I1478="",J1478=""),"",IF(AND(I1478&gt;0,OR(F1478="",G1478="")),"Bitte gültige Kontonummer/n eingeben",IF(OR(AND(F1478&gt;0,F1478&lt;1000),F1478&gt;9999),"Sollkontonummer muss vierstellig sein",IF(VLOOKUP(F1478,Kontenplan!$E$9:$E$277,1)&lt;&gt;F1478,"Sollkonto existiert nicht",IF(D1478=0,"Bitte Beleg-Nr. prüfen",IF(OR(AND(G1478&gt;0,G1478&lt;1000),G1478&gt;9999),"Habenkontonummer muss vierstellig sein",IF(VLOOKUP(G1478,Kontenplan!$E$9:$F$277,1)&lt;&gt;G1478,"Habenkonto exisitert nicht","")))))))</f>
        <v/>
      </c>
      <c r="O1478" s="28" t="str">
        <f t="shared" si="45"/>
        <v/>
      </c>
      <c r="P1478" s="28"/>
      <c r="Q1478" s="28"/>
      <c r="R1478" s="28"/>
      <c r="S1478" s="28"/>
      <c r="T1478" s="28"/>
      <c r="U1478" s="28"/>
      <c r="V1478" s="28"/>
      <c r="X1478" s="28"/>
      <c r="Y1478" s="28"/>
    </row>
    <row r="1479" spans="1:25" x14ac:dyDescent="0.2">
      <c r="A1479" t="e">
        <f>IF(OR(F1479=#REF!,G1479=#REF!),ROUND(A1478+1,0),A1478+0.0001)</f>
        <v>#REF!</v>
      </c>
      <c r="B1479" s="20" t="e">
        <f>IF(AND(E1479&gt;=$B$2,E1479&lt;=$B$3,OR(F1479=#REF!,G1479=#REF!)),ROUND(B1478+1,0),B1478+0.0001)</f>
        <v>#REF!</v>
      </c>
      <c r="C1479" s="20" t="e">
        <f>IF(H1479=#REF!,ROUND(C1478+1,0),C1478+0.0001)</f>
        <v>#REF!</v>
      </c>
      <c r="D1479" s="21"/>
      <c r="E1479" s="22"/>
      <c r="F1479" s="23"/>
      <c r="G1479" s="24"/>
      <c r="H1479" s="51"/>
      <c r="I1479" s="25"/>
      <c r="J1479" s="31"/>
      <c r="K1479" s="43" t="str">
        <f t="shared" si="46"/>
        <v/>
      </c>
      <c r="L1479" s="45" t="str">
        <f>IF(F1479="","",VLOOKUP(Journal!F1479,Kontenplan!$E$9:$F$278,2))</f>
        <v/>
      </c>
      <c r="M1479" s="44" t="str">
        <f>IF(G1479="","",VLOOKUP(Journal!G1479,Kontenplan!$E$9:$F$278,2))</f>
        <v/>
      </c>
      <c r="N1479" s="28" t="str">
        <f>IF(AND(G1479="",I1479="",J1479=""),"",IF(AND(I1479&gt;0,OR(F1479="",G1479="")),"Bitte gültige Kontonummer/n eingeben",IF(OR(AND(F1479&gt;0,F1479&lt;1000),F1479&gt;9999),"Sollkontonummer muss vierstellig sein",IF(VLOOKUP(F1479,Kontenplan!$E$9:$E$277,1)&lt;&gt;F1479,"Sollkonto existiert nicht",IF(D1479=0,"Bitte Beleg-Nr. prüfen",IF(OR(AND(G1479&gt;0,G1479&lt;1000),G1479&gt;9999),"Habenkontonummer muss vierstellig sein",IF(VLOOKUP(G1479,Kontenplan!$E$9:$F$277,1)&lt;&gt;G1479,"Habenkonto exisitert nicht","")))))))</f>
        <v/>
      </c>
      <c r="O1479" s="28" t="str">
        <f t="shared" si="45"/>
        <v/>
      </c>
      <c r="P1479" s="28"/>
      <c r="Q1479" s="28"/>
      <c r="R1479" s="28"/>
      <c r="S1479" s="28"/>
      <c r="T1479" s="28"/>
      <c r="U1479" s="28"/>
      <c r="V1479" s="28"/>
      <c r="X1479" s="28"/>
      <c r="Y1479" s="28"/>
    </row>
    <row r="1480" spans="1:25" x14ac:dyDescent="0.2">
      <c r="A1480" t="e">
        <f>IF(OR(F1480=#REF!,G1480=#REF!),ROUND(A1479+1,0),A1479+0.0001)</f>
        <v>#REF!</v>
      </c>
      <c r="B1480" s="20" t="e">
        <f>IF(AND(E1480&gt;=$B$2,E1480&lt;=$B$3,OR(F1480=#REF!,G1480=#REF!)),ROUND(B1479+1,0),B1479+0.0001)</f>
        <v>#REF!</v>
      </c>
      <c r="C1480" s="20" t="e">
        <f>IF(H1480=#REF!,ROUND(C1479+1,0),C1479+0.0001)</f>
        <v>#REF!</v>
      </c>
      <c r="D1480" s="21"/>
      <c r="E1480" s="22"/>
      <c r="F1480" s="23"/>
      <c r="G1480" s="24"/>
      <c r="H1480" s="51"/>
      <c r="I1480" s="25"/>
      <c r="J1480" s="31"/>
      <c r="K1480" s="43" t="str">
        <f t="shared" si="46"/>
        <v/>
      </c>
      <c r="L1480" s="45" t="str">
        <f>IF(F1480="","",VLOOKUP(Journal!F1480,Kontenplan!$E$9:$F$278,2))</f>
        <v/>
      </c>
      <c r="M1480" s="44" t="str">
        <f>IF(G1480="","",VLOOKUP(Journal!G1480,Kontenplan!$E$9:$F$278,2))</f>
        <v/>
      </c>
      <c r="N1480" s="28" t="str">
        <f>IF(AND(G1480="",I1480="",J1480=""),"",IF(AND(I1480&gt;0,OR(F1480="",G1480="")),"Bitte gültige Kontonummer/n eingeben",IF(OR(AND(F1480&gt;0,F1480&lt;1000),F1480&gt;9999),"Sollkontonummer muss vierstellig sein",IF(VLOOKUP(F1480,Kontenplan!$E$9:$E$277,1)&lt;&gt;F1480,"Sollkonto existiert nicht",IF(D1480=0,"Bitte Beleg-Nr. prüfen",IF(OR(AND(G1480&gt;0,G1480&lt;1000),G1480&gt;9999),"Habenkontonummer muss vierstellig sein",IF(VLOOKUP(G1480,Kontenplan!$E$9:$F$277,1)&lt;&gt;G1480,"Habenkonto exisitert nicht","")))))))</f>
        <v/>
      </c>
      <c r="O1480" s="28" t="str">
        <f t="shared" ref="O1480:O1543" si="47">IF(AND(F1480&lt;&gt;"",F1480=G1480),"Soll- und Habenkontonummern sind identisch",IF(AND(D1481&lt;&gt;"",G1480&gt;0,F1480&gt;0,OR(I1480="",I1480&lt;=0)),"Bitte Betrag prüfen",IF(AND(J1480="",D1481&gt;0),"Kein Text ist ok, aber nicht empfehlenswert",IF(OR(AND(E1480="",G1480&gt;0),AND(E1480&lt;MAX(E1473:E1479)-20,G1480&gt;0)),"Datum möglicherweise falsch",""))))</f>
        <v/>
      </c>
      <c r="P1480" s="28"/>
      <c r="Q1480" s="28"/>
      <c r="R1480" s="28"/>
      <c r="S1480" s="28"/>
      <c r="T1480" s="28"/>
      <c r="U1480" s="28"/>
      <c r="V1480" s="28"/>
      <c r="X1480" s="28"/>
      <c r="Y1480" s="28"/>
    </row>
    <row r="1481" spans="1:25" x14ac:dyDescent="0.2">
      <c r="A1481" t="e">
        <f>IF(OR(F1481=#REF!,G1481=#REF!),ROUND(A1480+1,0),A1480+0.0001)</f>
        <v>#REF!</v>
      </c>
      <c r="B1481" s="20" t="e">
        <f>IF(AND(E1481&gt;=$B$2,E1481&lt;=$B$3,OR(F1481=#REF!,G1481=#REF!)),ROUND(B1480+1,0),B1480+0.0001)</f>
        <v>#REF!</v>
      </c>
      <c r="C1481" s="20" t="e">
        <f>IF(H1481=#REF!,ROUND(C1480+1,0),C1480+0.0001)</f>
        <v>#REF!</v>
      </c>
      <c r="D1481" s="21"/>
      <c r="E1481" s="22"/>
      <c r="F1481" s="23"/>
      <c r="G1481" s="24"/>
      <c r="H1481" s="51"/>
      <c r="I1481" s="25"/>
      <c r="J1481" s="31"/>
      <c r="K1481" s="43" t="str">
        <f t="shared" si="46"/>
        <v/>
      </c>
      <c r="L1481" s="45" t="str">
        <f>IF(F1481="","",VLOOKUP(Journal!F1481,Kontenplan!$E$9:$F$278,2))</f>
        <v/>
      </c>
      <c r="M1481" s="44" t="str">
        <f>IF(G1481="","",VLOOKUP(Journal!G1481,Kontenplan!$E$9:$F$278,2))</f>
        <v/>
      </c>
      <c r="N1481" s="28" t="str">
        <f>IF(AND(G1481="",I1481="",J1481=""),"",IF(AND(I1481&gt;0,OR(F1481="",G1481="")),"Bitte gültige Kontonummer/n eingeben",IF(OR(AND(F1481&gt;0,F1481&lt;1000),F1481&gt;9999),"Sollkontonummer muss vierstellig sein",IF(VLOOKUP(F1481,Kontenplan!$E$9:$E$277,1)&lt;&gt;F1481,"Sollkonto existiert nicht",IF(D1481=0,"Bitte Beleg-Nr. prüfen",IF(OR(AND(G1481&gt;0,G1481&lt;1000),G1481&gt;9999),"Habenkontonummer muss vierstellig sein",IF(VLOOKUP(G1481,Kontenplan!$E$9:$F$277,1)&lt;&gt;G1481,"Habenkonto exisitert nicht","")))))))</f>
        <v/>
      </c>
      <c r="O1481" s="28" t="str">
        <f t="shared" si="47"/>
        <v/>
      </c>
      <c r="P1481" s="28"/>
      <c r="Q1481" s="28"/>
      <c r="R1481" s="28"/>
      <c r="S1481" s="28"/>
      <c r="T1481" s="28"/>
      <c r="U1481" s="28"/>
      <c r="V1481" s="28"/>
      <c r="X1481" s="28"/>
      <c r="Y1481" s="28"/>
    </row>
    <row r="1482" spans="1:25" x14ac:dyDescent="0.2">
      <c r="A1482" t="e">
        <f>IF(OR(F1482=#REF!,G1482=#REF!),ROUND(A1481+1,0),A1481+0.0001)</f>
        <v>#REF!</v>
      </c>
      <c r="B1482" s="20" t="e">
        <f>IF(AND(E1482&gt;=$B$2,E1482&lt;=$B$3,OR(F1482=#REF!,G1482=#REF!)),ROUND(B1481+1,0),B1481+0.0001)</f>
        <v>#REF!</v>
      </c>
      <c r="C1482" s="20" t="e">
        <f>IF(H1482=#REF!,ROUND(C1481+1,0),C1481+0.0001)</f>
        <v>#REF!</v>
      </c>
      <c r="D1482" s="21"/>
      <c r="E1482" s="22"/>
      <c r="F1482" s="23"/>
      <c r="G1482" s="24"/>
      <c r="H1482" s="51"/>
      <c r="I1482" s="25"/>
      <c r="J1482" s="31"/>
      <c r="K1482" s="43" t="str">
        <f t="shared" si="46"/>
        <v/>
      </c>
      <c r="L1482" s="45" t="str">
        <f>IF(F1482="","",VLOOKUP(Journal!F1482,Kontenplan!$E$9:$F$278,2))</f>
        <v/>
      </c>
      <c r="M1482" s="44" t="str">
        <f>IF(G1482="","",VLOOKUP(Journal!G1482,Kontenplan!$E$9:$F$278,2))</f>
        <v/>
      </c>
      <c r="N1482" s="28" t="str">
        <f>IF(AND(G1482="",I1482="",J1482=""),"",IF(AND(I1482&gt;0,OR(F1482="",G1482="")),"Bitte gültige Kontonummer/n eingeben",IF(OR(AND(F1482&gt;0,F1482&lt;1000),F1482&gt;9999),"Sollkontonummer muss vierstellig sein",IF(VLOOKUP(F1482,Kontenplan!$E$9:$E$277,1)&lt;&gt;F1482,"Sollkonto existiert nicht",IF(D1482=0,"Bitte Beleg-Nr. prüfen",IF(OR(AND(G1482&gt;0,G1482&lt;1000),G1482&gt;9999),"Habenkontonummer muss vierstellig sein",IF(VLOOKUP(G1482,Kontenplan!$E$9:$F$277,1)&lt;&gt;G1482,"Habenkonto exisitert nicht","")))))))</f>
        <v/>
      </c>
      <c r="O1482" s="28" t="str">
        <f t="shared" si="47"/>
        <v/>
      </c>
      <c r="P1482" s="28"/>
      <c r="Q1482" s="28"/>
      <c r="R1482" s="28"/>
      <c r="S1482" s="28"/>
      <c r="T1482" s="28"/>
      <c r="U1482" s="28"/>
      <c r="V1482" s="28"/>
      <c r="X1482" s="28"/>
      <c r="Y1482" s="28"/>
    </row>
    <row r="1483" spans="1:25" x14ac:dyDescent="0.2">
      <c r="A1483" t="e">
        <f>IF(OR(F1483=#REF!,G1483=#REF!),ROUND(A1482+1,0),A1482+0.0001)</f>
        <v>#REF!</v>
      </c>
      <c r="B1483" s="20" t="e">
        <f>IF(AND(E1483&gt;=$B$2,E1483&lt;=$B$3,OR(F1483=#REF!,G1483=#REF!)),ROUND(B1482+1,0),B1482+0.0001)</f>
        <v>#REF!</v>
      </c>
      <c r="C1483" s="20" t="e">
        <f>IF(H1483=#REF!,ROUND(C1482+1,0),C1482+0.0001)</f>
        <v>#REF!</v>
      </c>
      <c r="D1483" s="21"/>
      <c r="E1483" s="22"/>
      <c r="F1483" s="23"/>
      <c r="G1483" s="24"/>
      <c r="H1483" s="51"/>
      <c r="I1483" s="25"/>
      <c r="J1483" s="31"/>
      <c r="K1483" s="43" t="str">
        <f t="shared" si="46"/>
        <v/>
      </c>
      <c r="L1483" s="45" t="str">
        <f>IF(F1483="","",VLOOKUP(Journal!F1483,Kontenplan!$E$9:$F$278,2))</f>
        <v/>
      </c>
      <c r="M1483" s="44" t="str">
        <f>IF(G1483="","",VLOOKUP(Journal!G1483,Kontenplan!$E$9:$F$278,2))</f>
        <v/>
      </c>
      <c r="N1483" s="28" t="str">
        <f>IF(AND(G1483="",I1483="",J1483=""),"",IF(AND(I1483&gt;0,OR(F1483="",G1483="")),"Bitte gültige Kontonummer/n eingeben",IF(OR(AND(F1483&gt;0,F1483&lt;1000),F1483&gt;9999),"Sollkontonummer muss vierstellig sein",IF(VLOOKUP(F1483,Kontenplan!$E$9:$E$277,1)&lt;&gt;F1483,"Sollkonto existiert nicht",IF(D1483=0,"Bitte Beleg-Nr. prüfen",IF(OR(AND(G1483&gt;0,G1483&lt;1000),G1483&gt;9999),"Habenkontonummer muss vierstellig sein",IF(VLOOKUP(G1483,Kontenplan!$E$9:$F$277,1)&lt;&gt;G1483,"Habenkonto exisitert nicht","")))))))</f>
        <v/>
      </c>
      <c r="O1483" s="28" t="str">
        <f t="shared" si="47"/>
        <v/>
      </c>
      <c r="P1483" s="28"/>
      <c r="Q1483" s="28"/>
      <c r="R1483" s="28"/>
      <c r="S1483" s="28"/>
      <c r="T1483" s="28"/>
      <c r="U1483" s="28"/>
      <c r="V1483" s="28"/>
      <c r="X1483" s="28"/>
      <c r="Y1483" s="28"/>
    </row>
    <row r="1484" spans="1:25" x14ac:dyDescent="0.2">
      <c r="A1484" t="e">
        <f>IF(OR(F1484=#REF!,G1484=#REF!),ROUND(A1483+1,0),A1483+0.0001)</f>
        <v>#REF!</v>
      </c>
      <c r="B1484" s="20" t="e">
        <f>IF(AND(E1484&gt;=$B$2,E1484&lt;=$B$3,OR(F1484=#REF!,G1484=#REF!)),ROUND(B1483+1,0),B1483+0.0001)</f>
        <v>#REF!</v>
      </c>
      <c r="C1484" s="20" t="e">
        <f>IF(H1484=#REF!,ROUND(C1483+1,0),C1483+0.0001)</f>
        <v>#REF!</v>
      </c>
      <c r="D1484" s="21"/>
      <c r="E1484" s="22"/>
      <c r="F1484" s="23"/>
      <c r="G1484" s="24"/>
      <c r="H1484" s="51"/>
      <c r="I1484" s="25"/>
      <c r="J1484" s="31"/>
      <c r="K1484" s="43" t="str">
        <f t="shared" si="46"/>
        <v/>
      </c>
      <c r="L1484" s="45" t="str">
        <f>IF(F1484="","",VLOOKUP(Journal!F1484,Kontenplan!$E$9:$F$278,2))</f>
        <v/>
      </c>
      <c r="M1484" s="44" t="str">
        <f>IF(G1484="","",VLOOKUP(Journal!G1484,Kontenplan!$E$9:$F$278,2))</f>
        <v/>
      </c>
      <c r="N1484" s="28" t="str">
        <f>IF(AND(G1484="",I1484="",J1484=""),"",IF(AND(I1484&gt;0,OR(F1484="",G1484="")),"Bitte gültige Kontonummer/n eingeben",IF(OR(AND(F1484&gt;0,F1484&lt;1000),F1484&gt;9999),"Sollkontonummer muss vierstellig sein",IF(VLOOKUP(F1484,Kontenplan!$E$9:$E$277,1)&lt;&gt;F1484,"Sollkonto existiert nicht",IF(D1484=0,"Bitte Beleg-Nr. prüfen",IF(OR(AND(G1484&gt;0,G1484&lt;1000),G1484&gt;9999),"Habenkontonummer muss vierstellig sein",IF(VLOOKUP(G1484,Kontenplan!$E$9:$F$277,1)&lt;&gt;G1484,"Habenkonto exisitert nicht","")))))))</f>
        <v/>
      </c>
      <c r="O1484" s="28" t="str">
        <f t="shared" si="47"/>
        <v/>
      </c>
      <c r="P1484" s="28"/>
      <c r="Q1484" s="28"/>
      <c r="R1484" s="28"/>
      <c r="S1484" s="28"/>
      <c r="T1484" s="28"/>
      <c r="U1484" s="28"/>
      <c r="V1484" s="28"/>
      <c r="X1484" s="28"/>
      <c r="Y1484" s="28"/>
    </row>
    <row r="1485" spans="1:25" x14ac:dyDescent="0.2">
      <c r="A1485" t="e">
        <f>IF(OR(F1485=#REF!,G1485=#REF!),ROUND(A1484+1,0),A1484+0.0001)</f>
        <v>#REF!</v>
      </c>
      <c r="B1485" s="20" t="e">
        <f>IF(AND(E1485&gt;=$B$2,E1485&lt;=$B$3,OR(F1485=#REF!,G1485=#REF!)),ROUND(B1484+1,0),B1484+0.0001)</f>
        <v>#REF!</v>
      </c>
      <c r="C1485" s="20" t="e">
        <f>IF(H1485=#REF!,ROUND(C1484+1,0),C1484+0.0001)</f>
        <v>#REF!</v>
      </c>
      <c r="D1485" s="21"/>
      <c r="E1485" s="22"/>
      <c r="F1485" s="23"/>
      <c r="G1485" s="24"/>
      <c r="H1485" s="51"/>
      <c r="I1485" s="25"/>
      <c r="J1485" s="31"/>
      <c r="K1485" s="43" t="str">
        <f t="shared" si="46"/>
        <v/>
      </c>
      <c r="L1485" s="45" t="str">
        <f>IF(F1485="","",VLOOKUP(Journal!F1485,Kontenplan!$E$9:$F$278,2))</f>
        <v/>
      </c>
      <c r="M1485" s="44" t="str">
        <f>IF(G1485="","",VLOOKUP(Journal!G1485,Kontenplan!$E$9:$F$278,2))</f>
        <v/>
      </c>
      <c r="N1485" s="28" t="str">
        <f>IF(AND(G1485="",I1485="",J1485=""),"",IF(AND(I1485&gt;0,OR(F1485="",G1485="")),"Bitte gültige Kontonummer/n eingeben",IF(OR(AND(F1485&gt;0,F1485&lt;1000),F1485&gt;9999),"Sollkontonummer muss vierstellig sein",IF(VLOOKUP(F1485,Kontenplan!$E$9:$E$277,1)&lt;&gt;F1485,"Sollkonto existiert nicht",IF(D1485=0,"Bitte Beleg-Nr. prüfen",IF(OR(AND(G1485&gt;0,G1485&lt;1000),G1485&gt;9999),"Habenkontonummer muss vierstellig sein",IF(VLOOKUP(G1485,Kontenplan!$E$9:$F$277,1)&lt;&gt;G1485,"Habenkonto exisitert nicht","")))))))</f>
        <v/>
      </c>
      <c r="O1485" s="28" t="str">
        <f t="shared" si="47"/>
        <v/>
      </c>
      <c r="P1485" s="28"/>
      <c r="Q1485" s="28"/>
      <c r="R1485" s="28"/>
      <c r="S1485" s="28"/>
      <c r="T1485" s="28"/>
      <c r="U1485" s="28"/>
      <c r="V1485" s="28"/>
      <c r="X1485" s="28"/>
      <c r="Y1485" s="28"/>
    </row>
    <row r="1486" spans="1:25" x14ac:dyDescent="0.2">
      <c r="A1486" t="e">
        <f>IF(OR(F1486=#REF!,G1486=#REF!),ROUND(A1485+1,0),A1485+0.0001)</f>
        <v>#REF!</v>
      </c>
      <c r="B1486" s="20" t="e">
        <f>IF(AND(E1486&gt;=$B$2,E1486&lt;=$B$3,OR(F1486=#REF!,G1486=#REF!)),ROUND(B1485+1,0),B1485+0.0001)</f>
        <v>#REF!</v>
      </c>
      <c r="C1486" s="20" t="e">
        <f>IF(H1486=#REF!,ROUND(C1485+1,0),C1485+0.0001)</f>
        <v>#REF!</v>
      </c>
      <c r="D1486" s="21"/>
      <c r="E1486" s="22"/>
      <c r="F1486" s="23"/>
      <c r="G1486" s="24"/>
      <c r="H1486" s="51"/>
      <c r="I1486" s="25"/>
      <c r="J1486" s="31"/>
      <c r="K1486" s="43" t="str">
        <f t="shared" si="46"/>
        <v/>
      </c>
      <c r="L1486" s="45" t="str">
        <f>IF(F1486="","",VLOOKUP(Journal!F1486,Kontenplan!$E$9:$F$278,2))</f>
        <v/>
      </c>
      <c r="M1486" s="44" t="str">
        <f>IF(G1486="","",VLOOKUP(Journal!G1486,Kontenplan!$E$9:$F$278,2))</f>
        <v/>
      </c>
      <c r="N1486" s="28" t="str">
        <f>IF(AND(G1486="",I1486="",J1486=""),"",IF(AND(I1486&gt;0,OR(F1486="",G1486="")),"Bitte gültige Kontonummer/n eingeben",IF(OR(AND(F1486&gt;0,F1486&lt;1000),F1486&gt;9999),"Sollkontonummer muss vierstellig sein",IF(VLOOKUP(F1486,Kontenplan!$E$9:$E$277,1)&lt;&gt;F1486,"Sollkonto existiert nicht",IF(D1486=0,"Bitte Beleg-Nr. prüfen",IF(OR(AND(G1486&gt;0,G1486&lt;1000),G1486&gt;9999),"Habenkontonummer muss vierstellig sein",IF(VLOOKUP(G1486,Kontenplan!$E$9:$F$277,1)&lt;&gt;G1486,"Habenkonto exisitert nicht","")))))))</f>
        <v/>
      </c>
      <c r="O1486" s="28" t="str">
        <f t="shared" si="47"/>
        <v/>
      </c>
      <c r="P1486" s="28"/>
      <c r="Q1486" s="28"/>
      <c r="R1486" s="28"/>
      <c r="S1486" s="28"/>
      <c r="T1486" s="28"/>
      <c r="U1486" s="28"/>
      <c r="V1486" s="28"/>
      <c r="X1486" s="28"/>
      <c r="Y1486" s="28"/>
    </row>
    <row r="1487" spans="1:25" x14ac:dyDescent="0.2">
      <c r="A1487" t="e">
        <f>IF(OR(F1487=#REF!,G1487=#REF!),ROUND(A1486+1,0),A1486+0.0001)</f>
        <v>#REF!</v>
      </c>
      <c r="B1487" s="20" t="e">
        <f>IF(AND(E1487&gt;=$B$2,E1487&lt;=$B$3,OR(F1487=#REF!,G1487=#REF!)),ROUND(B1486+1,0),B1486+0.0001)</f>
        <v>#REF!</v>
      </c>
      <c r="C1487" s="20" t="e">
        <f>IF(H1487=#REF!,ROUND(C1486+1,0),C1486+0.0001)</f>
        <v>#REF!</v>
      </c>
      <c r="D1487" s="21"/>
      <c r="E1487" s="22"/>
      <c r="F1487" s="23"/>
      <c r="G1487" s="24"/>
      <c r="H1487" s="51"/>
      <c r="I1487" s="25"/>
      <c r="J1487" s="31"/>
      <c r="K1487" s="43" t="str">
        <f t="shared" si="46"/>
        <v/>
      </c>
      <c r="L1487" s="45" t="str">
        <f>IF(F1487="","",VLOOKUP(Journal!F1487,Kontenplan!$E$9:$F$278,2))</f>
        <v/>
      </c>
      <c r="M1487" s="44" t="str">
        <f>IF(G1487="","",VLOOKUP(Journal!G1487,Kontenplan!$E$9:$F$278,2))</f>
        <v/>
      </c>
      <c r="N1487" s="28" t="str">
        <f>IF(AND(G1487="",I1487="",J1487=""),"",IF(AND(I1487&gt;0,OR(F1487="",G1487="")),"Bitte gültige Kontonummer/n eingeben",IF(OR(AND(F1487&gt;0,F1487&lt;1000),F1487&gt;9999),"Sollkontonummer muss vierstellig sein",IF(VLOOKUP(F1487,Kontenplan!$E$9:$E$277,1)&lt;&gt;F1487,"Sollkonto existiert nicht",IF(D1487=0,"Bitte Beleg-Nr. prüfen",IF(OR(AND(G1487&gt;0,G1487&lt;1000),G1487&gt;9999),"Habenkontonummer muss vierstellig sein",IF(VLOOKUP(G1487,Kontenplan!$E$9:$F$277,1)&lt;&gt;G1487,"Habenkonto exisitert nicht","")))))))</f>
        <v/>
      </c>
      <c r="O1487" s="28" t="str">
        <f t="shared" si="47"/>
        <v/>
      </c>
      <c r="P1487" s="28"/>
      <c r="Q1487" s="28"/>
      <c r="R1487" s="28"/>
      <c r="S1487" s="28"/>
      <c r="T1487" s="28"/>
      <c r="U1487" s="28"/>
      <c r="V1487" s="28"/>
      <c r="X1487" s="28"/>
      <c r="Y1487" s="28"/>
    </row>
    <row r="1488" spans="1:25" x14ac:dyDescent="0.2">
      <c r="A1488" t="e">
        <f>IF(OR(F1488=#REF!,G1488=#REF!),ROUND(A1487+1,0),A1487+0.0001)</f>
        <v>#REF!</v>
      </c>
      <c r="B1488" s="20" t="e">
        <f>IF(AND(E1488&gt;=$B$2,E1488&lt;=$B$3,OR(F1488=#REF!,G1488=#REF!)),ROUND(B1487+1,0),B1487+0.0001)</f>
        <v>#REF!</v>
      </c>
      <c r="C1488" s="20" t="e">
        <f>IF(H1488=#REF!,ROUND(C1487+1,0),C1487+0.0001)</f>
        <v>#REF!</v>
      </c>
      <c r="D1488" s="21"/>
      <c r="E1488" s="22"/>
      <c r="F1488" s="23"/>
      <c r="G1488" s="24"/>
      <c r="H1488" s="51"/>
      <c r="I1488" s="25"/>
      <c r="J1488" s="31"/>
      <c r="K1488" s="43" t="str">
        <f t="shared" si="46"/>
        <v/>
      </c>
      <c r="L1488" s="45" t="str">
        <f>IF(F1488="","",VLOOKUP(Journal!F1488,Kontenplan!$E$9:$F$278,2))</f>
        <v/>
      </c>
      <c r="M1488" s="44" t="str">
        <f>IF(G1488="","",VLOOKUP(Journal!G1488,Kontenplan!$E$9:$F$278,2))</f>
        <v/>
      </c>
      <c r="N1488" s="28" t="str">
        <f>IF(AND(G1488="",I1488="",J1488=""),"",IF(AND(I1488&gt;0,OR(F1488="",G1488="")),"Bitte gültige Kontonummer/n eingeben",IF(OR(AND(F1488&gt;0,F1488&lt;1000),F1488&gt;9999),"Sollkontonummer muss vierstellig sein",IF(VLOOKUP(F1488,Kontenplan!$E$9:$E$277,1)&lt;&gt;F1488,"Sollkonto existiert nicht",IF(D1488=0,"Bitte Beleg-Nr. prüfen",IF(OR(AND(G1488&gt;0,G1488&lt;1000),G1488&gt;9999),"Habenkontonummer muss vierstellig sein",IF(VLOOKUP(G1488,Kontenplan!$E$9:$F$277,1)&lt;&gt;G1488,"Habenkonto exisitert nicht","")))))))</f>
        <v/>
      </c>
      <c r="O1488" s="28" t="str">
        <f t="shared" si="47"/>
        <v/>
      </c>
      <c r="P1488" s="28"/>
      <c r="Q1488" s="28"/>
      <c r="R1488" s="28"/>
      <c r="S1488" s="28"/>
      <c r="T1488" s="28"/>
      <c r="U1488" s="28"/>
      <c r="V1488" s="28"/>
      <c r="X1488" s="28"/>
      <c r="Y1488" s="28"/>
    </row>
    <row r="1489" spans="1:25" x14ac:dyDescent="0.2">
      <c r="A1489" t="e">
        <f>IF(OR(F1489=#REF!,G1489=#REF!),ROUND(A1488+1,0),A1488+0.0001)</f>
        <v>#REF!</v>
      </c>
      <c r="B1489" s="20" t="e">
        <f>IF(AND(E1489&gt;=$B$2,E1489&lt;=$B$3,OR(F1489=#REF!,G1489=#REF!)),ROUND(B1488+1,0),B1488+0.0001)</f>
        <v>#REF!</v>
      </c>
      <c r="C1489" s="20" t="e">
        <f>IF(H1489=#REF!,ROUND(C1488+1,0),C1488+0.0001)</f>
        <v>#REF!</v>
      </c>
      <c r="D1489" s="21"/>
      <c r="E1489" s="22"/>
      <c r="F1489" s="23"/>
      <c r="G1489" s="24"/>
      <c r="H1489" s="51"/>
      <c r="I1489" s="25"/>
      <c r="J1489" s="31"/>
      <c r="K1489" s="43" t="str">
        <f t="shared" si="46"/>
        <v/>
      </c>
      <c r="L1489" s="45" t="str">
        <f>IF(F1489="","",VLOOKUP(Journal!F1489,Kontenplan!$E$9:$F$278,2))</f>
        <v/>
      </c>
      <c r="M1489" s="44" t="str">
        <f>IF(G1489="","",VLOOKUP(Journal!G1489,Kontenplan!$E$9:$F$278,2))</f>
        <v/>
      </c>
      <c r="N1489" s="28" t="str">
        <f>IF(AND(G1489="",I1489="",J1489=""),"",IF(AND(I1489&gt;0,OR(F1489="",G1489="")),"Bitte gültige Kontonummer/n eingeben",IF(OR(AND(F1489&gt;0,F1489&lt;1000),F1489&gt;9999),"Sollkontonummer muss vierstellig sein",IF(VLOOKUP(F1489,Kontenplan!$E$9:$E$277,1)&lt;&gt;F1489,"Sollkonto existiert nicht",IF(D1489=0,"Bitte Beleg-Nr. prüfen",IF(OR(AND(G1489&gt;0,G1489&lt;1000),G1489&gt;9999),"Habenkontonummer muss vierstellig sein",IF(VLOOKUP(G1489,Kontenplan!$E$9:$F$277,1)&lt;&gt;G1489,"Habenkonto exisitert nicht","")))))))</f>
        <v/>
      </c>
      <c r="O1489" s="28" t="str">
        <f t="shared" si="47"/>
        <v/>
      </c>
      <c r="P1489" s="28"/>
      <c r="Q1489" s="28"/>
      <c r="R1489" s="28"/>
      <c r="S1489" s="28"/>
      <c r="T1489" s="28"/>
      <c r="U1489" s="28"/>
      <c r="V1489" s="28"/>
      <c r="X1489" s="28"/>
      <c r="Y1489" s="28"/>
    </row>
    <row r="1490" spans="1:25" x14ac:dyDescent="0.2">
      <c r="A1490" t="e">
        <f>IF(OR(F1490=#REF!,G1490=#REF!),ROUND(A1489+1,0),A1489+0.0001)</f>
        <v>#REF!</v>
      </c>
      <c r="B1490" s="20" t="e">
        <f>IF(AND(E1490&gt;=$B$2,E1490&lt;=$B$3,OR(F1490=#REF!,G1490=#REF!)),ROUND(B1489+1,0),B1489+0.0001)</f>
        <v>#REF!</v>
      </c>
      <c r="C1490" s="20" t="e">
        <f>IF(H1490=#REF!,ROUND(C1489+1,0),C1489+0.0001)</f>
        <v>#REF!</v>
      </c>
      <c r="D1490" s="21"/>
      <c r="E1490" s="22"/>
      <c r="F1490" s="23"/>
      <c r="G1490" s="24"/>
      <c r="H1490" s="51"/>
      <c r="I1490" s="25"/>
      <c r="J1490" s="31"/>
      <c r="K1490" s="43" t="str">
        <f t="shared" si="46"/>
        <v/>
      </c>
      <c r="L1490" s="45" t="str">
        <f>IF(F1490="","",VLOOKUP(Journal!F1490,Kontenplan!$E$9:$F$278,2))</f>
        <v/>
      </c>
      <c r="M1490" s="44" t="str">
        <f>IF(G1490="","",VLOOKUP(Journal!G1490,Kontenplan!$E$9:$F$278,2))</f>
        <v/>
      </c>
      <c r="N1490" s="28" t="str">
        <f>IF(AND(G1490="",I1490="",J1490=""),"",IF(AND(I1490&gt;0,OR(F1490="",G1490="")),"Bitte gültige Kontonummer/n eingeben",IF(OR(AND(F1490&gt;0,F1490&lt;1000),F1490&gt;9999),"Sollkontonummer muss vierstellig sein",IF(VLOOKUP(F1490,Kontenplan!$E$9:$E$277,1)&lt;&gt;F1490,"Sollkonto existiert nicht",IF(D1490=0,"Bitte Beleg-Nr. prüfen",IF(OR(AND(G1490&gt;0,G1490&lt;1000),G1490&gt;9999),"Habenkontonummer muss vierstellig sein",IF(VLOOKUP(G1490,Kontenplan!$E$9:$F$277,1)&lt;&gt;G1490,"Habenkonto exisitert nicht","")))))))</f>
        <v/>
      </c>
      <c r="O1490" s="28" t="str">
        <f t="shared" si="47"/>
        <v/>
      </c>
      <c r="P1490" s="28"/>
      <c r="Q1490" s="28"/>
      <c r="R1490" s="28"/>
      <c r="S1490" s="28"/>
      <c r="T1490" s="28"/>
      <c r="U1490" s="28"/>
      <c r="V1490" s="28"/>
      <c r="X1490" s="28"/>
      <c r="Y1490" s="28"/>
    </row>
    <row r="1491" spans="1:25" x14ac:dyDescent="0.2">
      <c r="A1491" t="e">
        <f>IF(OR(F1491=#REF!,G1491=#REF!),ROUND(A1490+1,0),A1490+0.0001)</f>
        <v>#REF!</v>
      </c>
      <c r="B1491" s="20" t="e">
        <f>IF(AND(E1491&gt;=$B$2,E1491&lt;=$B$3,OR(F1491=#REF!,G1491=#REF!)),ROUND(B1490+1,0),B1490+0.0001)</f>
        <v>#REF!</v>
      </c>
      <c r="C1491" s="20" t="e">
        <f>IF(H1491=#REF!,ROUND(C1490+1,0),C1490+0.0001)</f>
        <v>#REF!</v>
      </c>
      <c r="D1491" s="21"/>
      <c r="E1491" s="22"/>
      <c r="F1491" s="23"/>
      <c r="G1491" s="24"/>
      <c r="H1491" s="51"/>
      <c r="I1491" s="25"/>
      <c r="J1491" s="31"/>
      <c r="K1491" s="43" t="str">
        <f t="shared" si="46"/>
        <v/>
      </c>
      <c r="L1491" s="45" t="str">
        <f>IF(F1491="","",VLOOKUP(Journal!F1491,Kontenplan!$E$9:$F$278,2))</f>
        <v/>
      </c>
      <c r="M1491" s="44" t="str">
        <f>IF(G1491="","",VLOOKUP(Journal!G1491,Kontenplan!$E$9:$F$278,2))</f>
        <v/>
      </c>
      <c r="N1491" s="28" t="str">
        <f>IF(AND(G1491="",I1491="",J1491=""),"",IF(AND(I1491&gt;0,OR(F1491="",G1491="")),"Bitte gültige Kontonummer/n eingeben",IF(OR(AND(F1491&gt;0,F1491&lt;1000),F1491&gt;9999),"Sollkontonummer muss vierstellig sein",IF(VLOOKUP(F1491,Kontenplan!$E$9:$E$277,1)&lt;&gt;F1491,"Sollkonto existiert nicht",IF(D1491=0,"Bitte Beleg-Nr. prüfen",IF(OR(AND(G1491&gt;0,G1491&lt;1000),G1491&gt;9999),"Habenkontonummer muss vierstellig sein",IF(VLOOKUP(G1491,Kontenplan!$E$9:$F$277,1)&lt;&gt;G1491,"Habenkonto exisitert nicht","")))))))</f>
        <v/>
      </c>
      <c r="O1491" s="28" t="str">
        <f t="shared" si="47"/>
        <v/>
      </c>
      <c r="P1491" s="28"/>
      <c r="Q1491" s="28"/>
      <c r="R1491" s="28"/>
      <c r="S1491" s="28"/>
      <c r="T1491" s="28"/>
      <c r="U1491" s="28"/>
      <c r="V1491" s="28"/>
      <c r="X1491" s="28"/>
      <c r="Y1491" s="28"/>
    </row>
    <row r="1492" spans="1:25" x14ac:dyDescent="0.2">
      <c r="A1492" t="e">
        <f>IF(OR(F1492=#REF!,G1492=#REF!),ROUND(A1491+1,0),A1491+0.0001)</f>
        <v>#REF!</v>
      </c>
      <c r="B1492" s="20" t="e">
        <f>IF(AND(E1492&gt;=$B$2,E1492&lt;=$B$3,OR(F1492=#REF!,G1492=#REF!)),ROUND(B1491+1,0),B1491+0.0001)</f>
        <v>#REF!</v>
      </c>
      <c r="C1492" s="20" t="e">
        <f>IF(H1492=#REF!,ROUND(C1491+1,0),C1491+0.0001)</f>
        <v>#REF!</v>
      </c>
      <c r="D1492" s="21"/>
      <c r="E1492" s="22"/>
      <c r="F1492" s="23"/>
      <c r="G1492" s="24"/>
      <c r="H1492" s="51"/>
      <c r="I1492" s="25"/>
      <c r="J1492" s="31"/>
      <c r="K1492" s="43" t="str">
        <f t="shared" si="46"/>
        <v/>
      </c>
      <c r="L1492" s="45" t="str">
        <f>IF(F1492="","",VLOOKUP(Journal!F1492,Kontenplan!$E$9:$F$278,2))</f>
        <v/>
      </c>
      <c r="M1492" s="44" t="str">
        <f>IF(G1492="","",VLOOKUP(Journal!G1492,Kontenplan!$E$9:$F$278,2))</f>
        <v/>
      </c>
      <c r="N1492" s="28" t="str">
        <f>IF(AND(G1492="",I1492="",J1492=""),"",IF(AND(I1492&gt;0,OR(F1492="",G1492="")),"Bitte gültige Kontonummer/n eingeben",IF(OR(AND(F1492&gt;0,F1492&lt;1000),F1492&gt;9999),"Sollkontonummer muss vierstellig sein",IF(VLOOKUP(F1492,Kontenplan!$E$9:$E$277,1)&lt;&gt;F1492,"Sollkonto existiert nicht",IF(D1492=0,"Bitte Beleg-Nr. prüfen",IF(OR(AND(G1492&gt;0,G1492&lt;1000),G1492&gt;9999),"Habenkontonummer muss vierstellig sein",IF(VLOOKUP(G1492,Kontenplan!$E$9:$F$277,1)&lt;&gt;G1492,"Habenkonto exisitert nicht","")))))))</f>
        <v/>
      </c>
      <c r="O1492" s="28" t="str">
        <f t="shared" si="47"/>
        <v/>
      </c>
      <c r="P1492" s="28"/>
      <c r="Q1492" s="28"/>
      <c r="R1492" s="28"/>
      <c r="S1492" s="28"/>
      <c r="T1492" s="28"/>
      <c r="U1492" s="28"/>
      <c r="V1492" s="28"/>
      <c r="X1492" s="28"/>
      <c r="Y1492" s="28"/>
    </row>
    <row r="1493" spans="1:25" x14ac:dyDescent="0.2">
      <c r="A1493" t="e">
        <f>IF(OR(F1493=#REF!,G1493=#REF!),ROUND(A1492+1,0),A1492+0.0001)</f>
        <v>#REF!</v>
      </c>
      <c r="B1493" s="20" t="e">
        <f>IF(AND(E1493&gt;=$B$2,E1493&lt;=$B$3,OR(F1493=#REF!,G1493=#REF!)),ROUND(B1492+1,0),B1492+0.0001)</f>
        <v>#REF!</v>
      </c>
      <c r="C1493" s="20" t="e">
        <f>IF(H1493=#REF!,ROUND(C1492+1,0),C1492+0.0001)</f>
        <v>#REF!</v>
      </c>
      <c r="D1493" s="21"/>
      <c r="E1493" s="22"/>
      <c r="F1493" s="23"/>
      <c r="G1493" s="24"/>
      <c r="H1493" s="51"/>
      <c r="I1493" s="25"/>
      <c r="J1493" s="31"/>
      <c r="K1493" s="43" t="str">
        <f t="shared" si="46"/>
        <v/>
      </c>
      <c r="L1493" s="45" t="str">
        <f>IF(F1493="","",VLOOKUP(Journal!F1493,Kontenplan!$E$9:$F$278,2))</f>
        <v/>
      </c>
      <c r="M1493" s="44" t="str">
        <f>IF(G1493="","",VLOOKUP(Journal!G1493,Kontenplan!$E$9:$F$278,2))</f>
        <v/>
      </c>
      <c r="N1493" s="28" t="str">
        <f>IF(AND(G1493="",I1493="",J1493=""),"",IF(AND(I1493&gt;0,OR(F1493="",G1493="")),"Bitte gültige Kontonummer/n eingeben",IF(OR(AND(F1493&gt;0,F1493&lt;1000),F1493&gt;9999),"Sollkontonummer muss vierstellig sein",IF(VLOOKUP(F1493,Kontenplan!$E$9:$E$277,1)&lt;&gt;F1493,"Sollkonto existiert nicht",IF(D1493=0,"Bitte Beleg-Nr. prüfen",IF(OR(AND(G1493&gt;0,G1493&lt;1000),G1493&gt;9999),"Habenkontonummer muss vierstellig sein",IF(VLOOKUP(G1493,Kontenplan!$E$9:$F$277,1)&lt;&gt;G1493,"Habenkonto exisitert nicht","")))))))</f>
        <v/>
      </c>
      <c r="O1493" s="28" t="str">
        <f t="shared" si="47"/>
        <v/>
      </c>
      <c r="P1493" s="28"/>
      <c r="Q1493" s="28"/>
      <c r="R1493" s="28"/>
      <c r="S1493" s="28"/>
      <c r="T1493" s="28"/>
      <c r="U1493" s="28"/>
      <c r="V1493" s="28"/>
      <c r="X1493" s="28"/>
      <c r="Y1493" s="28"/>
    </row>
    <row r="1494" spans="1:25" x14ac:dyDescent="0.2">
      <c r="A1494" t="e">
        <f>IF(OR(F1494=#REF!,G1494=#REF!),ROUND(A1493+1,0),A1493+0.0001)</f>
        <v>#REF!</v>
      </c>
      <c r="B1494" s="20" t="e">
        <f>IF(AND(E1494&gt;=$B$2,E1494&lt;=$B$3,OR(F1494=#REF!,G1494=#REF!)),ROUND(B1493+1,0),B1493+0.0001)</f>
        <v>#REF!</v>
      </c>
      <c r="C1494" s="20" t="e">
        <f>IF(H1494=#REF!,ROUND(C1493+1,0),C1493+0.0001)</f>
        <v>#REF!</v>
      </c>
      <c r="D1494" s="21"/>
      <c r="E1494" s="22"/>
      <c r="F1494" s="23"/>
      <c r="G1494" s="24"/>
      <c r="H1494" s="51"/>
      <c r="I1494" s="25"/>
      <c r="J1494" s="31"/>
      <c r="K1494" s="43" t="str">
        <f t="shared" si="46"/>
        <v/>
      </c>
      <c r="L1494" s="45" t="str">
        <f>IF(F1494="","",VLOOKUP(Journal!F1494,Kontenplan!$E$9:$F$278,2))</f>
        <v/>
      </c>
      <c r="M1494" s="44" t="str">
        <f>IF(G1494="","",VLOOKUP(Journal!G1494,Kontenplan!$E$9:$F$278,2))</f>
        <v/>
      </c>
      <c r="N1494" s="28" t="str">
        <f>IF(AND(G1494="",I1494="",J1494=""),"",IF(AND(I1494&gt;0,OR(F1494="",G1494="")),"Bitte gültige Kontonummer/n eingeben",IF(OR(AND(F1494&gt;0,F1494&lt;1000),F1494&gt;9999),"Sollkontonummer muss vierstellig sein",IF(VLOOKUP(F1494,Kontenplan!$E$9:$E$277,1)&lt;&gt;F1494,"Sollkonto existiert nicht",IF(D1494=0,"Bitte Beleg-Nr. prüfen",IF(OR(AND(G1494&gt;0,G1494&lt;1000),G1494&gt;9999),"Habenkontonummer muss vierstellig sein",IF(VLOOKUP(G1494,Kontenplan!$E$9:$F$277,1)&lt;&gt;G1494,"Habenkonto exisitert nicht","")))))))</f>
        <v/>
      </c>
      <c r="O1494" s="28" t="str">
        <f t="shared" si="47"/>
        <v/>
      </c>
      <c r="P1494" s="28"/>
      <c r="Q1494" s="28"/>
      <c r="R1494" s="28"/>
      <c r="S1494" s="28"/>
      <c r="T1494" s="28"/>
      <c r="U1494" s="28"/>
      <c r="V1494" s="28"/>
      <c r="X1494" s="28"/>
      <c r="Y1494" s="28"/>
    </row>
    <row r="1495" spans="1:25" x14ac:dyDescent="0.2">
      <c r="A1495" t="e">
        <f>IF(OR(F1495=#REF!,G1495=#REF!),ROUND(A1494+1,0),A1494+0.0001)</f>
        <v>#REF!</v>
      </c>
      <c r="B1495" s="20" t="e">
        <f>IF(AND(E1495&gt;=$B$2,E1495&lt;=$B$3,OR(F1495=#REF!,G1495=#REF!)),ROUND(B1494+1,0),B1494+0.0001)</f>
        <v>#REF!</v>
      </c>
      <c r="C1495" s="20" t="e">
        <f>IF(H1495=#REF!,ROUND(C1494+1,0),C1494+0.0001)</f>
        <v>#REF!</v>
      </c>
      <c r="D1495" s="21"/>
      <c r="E1495" s="22"/>
      <c r="F1495" s="23"/>
      <c r="G1495" s="24"/>
      <c r="H1495" s="51"/>
      <c r="I1495" s="25"/>
      <c r="J1495" s="31"/>
      <c r="K1495" s="43" t="str">
        <f t="shared" si="46"/>
        <v/>
      </c>
      <c r="L1495" s="45" t="str">
        <f>IF(F1495="","",VLOOKUP(Journal!F1495,Kontenplan!$E$9:$F$278,2))</f>
        <v/>
      </c>
      <c r="M1495" s="44" t="str">
        <f>IF(G1495="","",VLOOKUP(Journal!G1495,Kontenplan!$E$9:$F$278,2))</f>
        <v/>
      </c>
      <c r="N1495" s="28" t="str">
        <f>IF(AND(G1495="",I1495="",J1495=""),"",IF(AND(I1495&gt;0,OR(F1495="",G1495="")),"Bitte gültige Kontonummer/n eingeben",IF(OR(AND(F1495&gt;0,F1495&lt;1000),F1495&gt;9999),"Sollkontonummer muss vierstellig sein",IF(VLOOKUP(F1495,Kontenplan!$E$9:$E$277,1)&lt;&gt;F1495,"Sollkonto existiert nicht",IF(D1495=0,"Bitte Beleg-Nr. prüfen",IF(OR(AND(G1495&gt;0,G1495&lt;1000),G1495&gt;9999),"Habenkontonummer muss vierstellig sein",IF(VLOOKUP(G1495,Kontenplan!$E$9:$F$277,1)&lt;&gt;G1495,"Habenkonto exisitert nicht","")))))))</f>
        <v/>
      </c>
      <c r="O1495" s="28" t="str">
        <f t="shared" si="47"/>
        <v/>
      </c>
      <c r="P1495" s="28"/>
      <c r="Q1495" s="28"/>
      <c r="R1495" s="28"/>
      <c r="S1495" s="28"/>
      <c r="T1495" s="28"/>
      <c r="U1495" s="28"/>
      <c r="V1495" s="28"/>
      <c r="X1495" s="28"/>
      <c r="Y1495" s="28"/>
    </row>
    <row r="1496" spans="1:25" x14ac:dyDescent="0.2">
      <c r="A1496" t="e">
        <f>IF(OR(F1496=#REF!,G1496=#REF!),ROUND(A1495+1,0),A1495+0.0001)</f>
        <v>#REF!</v>
      </c>
      <c r="B1496" s="20" t="e">
        <f>IF(AND(E1496&gt;=$B$2,E1496&lt;=$B$3,OR(F1496=#REF!,G1496=#REF!)),ROUND(B1495+1,0),B1495+0.0001)</f>
        <v>#REF!</v>
      </c>
      <c r="C1496" s="20" t="e">
        <f>IF(H1496=#REF!,ROUND(C1495+1,0),C1495+0.0001)</f>
        <v>#REF!</v>
      </c>
      <c r="D1496" s="21"/>
      <c r="E1496" s="22"/>
      <c r="F1496" s="23"/>
      <c r="G1496" s="24"/>
      <c r="H1496" s="51"/>
      <c r="I1496" s="25"/>
      <c r="J1496" s="31"/>
      <c r="K1496" s="43" t="str">
        <f t="shared" si="46"/>
        <v/>
      </c>
      <c r="L1496" s="45" t="str">
        <f>IF(F1496="","",VLOOKUP(Journal!F1496,Kontenplan!$E$9:$F$278,2))</f>
        <v/>
      </c>
      <c r="M1496" s="44" t="str">
        <f>IF(G1496="","",VLOOKUP(Journal!G1496,Kontenplan!$E$9:$F$278,2))</f>
        <v/>
      </c>
      <c r="N1496" s="28" t="str">
        <f>IF(AND(G1496="",I1496="",J1496=""),"",IF(AND(I1496&gt;0,OR(F1496="",G1496="")),"Bitte gültige Kontonummer/n eingeben",IF(OR(AND(F1496&gt;0,F1496&lt;1000),F1496&gt;9999),"Sollkontonummer muss vierstellig sein",IF(VLOOKUP(F1496,Kontenplan!$E$9:$E$277,1)&lt;&gt;F1496,"Sollkonto existiert nicht",IF(D1496=0,"Bitte Beleg-Nr. prüfen",IF(OR(AND(G1496&gt;0,G1496&lt;1000),G1496&gt;9999),"Habenkontonummer muss vierstellig sein",IF(VLOOKUP(G1496,Kontenplan!$E$9:$F$277,1)&lt;&gt;G1496,"Habenkonto exisitert nicht","")))))))</f>
        <v/>
      </c>
      <c r="O1496" s="28" t="str">
        <f t="shared" si="47"/>
        <v/>
      </c>
      <c r="P1496" s="28"/>
      <c r="Q1496" s="28"/>
      <c r="R1496" s="28"/>
      <c r="S1496" s="28"/>
      <c r="T1496" s="28"/>
      <c r="U1496" s="28"/>
      <c r="V1496" s="28"/>
      <c r="X1496" s="28"/>
      <c r="Y1496" s="28"/>
    </row>
    <row r="1497" spans="1:25" x14ac:dyDescent="0.2">
      <c r="A1497" t="e">
        <f>IF(OR(F1497=#REF!,G1497=#REF!),ROUND(A1496+1,0),A1496+0.0001)</f>
        <v>#REF!</v>
      </c>
      <c r="B1497" s="20" t="e">
        <f>IF(AND(E1497&gt;=$B$2,E1497&lt;=$B$3,OR(F1497=#REF!,G1497=#REF!)),ROUND(B1496+1,0),B1496+0.0001)</f>
        <v>#REF!</v>
      </c>
      <c r="C1497" s="20" t="e">
        <f>IF(H1497=#REF!,ROUND(C1496+1,0),C1496+0.0001)</f>
        <v>#REF!</v>
      </c>
      <c r="D1497" s="21"/>
      <c r="E1497" s="22"/>
      <c r="F1497" s="23"/>
      <c r="G1497" s="24"/>
      <c r="H1497" s="51"/>
      <c r="I1497" s="25"/>
      <c r="J1497" s="31"/>
      <c r="K1497" s="43" t="str">
        <f t="shared" si="46"/>
        <v/>
      </c>
      <c r="L1497" s="45" t="str">
        <f>IF(F1497="","",VLOOKUP(Journal!F1497,Kontenplan!$E$9:$F$278,2))</f>
        <v/>
      </c>
      <c r="M1497" s="44" t="str">
        <f>IF(G1497="","",VLOOKUP(Journal!G1497,Kontenplan!$E$9:$F$278,2))</f>
        <v/>
      </c>
      <c r="N1497" s="28" t="str">
        <f>IF(AND(G1497="",I1497="",J1497=""),"",IF(AND(I1497&gt;0,OR(F1497="",G1497="")),"Bitte gültige Kontonummer/n eingeben",IF(OR(AND(F1497&gt;0,F1497&lt;1000),F1497&gt;9999),"Sollkontonummer muss vierstellig sein",IF(VLOOKUP(F1497,Kontenplan!$E$9:$E$277,1)&lt;&gt;F1497,"Sollkonto existiert nicht",IF(D1497=0,"Bitte Beleg-Nr. prüfen",IF(OR(AND(G1497&gt;0,G1497&lt;1000),G1497&gt;9999),"Habenkontonummer muss vierstellig sein",IF(VLOOKUP(G1497,Kontenplan!$E$9:$F$277,1)&lt;&gt;G1497,"Habenkonto exisitert nicht","")))))))</f>
        <v/>
      </c>
      <c r="O1497" s="28" t="str">
        <f t="shared" si="47"/>
        <v/>
      </c>
      <c r="P1497" s="28"/>
      <c r="Q1497" s="28"/>
      <c r="R1497" s="28"/>
      <c r="S1497" s="28"/>
      <c r="T1497" s="28"/>
      <c r="U1497" s="28"/>
      <c r="V1497" s="28"/>
      <c r="X1497" s="28"/>
      <c r="Y1497" s="28"/>
    </row>
    <row r="1498" spans="1:25" x14ac:dyDescent="0.2">
      <c r="A1498" t="e">
        <f>IF(OR(F1498=#REF!,G1498=#REF!),ROUND(A1497+1,0),A1497+0.0001)</f>
        <v>#REF!</v>
      </c>
      <c r="B1498" s="20" t="e">
        <f>IF(AND(E1498&gt;=$B$2,E1498&lt;=$B$3,OR(F1498=#REF!,G1498=#REF!)),ROUND(B1497+1,0),B1497+0.0001)</f>
        <v>#REF!</v>
      </c>
      <c r="C1498" s="20" t="e">
        <f>IF(H1498=#REF!,ROUND(C1497+1,0),C1497+0.0001)</f>
        <v>#REF!</v>
      </c>
      <c r="D1498" s="21"/>
      <c r="E1498" s="22"/>
      <c r="F1498" s="23"/>
      <c r="G1498" s="24"/>
      <c r="H1498" s="51"/>
      <c r="I1498" s="25"/>
      <c r="J1498" s="31"/>
      <c r="K1498" s="43" t="str">
        <f t="shared" si="46"/>
        <v/>
      </c>
      <c r="L1498" s="45" t="str">
        <f>IF(F1498="","",VLOOKUP(Journal!F1498,Kontenplan!$E$9:$F$278,2))</f>
        <v/>
      </c>
      <c r="M1498" s="44" t="str">
        <f>IF(G1498="","",VLOOKUP(Journal!G1498,Kontenplan!$E$9:$F$278,2))</f>
        <v/>
      </c>
      <c r="N1498" s="28" t="str">
        <f>IF(AND(G1498="",I1498="",J1498=""),"",IF(AND(I1498&gt;0,OR(F1498="",G1498="")),"Bitte gültige Kontonummer/n eingeben",IF(OR(AND(F1498&gt;0,F1498&lt;1000),F1498&gt;9999),"Sollkontonummer muss vierstellig sein",IF(VLOOKUP(F1498,Kontenplan!$E$9:$E$277,1)&lt;&gt;F1498,"Sollkonto existiert nicht",IF(D1498=0,"Bitte Beleg-Nr. prüfen",IF(OR(AND(G1498&gt;0,G1498&lt;1000),G1498&gt;9999),"Habenkontonummer muss vierstellig sein",IF(VLOOKUP(G1498,Kontenplan!$E$9:$F$277,1)&lt;&gt;G1498,"Habenkonto exisitert nicht","")))))))</f>
        <v/>
      </c>
      <c r="O1498" s="28" t="str">
        <f t="shared" si="47"/>
        <v/>
      </c>
      <c r="P1498" s="28"/>
      <c r="Q1498" s="28"/>
      <c r="R1498" s="28"/>
      <c r="S1498" s="28"/>
      <c r="T1498" s="28"/>
      <c r="U1498" s="28"/>
      <c r="V1498" s="28"/>
      <c r="X1498" s="28"/>
      <c r="Y1498" s="28"/>
    </row>
    <row r="1499" spans="1:25" x14ac:dyDescent="0.2">
      <c r="A1499" t="e">
        <f>IF(OR(F1499=#REF!,G1499=#REF!),ROUND(A1498+1,0),A1498+0.0001)</f>
        <v>#REF!</v>
      </c>
      <c r="B1499" s="20" t="e">
        <f>IF(AND(E1499&gt;=$B$2,E1499&lt;=$B$3,OR(F1499=#REF!,G1499=#REF!)),ROUND(B1498+1,0),B1498+0.0001)</f>
        <v>#REF!</v>
      </c>
      <c r="C1499" s="20" t="e">
        <f>IF(H1499=#REF!,ROUND(C1498+1,0),C1498+0.0001)</f>
        <v>#REF!</v>
      </c>
      <c r="D1499" s="21"/>
      <c r="E1499" s="22"/>
      <c r="F1499" s="23"/>
      <c r="G1499" s="24"/>
      <c r="H1499" s="51"/>
      <c r="I1499" s="25"/>
      <c r="J1499" s="31"/>
      <c r="K1499" s="43" t="str">
        <f t="shared" si="46"/>
        <v/>
      </c>
      <c r="L1499" s="45" t="str">
        <f>IF(F1499="","",VLOOKUP(Journal!F1499,Kontenplan!$E$9:$F$278,2))</f>
        <v/>
      </c>
      <c r="M1499" s="44" t="str">
        <f>IF(G1499="","",VLOOKUP(Journal!G1499,Kontenplan!$E$9:$F$278,2))</f>
        <v/>
      </c>
      <c r="N1499" s="28" t="str">
        <f>IF(AND(G1499="",I1499="",J1499=""),"",IF(AND(I1499&gt;0,OR(F1499="",G1499="")),"Bitte gültige Kontonummer/n eingeben",IF(OR(AND(F1499&gt;0,F1499&lt;1000),F1499&gt;9999),"Sollkontonummer muss vierstellig sein",IF(VLOOKUP(F1499,Kontenplan!$E$9:$E$277,1)&lt;&gt;F1499,"Sollkonto existiert nicht",IF(D1499=0,"Bitte Beleg-Nr. prüfen",IF(OR(AND(G1499&gt;0,G1499&lt;1000),G1499&gt;9999),"Habenkontonummer muss vierstellig sein",IF(VLOOKUP(G1499,Kontenplan!$E$9:$F$277,1)&lt;&gt;G1499,"Habenkonto exisitert nicht","")))))))</f>
        <v/>
      </c>
      <c r="O1499" s="28" t="str">
        <f t="shared" si="47"/>
        <v/>
      </c>
      <c r="P1499" s="28"/>
      <c r="Q1499" s="28"/>
      <c r="R1499" s="28"/>
      <c r="S1499" s="28"/>
      <c r="T1499" s="28"/>
      <c r="U1499" s="28"/>
      <c r="V1499" s="28"/>
      <c r="X1499" s="28"/>
      <c r="Y1499" s="28"/>
    </row>
    <row r="1500" spans="1:25" x14ac:dyDescent="0.2">
      <c r="A1500" t="e">
        <f>IF(OR(F1500=#REF!,G1500=#REF!),ROUND(A1499+1,0),A1499+0.0001)</f>
        <v>#REF!</v>
      </c>
      <c r="B1500" s="20" t="e">
        <f>IF(AND(E1500&gt;=$B$2,E1500&lt;=$B$3,OR(F1500=#REF!,G1500=#REF!)),ROUND(B1499+1,0),B1499+0.0001)</f>
        <v>#REF!</v>
      </c>
      <c r="C1500" s="20" t="e">
        <f>IF(H1500=#REF!,ROUND(C1499+1,0),C1499+0.0001)</f>
        <v>#REF!</v>
      </c>
      <c r="D1500" s="21"/>
      <c r="E1500" s="22"/>
      <c r="F1500" s="23"/>
      <c r="G1500" s="24"/>
      <c r="H1500" s="51"/>
      <c r="I1500" s="25"/>
      <c r="J1500" s="31"/>
      <c r="K1500" s="43" t="str">
        <f t="shared" si="46"/>
        <v/>
      </c>
      <c r="L1500" s="45" t="str">
        <f>IF(F1500="","",VLOOKUP(Journal!F1500,Kontenplan!$E$9:$F$278,2))</f>
        <v/>
      </c>
      <c r="M1500" s="44" t="str">
        <f>IF(G1500="","",VLOOKUP(Journal!G1500,Kontenplan!$E$9:$F$278,2))</f>
        <v/>
      </c>
      <c r="N1500" s="28" t="str">
        <f>IF(AND(G1500="",I1500="",J1500=""),"",IF(AND(I1500&gt;0,OR(F1500="",G1500="")),"Bitte gültige Kontonummer/n eingeben",IF(OR(AND(F1500&gt;0,F1500&lt;1000),F1500&gt;9999),"Sollkontonummer muss vierstellig sein",IF(VLOOKUP(F1500,Kontenplan!$E$9:$E$277,1)&lt;&gt;F1500,"Sollkonto existiert nicht",IF(D1500=0,"Bitte Beleg-Nr. prüfen",IF(OR(AND(G1500&gt;0,G1500&lt;1000),G1500&gt;9999),"Habenkontonummer muss vierstellig sein",IF(VLOOKUP(G1500,Kontenplan!$E$9:$F$277,1)&lt;&gt;G1500,"Habenkonto exisitert nicht","")))))))</f>
        <v/>
      </c>
      <c r="O1500" s="28" t="str">
        <f t="shared" si="47"/>
        <v/>
      </c>
      <c r="P1500" s="28"/>
      <c r="Q1500" s="28"/>
      <c r="R1500" s="28"/>
      <c r="S1500" s="28"/>
      <c r="T1500" s="28"/>
      <c r="U1500" s="28"/>
      <c r="V1500" s="28"/>
      <c r="X1500" s="28"/>
      <c r="Y1500" s="28"/>
    </row>
    <row r="1501" spans="1:25" x14ac:dyDescent="0.2">
      <c r="A1501" t="e">
        <f>IF(OR(F1501=#REF!,G1501=#REF!),ROUND(A1500+1,0),A1500+0.0001)</f>
        <v>#REF!</v>
      </c>
      <c r="B1501" s="20" t="e">
        <f>IF(AND(E1501&gt;=$B$2,E1501&lt;=$B$3,OR(F1501=#REF!,G1501=#REF!)),ROUND(B1500+1,0),B1500+0.0001)</f>
        <v>#REF!</v>
      </c>
      <c r="C1501" s="20" t="e">
        <f>IF(H1501=#REF!,ROUND(C1500+1,0),C1500+0.0001)</f>
        <v>#REF!</v>
      </c>
      <c r="D1501" s="21"/>
      <c r="E1501" s="22"/>
      <c r="F1501" s="23"/>
      <c r="G1501" s="24"/>
      <c r="H1501" s="51"/>
      <c r="I1501" s="25"/>
      <c r="J1501" s="31"/>
      <c r="K1501" s="43" t="str">
        <f t="shared" ref="K1501:K1564" si="48">IF(N1501&lt;&gt;"",N1501,IF(O1501&lt;&gt;"",O1501,""))</f>
        <v/>
      </c>
      <c r="L1501" s="45" t="str">
        <f>IF(F1501="","",VLOOKUP(Journal!F1501,Kontenplan!$E$9:$F$278,2))</f>
        <v/>
      </c>
      <c r="M1501" s="44" t="str">
        <f>IF(G1501="","",VLOOKUP(Journal!G1501,Kontenplan!$E$9:$F$278,2))</f>
        <v/>
      </c>
      <c r="N1501" s="28" t="str">
        <f>IF(AND(G1501="",I1501="",J1501=""),"",IF(AND(I1501&gt;0,OR(F1501="",G1501="")),"Bitte gültige Kontonummer/n eingeben",IF(OR(AND(F1501&gt;0,F1501&lt;1000),F1501&gt;9999),"Sollkontonummer muss vierstellig sein",IF(VLOOKUP(F1501,Kontenplan!$E$9:$E$277,1)&lt;&gt;F1501,"Sollkonto existiert nicht",IF(D1501=0,"Bitte Beleg-Nr. prüfen",IF(OR(AND(G1501&gt;0,G1501&lt;1000),G1501&gt;9999),"Habenkontonummer muss vierstellig sein",IF(VLOOKUP(G1501,Kontenplan!$E$9:$F$277,1)&lt;&gt;G1501,"Habenkonto exisitert nicht","")))))))</f>
        <v/>
      </c>
      <c r="O1501" s="28" t="str">
        <f t="shared" si="47"/>
        <v/>
      </c>
      <c r="P1501" s="28"/>
      <c r="Q1501" s="28"/>
      <c r="R1501" s="28"/>
      <c r="S1501" s="28"/>
      <c r="T1501" s="28"/>
      <c r="U1501" s="28"/>
      <c r="V1501" s="28"/>
      <c r="X1501" s="28"/>
      <c r="Y1501" s="28"/>
    </row>
    <row r="1502" spans="1:25" x14ac:dyDescent="0.2">
      <c r="A1502" t="e">
        <f>IF(OR(F1502=#REF!,G1502=#REF!),ROUND(A1501+1,0),A1501+0.0001)</f>
        <v>#REF!</v>
      </c>
      <c r="B1502" s="20" t="e">
        <f>IF(AND(E1502&gt;=$B$2,E1502&lt;=$B$3,OR(F1502=#REF!,G1502=#REF!)),ROUND(B1501+1,0),B1501+0.0001)</f>
        <v>#REF!</v>
      </c>
      <c r="C1502" s="20" t="e">
        <f>IF(H1502=#REF!,ROUND(C1501+1,0),C1501+0.0001)</f>
        <v>#REF!</v>
      </c>
      <c r="D1502" s="21"/>
      <c r="E1502" s="22"/>
      <c r="F1502" s="23"/>
      <c r="G1502" s="24"/>
      <c r="H1502" s="51"/>
      <c r="I1502" s="25"/>
      <c r="J1502" s="31"/>
      <c r="K1502" s="43" t="str">
        <f t="shared" si="48"/>
        <v/>
      </c>
      <c r="L1502" s="45" t="str">
        <f>IF(F1502="","",VLOOKUP(Journal!F1502,Kontenplan!$E$9:$F$278,2))</f>
        <v/>
      </c>
      <c r="M1502" s="44" t="str">
        <f>IF(G1502="","",VLOOKUP(Journal!G1502,Kontenplan!$E$9:$F$278,2))</f>
        <v/>
      </c>
      <c r="N1502" s="28" t="str">
        <f>IF(AND(G1502="",I1502="",J1502=""),"",IF(AND(I1502&gt;0,OR(F1502="",G1502="")),"Bitte gültige Kontonummer/n eingeben",IF(OR(AND(F1502&gt;0,F1502&lt;1000),F1502&gt;9999),"Sollkontonummer muss vierstellig sein",IF(VLOOKUP(F1502,Kontenplan!$E$9:$E$277,1)&lt;&gt;F1502,"Sollkonto existiert nicht",IF(D1502=0,"Bitte Beleg-Nr. prüfen",IF(OR(AND(G1502&gt;0,G1502&lt;1000),G1502&gt;9999),"Habenkontonummer muss vierstellig sein",IF(VLOOKUP(G1502,Kontenplan!$E$9:$F$277,1)&lt;&gt;G1502,"Habenkonto exisitert nicht","")))))))</f>
        <v/>
      </c>
      <c r="O1502" s="28" t="str">
        <f t="shared" si="47"/>
        <v/>
      </c>
      <c r="P1502" s="28"/>
      <c r="Q1502" s="28"/>
      <c r="R1502" s="28"/>
      <c r="S1502" s="28"/>
      <c r="T1502" s="28"/>
      <c r="U1502" s="28"/>
      <c r="V1502" s="28"/>
      <c r="X1502" s="28"/>
      <c r="Y1502" s="28"/>
    </row>
    <row r="1503" spans="1:25" x14ac:dyDescent="0.2">
      <c r="A1503" t="e">
        <f>IF(OR(F1503=#REF!,G1503=#REF!),ROUND(A1502+1,0),A1502+0.0001)</f>
        <v>#REF!</v>
      </c>
      <c r="B1503" s="20" t="e">
        <f>IF(AND(E1503&gt;=$B$2,E1503&lt;=$B$3,OR(F1503=#REF!,G1503=#REF!)),ROUND(B1502+1,0),B1502+0.0001)</f>
        <v>#REF!</v>
      </c>
      <c r="C1503" s="20" t="e">
        <f>IF(H1503=#REF!,ROUND(C1502+1,0),C1502+0.0001)</f>
        <v>#REF!</v>
      </c>
      <c r="D1503" s="21"/>
      <c r="E1503" s="22"/>
      <c r="F1503" s="23"/>
      <c r="G1503" s="24"/>
      <c r="H1503" s="51"/>
      <c r="I1503" s="25"/>
      <c r="J1503" s="31"/>
      <c r="K1503" s="43" t="str">
        <f t="shared" si="48"/>
        <v/>
      </c>
      <c r="L1503" s="45" t="str">
        <f>IF(F1503="","",VLOOKUP(Journal!F1503,Kontenplan!$E$9:$F$278,2))</f>
        <v/>
      </c>
      <c r="M1503" s="44" t="str">
        <f>IF(G1503="","",VLOOKUP(Journal!G1503,Kontenplan!$E$9:$F$278,2))</f>
        <v/>
      </c>
      <c r="N1503" s="28" t="str">
        <f>IF(AND(G1503="",I1503="",J1503=""),"",IF(AND(I1503&gt;0,OR(F1503="",G1503="")),"Bitte gültige Kontonummer/n eingeben",IF(OR(AND(F1503&gt;0,F1503&lt;1000),F1503&gt;9999),"Sollkontonummer muss vierstellig sein",IF(VLOOKUP(F1503,Kontenplan!$E$9:$E$277,1)&lt;&gt;F1503,"Sollkonto existiert nicht",IF(D1503=0,"Bitte Beleg-Nr. prüfen",IF(OR(AND(G1503&gt;0,G1503&lt;1000),G1503&gt;9999),"Habenkontonummer muss vierstellig sein",IF(VLOOKUP(G1503,Kontenplan!$E$9:$F$277,1)&lt;&gt;G1503,"Habenkonto exisitert nicht","")))))))</f>
        <v/>
      </c>
      <c r="O1503" s="28" t="str">
        <f t="shared" si="47"/>
        <v/>
      </c>
      <c r="P1503" s="28"/>
      <c r="Q1503" s="28"/>
      <c r="R1503" s="28"/>
      <c r="S1503" s="28"/>
      <c r="T1503" s="28"/>
      <c r="U1503" s="28"/>
      <c r="V1503" s="28"/>
      <c r="X1503" s="28"/>
      <c r="Y1503" s="28"/>
    </row>
    <row r="1504" spans="1:25" x14ac:dyDescent="0.2">
      <c r="A1504" t="e">
        <f>IF(OR(F1504=#REF!,G1504=#REF!),ROUND(A1503+1,0),A1503+0.0001)</f>
        <v>#REF!</v>
      </c>
      <c r="B1504" s="20" t="e">
        <f>IF(AND(E1504&gt;=$B$2,E1504&lt;=$B$3,OR(F1504=#REF!,G1504=#REF!)),ROUND(B1503+1,0),B1503+0.0001)</f>
        <v>#REF!</v>
      </c>
      <c r="C1504" s="20" t="e">
        <f>IF(H1504=#REF!,ROUND(C1503+1,0),C1503+0.0001)</f>
        <v>#REF!</v>
      </c>
      <c r="D1504" s="21"/>
      <c r="E1504" s="22"/>
      <c r="F1504" s="23"/>
      <c r="G1504" s="24"/>
      <c r="H1504" s="51"/>
      <c r="I1504" s="25"/>
      <c r="J1504" s="31"/>
      <c r="K1504" s="43" t="str">
        <f t="shared" si="48"/>
        <v/>
      </c>
      <c r="L1504" s="45" t="str">
        <f>IF(F1504="","",VLOOKUP(Journal!F1504,Kontenplan!$E$9:$F$278,2))</f>
        <v/>
      </c>
      <c r="M1504" s="44" t="str">
        <f>IF(G1504="","",VLOOKUP(Journal!G1504,Kontenplan!$E$9:$F$278,2))</f>
        <v/>
      </c>
      <c r="N1504" s="28" t="str">
        <f>IF(AND(G1504="",I1504="",J1504=""),"",IF(AND(I1504&gt;0,OR(F1504="",G1504="")),"Bitte gültige Kontonummer/n eingeben",IF(OR(AND(F1504&gt;0,F1504&lt;1000),F1504&gt;9999),"Sollkontonummer muss vierstellig sein",IF(VLOOKUP(F1504,Kontenplan!$E$9:$E$277,1)&lt;&gt;F1504,"Sollkonto existiert nicht",IF(D1504=0,"Bitte Beleg-Nr. prüfen",IF(OR(AND(G1504&gt;0,G1504&lt;1000),G1504&gt;9999),"Habenkontonummer muss vierstellig sein",IF(VLOOKUP(G1504,Kontenplan!$E$9:$F$277,1)&lt;&gt;G1504,"Habenkonto exisitert nicht","")))))))</f>
        <v/>
      </c>
      <c r="O1504" s="28" t="str">
        <f t="shared" si="47"/>
        <v/>
      </c>
      <c r="P1504" s="28"/>
      <c r="Q1504" s="28"/>
      <c r="R1504" s="28"/>
      <c r="S1504" s="28"/>
      <c r="T1504" s="28"/>
      <c r="U1504" s="28"/>
      <c r="V1504" s="28"/>
      <c r="X1504" s="28"/>
      <c r="Y1504" s="28"/>
    </row>
    <row r="1505" spans="1:25" x14ac:dyDescent="0.2">
      <c r="A1505" t="e">
        <f>IF(OR(F1505=#REF!,G1505=#REF!),ROUND(A1504+1,0),A1504+0.0001)</f>
        <v>#REF!</v>
      </c>
      <c r="B1505" s="20" t="e">
        <f>IF(AND(E1505&gt;=$B$2,E1505&lt;=$B$3,OR(F1505=#REF!,G1505=#REF!)),ROUND(B1504+1,0),B1504+0.0001)</f>
        <v>#REF!</v>
      </c>
      <c r="C1505" s="20" t="e">
        <f>IF(H1505=#REF!,ROUND(C1504+1,0),C1504+0.0001)</f>
        <v>#REF!</v>
      </c>
      <c r="D1505" s="21"/>
      <c r="E1505" s="22"/>
      <c r="F1505" s="23"/>
      <c r="G1505" s="24"/>
      <c r="H1505" s="51"/>
      <c r="I1505" s="25"/>
      <c r="J1505" s="31"/>
      <c r="K1505" s="43" t="str">
        <f t="shared" si="48"/>
        <v/>
      </c>
      <c r="L1505" s="45" t="str">
        <f>IF(F1505="","",VLOOKUP(Journal!F1505,Kontenplan!$E$9:$F$278,2))</f>
        <v/>
      </c>
      <c r="M1505" s="44" t="str">
        <f>IF(G1505="","",VLOOKUP(Journal!G1505,Kontenplan!$E$9:$F$278,2))</f>
        <v/>
      </c>
      <c r="N1505" s="28" t="str">
        <f>IF(AND(G1505="",I1505="",J1505=""),"",IF(AND(I1505&gt;0,OR(F1505="",G1505="")),"Bitte gültige Kontonummer/n eingeben",IF(OR(AND(F1505&gt;0,F1505&lt;1000),F1505&gt;9999),"Sollkontonummer muss vierstellig sein",IF(VLOOKUP(F1505,Kontenplan!$E$9:$E$277,1)&lt;&gt;F1505,"Sollkonto existiert nicht",IF(D1505=0,"Bitte Beleg-Nr. prüfen",IF(OR(AND(G1505&gt;0,G1505&lt;1000),G1505&gt;9999),"Habenkontonummer muss vierstellig sein",IF(VLOOKUP(G1505,Kontenplan!$E$9:$F$277,1)&lt;&gt;G1505,"Habenkonto exisitert nicht","")))))))</f>
        <v/>
      </c>
      <c r="O1505" s="28" t="str">
        <f t="shared" si="47"/>
        <v/>
      </c>
      <c r="P1505" s="28"/>
      <c r="Q1505" s="28"/>
      <c r="R1505" s="28"/>
      <c r="S1505" s="28"/>
      <c r="T1505" s="28"/>
      <c r="U1505" s="28"/>
      <c r="V1505" s="28"/>
      <c r="X1505" s="28"/>
      <c r="Y1505" s="28"/>
    </row>
    <row r="1506" spans="1:25" x14ac:dyDescent="0.2">
      <c r="A1506" t="e">
        <f>IF(OR(F1506=#REF!,G1506=#REF!),ROUND(A1505+1,0),A1505+0.0001)</f>
        <v>#REF!</v>
      </c>
      <c r="B1506" s="20" t="e">
        <f>IF(AND(E1506&gt;=$B$2,E1506&lt;=$B$3,OR(F1506=#REF!,G1506=#REF!)),ROUND(B1505+1,0),B1505+0.0001)</f>
        <v>#REF!</v>
      </c>
      <c r="C1506" s="20" t="e">
        <f>IF(H1506=#REF!,ROUND(C1505+1,0),C1505+0.0001)</f>
        <v>#REF!</v>
      </c>
      <c r="D1506" s="21"/>
      <c r="E1506" s="22"/>
      <c r="F1506" s="23"/>
      <c r="G1506" s="24"/>
      <c r="H1506" s="51"/>
      <c r="I1506" s="25"/>
      <c r="J1506" s="31"/>
      <c r="K1506" s="43" t="str">
        <f t="shared" si="48"/>
        <v/>
      </c>
      <c r="L1506" s="45" t="str">
        <f>IF(F1506="","",VLOOKUP(Journal!F1506,Kontenplan!$E$9:$F$278,2))</f>
        <v/>
      </c>
      <c r="M1506" s="44" t="str">
        <f>IF(G1506="","",VLOOKUP(Journal!G1506,Kontenplan!$E$9:$F$278,2))</f>
        <v/>
      </c>
      <c r="N1506" s="28" t="str">
        <f>IF(AND(G1506="",I1506="",J1506=""),"",IF(AND(I1506&gt;0,OR(F1506="",G1506="")),"Bitte gültige Kontonummer/n eingeben",IF(OR(AND(F1506&gt;0,F1506&lt;1000),F1506&gt;9999),"Sollkontonummer muss vierstellig sein",IF(VLOOKUP(F1506,Kontenplan!$E$9:$E$277,1)&lt;&gt;F1506,"Sollkonto existiert nicht",IF(D1506=0,"Bitte Beleg-Nr. prüfen",IF(OR(AND(G1506&gt;0,G1506&lt;1000),G1506&gt;9999),"Habenkontonummer muss vierstellig sein",IF(VLOOKUP(G1506,Kontenplan!$E$9:$F$277,1)&lt;&gt;G1506,"Habenkonto exisitert nicht","")))))))</f>
        <v/>
      </c>
      <c r="O1506" s="28" t="str">
        <f t="shared" si="47"/>
        <v/>
      </c>
      <c r="P1506" s="28"/>
      <c r="Q1506" s="28"/>
      <c r="R1506" s="28"/>
      <c r="S1506" s="28"/>
      <c r="T1506" s="28"/>
      <c r="U1506" s="28"/>
      <c r="V1506" s="28"/>
      <c r="X1506" s="28"/>
      <c r="Y1506" s="28"/>
    </row>
    <row r="1507" spans="1:25" x14ac:dyDescent="0.2">
      <c r="A1507" t="e">
        <f>IF(OR(F1507=#REF!,G1507=#REF!),ROUND(A1506+1,0),A1506+0.0001)</f>
        <v>#REF!</v>
      </c>
      <c r="B1507" s="20" t="e">
        <f>IF(AND(E1507&gt;=$B$2,E1507&lt;=$B$3,OR(F1507=#REF!,G1507=#REF!)),ROUND(B1506+1,0),B1506+0.0001)</f>
        <v>#REF!</v>
      </c>
      <c r="C1507" s="20" t="e">
        <f>IF(H1507=#REF!,ROUND(C1506+1,0),C1506+0.0001)</f>
        <v>#REF!</v>
      </c>
      <c r="D1507" s="21"/>
      <c r="E1507" s="22"/>
      <c r="F1507" s="23"/>
      <c r="G1507" s="24"/>
      <c r="H1507" s="51"/>
      <c r="I1507" s="25"/>
      <c r="J1507" s="31"/>
      <c r="K1507" s="43" t="str">
        <f t="shared" si="48"/>
        <v/>
      </c>
      <c r="L1507" s="45" t="str">
        <f>IF(F1507="","",VLOOKUP(Journal!F1507,Kontenplan!$E$9:$F$278,2))</f>
        <v/>
      </c>
      <c r="M1507" s="44" t="str">
        <f>IF(G1507="","",VLOOKUP(Journal!G1507,Kontenplan!$E$9:$F$278,2))</f>
        <v/>
      </c>
      <c r="N1507" s="28" t="str">
        <f>IF(AND(G1507="",I1507="",J1507=""),"",IF(AND(I1507&gt;0,OR(F1507="",G1507="")),"Bitte gültige Kontonummer/n eingeben",IF(OR(AND(F1507&gt;0,F1507&lt;1000),F1507&gt;9999),"Sollkontonummer muss vierstellig sein",IF(VLOOKUP(F1507,Kontenplan!$E$9:$E$277,1)&lt;&gt;F1507,"Sollkonto existiert nicht",IF(D1507=0,"Bitte Beleg-Nr. prüfen",IF(OR(AND(G1507&gt;0,G1507&lt;1000),G1507&gt;9999),"Habenkontonummer muss vierstellig sein",IF(VLOOKUP(G1507,Kontenplan!$E$9:$F$277,1)&lt;&gt;G1507,"Habenkonto exisitert nicht","")))))))</f>
        <v/>
      </c>
      <c r="O1507" s="28" t="str">
        <f t="shared" si="47"/>
        <v/>
      </c>
      <c r="P1507" s="28"/>
      <c r="Q1507" s="28"/>
      <c r="R1507" s="28"/>
      <c r="S1507" s="28"/>
      <c r="T1507" s="28"/>
      <c r="U1507" s="28"/>
      <c r="V1507" s="28"/>
      <c r="X1507" s="28"/>
      <c r="Y1507" s="28"/>
    </row>
    <row r="1508" spans="1:25" x14ac:dyDescent="0.2">
      <c r="A1508" t="e">
        <f>IF(OR(F1508=#REF!,G1508=#REF!),ROUND(A1507+1,0),A1507+0.0001)</f>
        <v>#REF!</v>
      </c>
      <c r="B1508" s="20" t="e">
        <f>IF(AND(E1508&gt;=$B$2,E1508&lt;=$B$3,OR(F1508=#REF!,G1508=#REF!)),ROUND(B1507+1,0),B1507+0.0001)</f>
        <v>#REF!</v>
      </c>
      <c r="C1508" s="20" t="e">
        <f>IF(H1508=#REF!,ROUND(C1507+1,0),C1507+0.0001)</f>
        <v>#REF!</v>
      </c>
      <c r="D1508" s="21"/>
      <c r="E1508" s="22"/>
      <c r="F1508" s="23"/>
      <c r="G1508" s="24"/>
      <c r="H1508" s="51"/>
      <c r="I1508" s="25"/>
      <c r="J1508" s="31"/>
      <c r="K1508" s="43" t="str">
        <f t="shared" si="48"/>
        <v/>
      </c>
      <c r="L1508" s="45" t="str">
        <f>IF(F1508="","",VLOOKUP(Journal!F1508,Kontenplan!$E$9:$F$278,2))</f>
        <v/>
      </c>
      <c r="M1508" s="44" t="str">
        <f>IF(G1508="","",VLOOKUP(Journal!G1508,Kontenplan!$E$9:$F$278,2))</f>
        <v/>
      </c>
      <c r="N1508" s="28" t="str">
        <f>IF(AND(G1508="",I1508="",J1508=""),"",IF(AND(I1508&gt;0,OR(F1508="",G1508="")),"Bitte gültige Kontonummer/n eingeben",IF(OR(AND(F1508&gt;0,F1508&lt;1000),F1508&gt;9999),"Sollkontonummer muss vierstellig sein",IF(VLOOKUP(F1508,Kontenplan!$E$9:$E$277,1)&lt;&gt;F1508,"Sollkonto existiert nicht",IF(D1508=0,"Bitte Beleg-Nr. prüfen",IF(OR(AND(G1508&gt;0,G1508&lt;1000),G1508&gt;9999),"Habenkontonummer muss vierstellig sein",IF(VLOOKUP(G1508,Kontenplan!$E$9:$F$277,1)&lt;&gt;G1508,"Habenkonto exisitert nicht","")))))))</f>
        <v/>
      </c>
      <c r="O1508" s="28" t="str">
        <f t="shared" si="47"/>
        <v/>
      </c>
      <c r="P1508" s="28"/>
      <c r="Q1508" s="28"/>
      <c r="R1508" s="28"/>
      <c r="S1508" s="28"/>
      <c r="T1508" s="28"/>
      <c r="U1508" s="28"/>
      <c r="V1508" s="28"/>
      <c r="X1508" s="28"/>
      <c r="Y1508" s="28"/>
    </row>
    <row r="1509" spans="1:25" x14ac:dyDescent="0.2">
      <c r="A1509" t="e">
        <f>IF(OR(F1509=#REF!,G1509=#REF!),ROUND(A1508+1,0),A1508+0.0001)</f>
        <v>#REF!</v>
      </c>
      <c r="B1509" s="20" t="e">
        <f>IF(AND(E1509&gt;=$B$2,E1509&lt;=$B$3,OR(F1509=#REF!,G1509=#REF!)),ROUND(B1508+1,0),B1508+0.0001)</f>
        <v>#REF!</v>
      </c>
      <c r="C1509" s="20" t="e">
        <f>IF(H1509=#REF!,ROUND(C1508+1,0),C1508+0.0001)</f>
        <v>#REF!</v>
      </c>
      <c r="D1509" s="21"/>
      <c r="E1509" s="22"/>
      <c r="F1509" s="23"/>
      <c r="G1509" s="24"/>
      <c r="H1509" s="51"/>
      <c r="I1509" s="25"/>
      <c r="J1509" s="31"/>
      <c r="K1509" s="43" t="str">
        <f t="shared" si="48"/>
        <v/>
      </c>
      <c r="L1509" s="45" t="str">
        <f>IF(F1509="","",VLOOKUP(Journal!F1509,Kontenplan!$E$9:$F$278,2))</f>
        <v/>
      </c>
      <c r="M1509" s="44" t="str">
        <f>IF(G1509="","",VLOOKUP(Journal!G1509,Kontenplan!$E$9:$F$278,2))</f>
        <v/>
      </c>
      <c r="N1509" s="28" t="str">
        <f>IF(AND(G1509="",I1509="",J1509=""),"",IF(AND(I1509&gt;0,OR(F1509="",G1509="")),"Bitte gültige Kontonummer/n eingeben",IF(OR(AND(F1509&gt;0,F1509&lt;1000),F1509&gt;9999),"Sollkontonummer muss vierstellig sein",IF(VLOOKUP(F1509,Kontenplan!$E$9:$E$277,1)&lt;&gt;F1509,"Sollkonto existiert nicht",IF(D1509=0,"Bitte Beleg-Nr. prüfen",IF(OR(AND(G1509&gt;0,G1509&lt;1000),G1509&gt;9999),"Habenkontonummer muss vierstellig sein",IF(VLOOKUP(G1509,Kontenplan!$E$9:$F$277,1)&lt;&gt;G1509,"Habenkonto exisitert nicht","")))))))</f>
        <v/>
      </c>
      <c r="O1509" s="28" t="str">
        <f t="shared" si="47"/>
        <v/>
      </c>
      <c r="P1509" s="28"/>
      <c r="Q1509" s="28"/>
      <c r="R1509" s="28"/>
      <c r="S1509" s="28"/>
      <c r="T1509" s="28"/>
      <c r="U1509" s="28"/>
      <c r="V1509" s="28"/>
      <c r="X1509" s="28"/>
      <c r="Y1509" s="28"/>
    </row>
    <row r="1510" spans="1:25" x14ac:dyDescent="0.2">
      <c r="A1510" t="e">
        <f>IF(OR(F1510=#REF!,G1510=#REF!),ROUND(A1509+1,0),A1509+0.0001)</f>
        <v>#REF!</v>
      </c>
      <c r="B1510" s="20" t="e">
        <f>IF(AND(E1510&gt;=$B$2,E1510&lt;=$B$3,OR(F1510=#REF!,G1510=#REF!)),ROUND(B1509+1,0),B1509+0.0001)</f>
        <v>#REF!</v>
      </c>
      <c r="C1510" s="20" t="e">
        <f>IF(H1510=#REF!,ROUND(C1509+1,0),C1509+0.0001)</f>
        <v>#REF!</v>
      </c>
      <c r="D1510" s="21"/>
      <c r="E1510" s="22"/>
      <c r="F1510" s="23"/>
      <c r="G1510" s="24"/>
      <c r="H1510" s="51"/>
      <c r="I1510" s="25"/>
      <c r="J1510" s="31"/>
      <c r="K1510" s="43" t="str">
        <f t="shared" si="48"/>
        <v/>
      </c>
      <c r="L1510" s="45" t="str">
        <f>IF(F1510="","",VLOOKUP(Journal!F1510,Kontenplan!$E$9:$F$278,2))</f>
        <v/>
      </c>
      <c r="M1510" s="44" t="str">
        <f>IF(G1510="","",VLOOKUP(Journal!G1510,Kontenplan!$E$9:$F$278,2))</f>
        <v/>
      </c>
      <c r="N1510" s="28" t="str">
        <f>IF(AND(G1510="",I1510="",J1510=""),"",IF(AND(I1510&gt;0,OR(F1510="",G1510="")),"Bitte gültige Kontonummer/n eingeben",IF(OR(AND(F1510&gt;0,F1510&lt;1000),F1510&gt;9999),"Sollkontonummer muss vierstellig sein",IF(VLOOKUP(F1510,Kontenplan!$E$9:$E$277,1)&lt;&gt;F1510,"Sollkonto existiert nicht",IF(D1510=0,"Bitte Beleg-Nr. prüfen",IF(OR(AND(G1510&gt;0,G1510&lt;1000),G1510&gt;9999),"Habenkontonummer muss vierstellig sein",IF(VLOOKUP(G1510,Kontenplan!$E$9:$F$277,1)&lt;&gt;G1510,"Habenkonto exisitert nicht","")))))))</f>
        <v/>
      </c>
      <c r="O1510" s="28" t="str">
        <f t="shared" si="47"/>
        <v/>
      </c>
      <c r="P1510" s="28"/>
      <c r="Q1510" s="28"/>
      <c r="R1510" s="28"/>
      <c r="S1510" s="28"/>
      <c r="T1510" s="28"/>
      <c r="U1510" s="28"/>
      <c r="V1510" s="28"/>
      <c r="X1510" s="28"/>
      <c r="Y1510" s="28"/>
    </row>
    <row r="1511" spans="1:25" x14ac:dyDescent="0.2">
      <c r="A1511" t="e">
        <f>IF(OR(F1511=#REF!,G1511=#REF!),ROUND(A1510+1,0),A1510+0.0001)</f>
        <v>#REF!</v>
      </c>
      <c r="B1511" s="20" t="e">
        <f>IF(AND(E1511&gt;=$B$2,E1511&lt;=$B$3,OR(F1511=#REF!,G1511=#REF!)),ROUND(B1510+1,0),B1510+0.0001)</f>
        <v>#REF!</v>
      </c>
      <c r="C1511" s="20" t="e">
        <f>IF(H1511=#REF!,ROUND(C1510+1,0),C1510+0.0001)</f>
        <v>#REF!</v>
      </c>
      <c r="D1511" s="21"/>
      <c r="E1511" s="22"/>
      <c r="F1511" s="23"/>
      <c r="G1511" s="24"/>
      <c r="H1511" s="51"/>
      <c r="I1511" s="25"/>
      <c r="J1511" s="31"/>
      <c r="K1511" s="43" t="str">
        <f t="shared" si="48"/>
        <v/>
      </c>
      <c r="L1511" s="45" t="str">
        <f>IF(F1511="","",VLOOKUP(Journal!F1511,Kontenplan!$E$9:$F$278,2))</f>
        <v/>
      </c>
      <c r="M1511" s="44" t="str">
        <f>IF(G1511="","",VLOOKUP(Journal!G1511,Kontenplan!$E$9:$F$278,2))</f>
        <v/>
      </c>
      <c r="N1511" s="28" t="str">
        <f>IF(AND(G1511="",I1511="",J1511=""),"",IF(AND(I1511&gt;0,OR(F1511="",G1511="")),"Bitte gültige Kontonummer/n eingeben",IF(OR(AND(F1511&gt;0,F1511&lt;1000),F1511&gt;9999),"Sollkontonummer muss vierstellig sein",IF(VLOOKUP(F1511,Kontenplan!$E$9:$E$277,1)&lt;&gt;F1511,"Sollkonto existiert nicht",IF(D1511=0,"Bitte Beleg-Nr. prüfen",IF(OR(AND(G1511&gt;0,G1511&lt;1000),G1511&gt;9999),"Habenkontonummer muss vierstellig sein",IF(VLOOKUP(G1511,Kontenplan!$E$9:$F$277,1)&lt;&gt;G1511,"Habenkonto exisitert nicht","")))))))</f>
        <v/>
      </c>
      <c r="O1511" s="28" t="str">
        <f t="shared" si="47"/>
        <v/>
      </c>
      <c r="P1511" s="28"/>
      <c r="Q1511" s="28"/>
      <c r="R1511" s="28"/>
      <c r="S1511" s="28"/>
      <c r="T1511" s="28"/>
      <c r="U1511" s="28"/>
      <c r="V1511" s="28"/>
      <c r="X1511" s="28"/>
      <c r="Y1511" s="28"/>
    </row>
    <row r="1512" spans="1:25" x14ac:dyDescent="0.2">
      <c r="A1512" t="e">
        <f>IF(OR(F1512=#REF!,G1512=#REF!),ROUND(A1511+1,0),A1511+0.0001)</f>
        <v>#REF!</v>
      </c>
      <c r="B1512" s="20" t="e">
        <f>IF(AND(E1512&gt;=$B$2,E1512&lt;=$B$3,OR(F1512=#REF!,G1512=#REF!)),ROUND(B1511+1,0),B1511+0.0001)</f>
        <v>#REF!</v>
      </c>
      <c r="C1512" s="20" t="e">
        <f>IF(H1512=#REF!,ROUND(C1511+1,0),C1511+0.0001)</f>
        <v>#REF!</v>
      </c>
      <c r="D1512" s="21"/>
      <c r="E1512" s="22"/>
      <c r="F1512" s="23"/>
      <c r="G1512" s="24"/>
      <c r="H1512" s="51"/>
      <c r="I1512" s="25"/>
      <c r="J1512" s="31"/>
      <c r="K1512" s="43" t="str">
        <f t="shared" si="48"/>
        <v/>
      </c>
      <c r="L1512" s="45" t="str">
        <f>IF(F1512="","",VLOOKUP(Journal!F1512,Kontenplan!$E$9:$F$278,2))</f>
        <v/>
      </c>
      <c r="M1512" s="44" t="str">
        <f>IF(G1512="","",VLOOKUP(Journal!G1512,Kontenplan!$E$9:$F$278,2))</f>
        <v/>
      </c>
      <c r="N1512" s="28" t="str">
        <f>IF(AND(G1512="",I1512="",J1512=""),"",IF(AND(I1512&gt;0,OR(F1512="",G1512="")),"Bitte gültige Kontonummer/n eingeben",IF(OR(AND(F1512&gt;0,F1512&lt;1000),F1512&gt;9999),"Sollkontonummer muss vierstellig sein",IF(VLOOKUP(F1512,Kontenplan!$E$9:$E$277,1)&lt;&gt;F1512,"Sollkonto existiert nicht",IF(D1512=0,"Bitte Beleg-Nr. prüfen",IF(OR(AND(G1512&gt;0,G1512&lt;1000),G1512&gt;9999),"Habenkontonummer muss vierstellig sein",IF(VLOOKUP(G1512,Kontenplan!$E$9:$F$277,1)&lt;&gt;G1512,"Habenkonto exisitert nicht","")))))))</f>
        <v/>
      </c>
      <c r="O1512" s="28" t="str">
        <f t="shared" si="47"/>
        <v/>
      </c>
      <c r="P1512" s="28"/>
      <c r="Q1512" s="28"/>
      <c r="R1512" s="28"/>
      <c r="S1512" s="28"/>
      <c r="T1512" s="28"/>
      <c r="U1512" s="28"/>
      <c r="V1512" s="28"/>
      <c r="X1512" s="28"/>
      <c r="Y1512" s="28"/>
    </row>
    <row r="1513" spans="1:25" x14ac:dyDescent="0.2">
      <c r="A1513" t="e">
        <f>IF(OR(F1513=#REF!,G1513=#REF!),ROUND(A1512+1,0),A1512+0.0001)</f>
        <v>#REF!</v>
      </c>
      <c r="B1513" s="20" t="e">
        <f>IF(AND(E1513&gt;=$B$2,E1513&lt;=$B$3,OR(F1513=#REF!,G1513=#REF!)),ROUND(B1512+1,0),B1512+0.0001)</f>
        <v>#REF!</v>
      </c>
      <c r="C1513" s="20" t="e">
        <f>IF(H1513=#REF!,ROUND(C1512+1,0),C1512+0.0001)</f>
        <v>#REF!</v>
      </c>
      <c r="D1513" s="21"/>
      <c r="E1513" s="22"/>
      <c r="F1513" s="23"/>
      <c r="G1513" s="24"/>
      <c r="H1513" s="51"/>
      <c r="I1513" s="25"/>
      <c r="J1513" s="31"/>
      <c r="K1513" s="43" t="str">
        <f t="shared" si="48"/>
        <v/>
      </c>
      <c r="L1513" s="45" t="str">
        <f>IF(F1513="","",VLOOKUP(Journal!F1513,Kontenplan!$E$9:$F$278,2))</f>
        <v/>
      </c>
      <c r="M1513" s="44" t="str">
        <f>IF(G1513="","",VLOOKUP(Journal!G1513,Kontenplan!$E$9:$F$278,2))</f>
        <v/>
      </c>
      <c r="N1513" s="28" t="str">
        <f>IF(AND(G1513="",I1513="",J1513=""),"",IF(AND(I1513&gt;0,OR(F1513="",G1513="")),"Bitte gültige Kontonummer/n eingeben",IF(OR(AND(F1513&gt;0,F1513&lt;1000),F1513&gt;9999),"Sollkontonummer muss vierstellig sein",IF(VLOOKUP(F1513,Kontenplan!$E$9:$E$277,1)&lt;&gt;F1513,"Sollkonto existiert nicht",IF(D1513=0,"Bitte Beleg-Nr. prüfen",IF(OR(AND(G1513&gt;0,G1513&lt;1000),G1513&gt;9999),"Habenkontonummer muss vierstellig sein",IF(VLOOKUP(G1513,Kontenplan!$E$9:$F$277,1)&lt;&gt;G1513,"Habenkonto exisitert nicht","")))))))</f>
        <v/>
      </c>
      <c r="O1513" s="28" t="str">
        <f t="shared" si="47"/>
        <v/>
      </c>
      <c r="P1513" s="28"/>
      <c r="Q1513" s="28"/>
      <c r="R1513" s="28"/>
      <c r="S1513" s="28"/>
      <c r="T1513" s="28"/>
      <c r="U1513" s="28"/>
      <c r="V1513" s="28"/>
      <c r="X1513" s="28"/>
      <c r="Y1513" s="28"/>
    </row>
    <row r="1514" spans="1:25" x14ac:dyDescent="0.2">
      <c r="A1514" t="e">
        <f>IF(OR(F1514=#REF!,G1514=#REF!),ROUND(A1513+1,0),A1513+0.0001)</f>
        <v>#REF!</v>
      </c>
      <c r="B1514" s="20" t="e">
        <f>IF(AND(E1514&gt;=$B$2,E1514&lt;=$B$3,OR(F1514=#REF!,G1514=#REF!)),ROUND(B1513+1,0),B1513+0.0001)</f>
        <v>#REF!</v>
      </c>
      <c r="C1514" s="20" t="e">
        <f>IF(H1514=#REF!,ROUND(C1513+1,0),C1513+0.0001)</f>
        <v>#REF!</v>
      </c>
      <c r="D1514" s="21"/>
      <c r="E1514" s="22"/>
      <c r="F1514" s="23"/>
      <c r="G1514" s="24"/>
      <c r="H1514" s="51"/>
      <c r="I1514" s="25"/>
      <c r="J1514" s="31"/>
      <c r="K1514" s="43" t="str">
        <f t="shared" si="48"/>
        <v/>
      </c>
      <c r="L1514" s="45" t="str">
        <f>IF(F1514="","",VLOOKUP(Journal!F1514,Kontenplan!$E$9:$F$278,2))</f>
        <v/>
      </c>
      <c r="M1514" s="44" t="str">
        <f>IF(G1514="","",VLOOKUP(Journal!G1514,Kontenplan!$E$9:$F$278,2))</f>
        <v/>
      </c>
      <c r="N1514" s="28" t="str">
        <f>IF(AND(G1514="",I1514="",J1514=""),"",IF(AND(I1514&gt;0,OR(F1514="",G1514="")),"Bitte gültige Kontonummer/n eingeben",IF(OR(AND(F1514&gt;0,F1514&lt;1000),F1514&gt;9999),"Sollkontonummer muss vierstellig sein",IF(VLOOKUP(F1514,Kontenplan!$E$9:$E$277,1)&lt;&gt;F1514,"Sollkonto existiert nicht",IF(D1514=0,"Bitte Beleg-Nr. prüfen",IF(OR(AND(G1514&gt;0,G1514&lt;1000),G1514&gt;9999),"Habenkontonummer muss vierstellig sein",IF(VLOOKUP(G1514,Kontenplan!$E$9:$F$277,1)&lt;&gt;G1514,"Habenkonto exisitert nicht","")))))))</f>
        <v/>
      </c>
      <c r="O1514" s="28" t="str">
        <f t="shared" si="47"/>
        <v/>
      </c>
      <c r="P1514" s="28"/>
      <c r="Q1514" s="28"/>
      <c r="R1514" s="28"/>
      <c r="S1514" s="28"/>
      <c r="T1514" s="28"/>
      <c r="U1514" s="28"/>
      <c r="V1514" s="28"/>
      <c r="X1514" s="28"/>
      <c r="Y1514" s="28"/>
    </row>
    <row r="1515" spans="1:25" x14ac:dyDescent="0.2">
      <c r="A1515" t="e">
        <f>IF(OR(F1515=#REF!,G1515=#REF!),ROUND(A1514+1,0),A1514+0.0001)</f>
        <v>#REF!</v>
      </c>
      <c r="B1515" s="20" t="e">
        <f>IF(AND(E1515&gt;=$B$2,E1515&lt;=$B$3,OR(F1515=#REF!,G1515=#REF!)),ROUND(B1514+1,0),B1514+0.0001)</f>
        <v>#REF!</v>
      </c>
      <c r="C1515" s="20" t="e">
        <f>IF(H1515=#REF!,ROUND(C1514+1,0),C1514+0.0001)</f>
        <v>#REF!</v>
      </c>
      <c r="D1515" s="21"/>
      <c r="E1515" s="22"/>
      <c r="F1515" s="23"/>
      <c r="G1515" s="24"/>
      <c r="H1515" s="51"/>
      <c r="I1515" s="25"/>
      <c r="J1515" s="31"/>
      <c r="K1515" s="43" t="str">
        <f t="shared" si="48"/>
        <v/>
      </c>
      <c r="L1515" s="45" t="str">
        <f>IF(F1515="","",VLOOKUP(Journal!F1515,Kontenplan!$E$9:$F$278,2))</f>
        <v/>
      </c>
      <c r="M1515" s="44" t="str">
        <f>IF(G1515="","",VLOOKUP(Journal!G1515,Kontenplan!$E$9:$F$278,2))</f>
        <v/>
      </c>
      <c r="N1515" s="28" t="str">
        <f>IF(AND(G1515="",I1515="",J1515=""),"",IF(AND(I1515&gt;0,OR(F1515="",G1515="")),"Bitte gültige Kontonummer/n eingeben",IF(OR(AND(F1515&gt;0,F1515&lt;1000),F1515&gt;9999),"Sollkontonummer muss vierstellig sein",IF(VLOOKUP(F1515,Kontenplan!$E$9:$E$277,1)&lt;&gt;F1515,"Sollkonto existiert nicht",IF(D1515=0,"Bitte Beleg-Nr. prüfen",IF(OR(AND(G1515&gt;0,G1515&lt;1000),G1515&gt;9999),"Habenkontonummer muss vierstellig sein",IF(VLOOKUP(G1515,Kontenplan!$E$9:$F$277,1)&lt;&gt;G1515,"Habenkonto exisitert nicht","")))))))</f>
        <v/>
      </c>
      <c r="O1515" s="28" t="str">
        <f t="shared" si="47"/>
        <v/>
      </c>
      <c r="P1515" s="28"/>
      <c r="Q1515" s="28"/>
      <c r="R1515" s="28"/>
      <c r="S1515" s="28"/>
      <c r="T1515" s="28"/>
      <c r="U1515" s="28"/>
      <c r="V1515" s="28"/>
      <c r="X1515" s="28"/>
      <c r="Y1515" s="28"/>
    </row>
    <row r="1516" spans="1:25" x14ac:dyDescent="0.2">
      <c r="A1516" t="e">
        <f>IF(OR(F1516=#REF!,G1516=#REF!),ROUND(A1515+1,0),A1515+0.0001)</f>
        <v>#REF!</v>
      </c>
      <c r="B1516" s="20" t="e">
        <f>IF(AND(E1516&gt;=$B$2,E1516&lt;=$B$3,OR(F1516=#REF!,G1516=#REF!)),ROUND(B1515+1,0),B1515+0.0001)</f>
        <v>#REF!</v>
      </c>
      <c r="C1516" s="20" t="e">
        <f>IF(H1516=#REF!,ROUND(C1515+1,0),C1515+0.0001)</f>
        <v>#REF!</v>
      </c>
      <c r="D1516" s="21"/>
      <c r="E1516" s="22"/>
      <c r="F1516" s="23"/>
      <c r="G1516" s="24"/>
      <c r="H1516" s="51"/>
      <c r="I1516" s="25"/>
      <c r="J1516" s="31"/>
      <c r="K1516" s="43" t="str">
        <f t="shared" si="48"/>
        <v/>
      </c>
      <c r="L1516" s="45" t="str">
        <f>IF(F1516="","",VLOOKUP(Journal!F1516,Kontenplan!$E$9:$F$278,2))</f>
        <v/>
      </c>
      <c r="M1516" s="44" t="str">
        <f>IF(G1516="","",VLOOKUP(Journal!G1516,Kontenplan!$E$9:$F$278,2))</f>
        <v/>
      </c>
      <c r="N1516" s="28" t="str">
        <f>IF(AND(G1516="",I1516="",J1516=""),"",IF(AND(I1516&gt;0,OR(F1516="",G1516="")),"Bitte gültige Kontonummer/n eingeben",IF(OR(AND(F1516&gt;0,F1516&lt;1000),F1516&gt;9999),"Sollkontonummer muss vierstellig sein",IF(VLOOKUP(F1516,Kontenplan!$E$9:$E$277,1)&lt;&gt;F1516,"Sollkonto existiert nicht",IF(D1516=0,"Bitte Beleg-Nr. prüfen",IF(OR(AND(G1516&gt;0,G1516&lt;1000),G1516&gt;9999),"Habenkontonummer muss vierstellig sein",IF(VLOOKUP(G1516,Kontenplan!$E$9:$F$277,1)&lt;&gt;G1516,"Habenkonto exisitert nicht","")))))))</f>
        <v/>
      </c>
      <c r="O1516" s="28" t="str">
        <f t="shared" si="47"/>
        <v/>
      </c>
      <c r="P1516" s="28"/>
      <c r="Q1516" s="28"/>
      <c r="R1516" s="28"/>
      <c r="S1516" s="28"/>
      <c r="T1516" s="28"/>
      <c r="U1516" s="28"/>
      <c r="V1516" s="28"/>
      <c r="X1516" s="28"/>
      <c r="Y1516" s="28"/>
    </row>
    <row r="1517" spans="1:25" x14ac:dyDescent="0.2">
      <c r="A1517" t="e">
        <f>IF(OR(F1517=#REF!,G1517=#REF!),ROUND(A1516+1,0),A1516+0.0001)</f>
        <v>#REF!</v>
      </c>
      <c r="B1517" s="20" t="e">
        <f>IF(AND(E1517&gt;=$B$2,E1517&lt;=$B$3,OR(F1517=#REF!,G1517=#REF!)),ROUND(B1516+1,0),B1516+0.0001)</f>
        <v>#REF!</v>
      </c>
      <c r="C1517" s="20" t="e">
        <f>IF(H1517=#REF!,ROUND(C1516+1,0),C1516+0.0001)</f>
        <v>#REF!</v>
      </c>
      <c r="D1517" s="21"/>
      <c r="E1517" s="22"/>
      <c r="F1517" s="23"/>
      <c r="G1517" s="24"/>
      <c r="H1517" s="51"/>
      <c r="I1517" s="25"/>
      <c r="J1517" s="31"/>
      <c r="K1517" s="43" t="str">
        <f t="shared" si="48"/>
        <v/>
      </c>
      <c r="L1517" s="45" t="str">
        <f>IF(F1517="","",VLOOKUP(Journal!F1517,Kontenplan!$E$9:$F$278,2))</f>
        <v/>
      </c>
      <c r="M1517" s="44" t="str">
        <f>IF(G1517="","",VLOOKUP(Journal!G1517,Kontenplan!$E$9:$F$278,2))</f>
        <v/>
      </c>
      <c r="N1517" s="28" t="str">
        <f>IF(AND(G1517="",I1517="",J1517=""),"",IF(AND(I1517&gt;0,OR(F1517="",G1517="")),"Bitte gültige Kontonummer/n eingeben",IF(OR(AND(F1517&gt;0,F1517&lt;1000),F1517&gt;9999),"Sollkontonummer muss vierstellig sein",IF(VLOOKUP(F1517,Kontenplan!$E$9:$E$277,1)&lt;&gt;F1517,"Sollkonto existiert nicht",IF(D1517=0,"Bitte Beleg-Nr. prüfen",IF(OR(AND(G1517&gt;0,G1517&lt;1000),G1517&gt;9999),"Habenkontonummer muss vierstellig sein",IF(VLOOKUP(G1517,Kontenplan!$E$9:$F$277,1)&lt;&gt;G1517,"Habenkonto exisitert nicht","")))))))</f>
        <v/>
      </c>
      <c r="O1517" s="28" t="str">
        <f t="shared" si="47"/>
        <v/>
      </c>
      <c r="P1517" s="28"/>
      <c r="Q1517" s="28"/>
      <c r="R1517" s="28"/>
      <c r="S1517" s="28"/>
      <c r="T1517" s="28"/>
      <c r="U1517" s="28"/>
      <c r="V1517" s="28"/>
      <c r="X1517" s="28"/>
      <c r="Y1517" s="28"/>
    </row>
    <row r="1518" spans="1:25" x14ac:dyDescent="0.2">
      <c r="A1518" t="e">
        <f>IF(OR(F1518=#REF!,G1518=#REF!),ROUND(A1517+1,0),A1517+0.0001)</f>
        <v>#REF!</v>
      </c>
      <c r="B1518" s="20" t="e">
        <f>IF(AND(E1518&gt;=$B$2,E1518&lt;=$B$3,OR(F1518=#REF!,G1518=#REF!)),ROUND(B1517+1,0),B1517+0.0001)</f>
        <v>#REF!</v>
      </c>
      <c r="C1518" s="20" t="e">
        <f>IF(H1518=#REF!,ROUND(C1517+1,0),C1517+0.0001)</f>
        <v>#REF!</v>
      </c>
      <c r="D1518" s="21"/>
      <c r="E1518" s="22"/>
      <c r="F1518" s="23"/>
      <c r="G1518" s="24"/>
      <c r="H1518" s="51"/>
      <c r="I1518" s="25"/>
      <c r="J1518" s="31"/>
      <c r="K1518" s="43" t="str">
        <f t="shared" si="48"/>
        <v/>
      </c>
      <c r="L1518" s="45" t="str">
        <f>IF(F1518="","",VLOOKUP(Journal!F1518,Kontenplan!$E$9:$F$278,2))</f>
        <v/>
      </c>
      <c r="M1518" s="44" t="str">
        <f>IF(G1518="","",VLOOKUP(Journal!G1518,Kontenplan!$E$9:$F$278,2))</f>
        <v/>
      </c>
      <c r="N1518" s="28" t="str">
        <f>IF(AND(G1518="",I1518="",J1518=""),"",IF(AND(I1518&gt;0,OR(F1518="",G1518="")),"Bitte gültige Kontonummer/n eingeben",IF(OR(AND(F1518&gt;0,F1518&lt;1000),F1518&gt;9999),"Sollkontonummer muss vierstellig sein",IF(VLOOKUP(F1518,Kontenplan!$E$9:$E$277,1)&lt;&gt;F1518,"Sollkonto existiert nicht",IF(D1518=0,"Bitte Beleg-Nr. prüfen",IF(OR(AND(G1518&gt;0,G1518&lt;1000),G1518&gt;9999),"Habenkontonummer muss vierstellig sein",IF(VLOOKUP(G1518,Kontenplan!$E$9:$F$277,1)&lt;&gt;G1518,"Habenkonto exisitert nicht","")))))))</f>
        <v/>
      </c>
      <c r="O1518" s="28" t="str">
        <f t="shared" si="47"/>
        <v/>
      </c>
      <c r="P1518" s="28"/>
      <c r="Q1518" s="28"/>
      <c r="R1518" s="28"/>
      <c r="S1518" s="28"/>
      <c r="T1518" s="28"/>
      <c r="U1518" s="28"/>
      <c r="V1518" s="28"/>
      <c r="X1518" s="28"/>
      <c r="Y1518" s="28"/>
    </row>
    <row r="1519" spans="1:25" x14ac:dyDescent="0.2">
      <c r="A1519" t="e">
        <f>IF(OR(F1519=#REF!,G1519=#REF!),ROUND(A1518+1,0),A1518+0.0001)</f>
        <v>#REF!</v>
      </c>
      <c r="B1519" s="20" t="e">
        <f>IF(AND(E1519&gt;=$B$2,E1519&lt;=$B$3,OR(F1519=#REF!,G1519=#REF!)),ROUND(B1518+1,0),B1518+0.0001)</f>
        <v>#REF!</v>
      </c>
      <c r="C1519" s="20" t="e">
        <f>IF(H1519=#REF!,ROUND(C1518+1,0),C1518+0.0001)</f>
        <v>#REF!</v>
      </c>
      <c r="D1519" s="21"/>
      <c r="E1519" s="22"/>
      <c r="F1519" s="23"/>
      <c r="G1519" s="24"/>
      <c r="H1519" s="51"/>
      <c r="I1519" s="25"/>
      <c r="J1519" s="31"/>
      <c r="K1519" s="43" t="str">
        <f t="shared" si="48"/>
        <v/>
      </c>
      <c r="L1519" s="45" t="str">
        <f>IF(F1519="","",VLOOKUP(Journal!F1519,Kontenplan!$E$9:$F$278,2))</f>
        <v/>
      </c>
      <c r="M1519" s="44" t="str">
        <f>IF(G1519="","",VLOOKUP(Journal!G1519,Kontenplan!$E$9:$F$278,2))</f>
        <v/>
      </c>
      <c r="N1519" s="28" t="str">
        <f>IF(AND(G1519="",I1519="",J1519=""),"",IF(AND(I1519&gt;0,OR(F1519="",G1519="")),"Bitte gültige Kontonummer/n eingeben",IF(OR(AND(F1519&gt;0,F1519&lt;1000),F1519&gt;9999),"Sollkontonummer muss vierstellig sein",IF(VLOOKUP(F1519,Kontenplan!$E$9:$E$277,1)&lt;&gt;F1519,"Sollkonto existiert nicht",IF(D1519=0,"Bitte Beleg-Nr. prüfen",IF(OR(AND(G1519&gt;0,G1519&lt;1000),G1519&gt;9999),"Habenkontonummer muss vierstellig sein",IF(VLOOKUP(G1519,Kontenplan!$E$9:$F$277,1)&lt;&gt;G1519,"Habenkonto exisitert nicht","")))))))</f>
        <v/>
      </c>
      <c r="O1519" s="28" t="str">
        <f t="shared" si="47"/>
        <v/>
      </c>
      <c r="P1519" s="28"/>
      <c r="Q1519" s="28"/>
      <c r="R1519" s="28"/>
      <c r="S1519" s="28"/>
      <c r="T1519" s="28"/>
      <c r="U1519" s="28"/>
      <c r="V1519" s="28"/>
      <c r="X1519" s="28"/>
      <c r="Y1519" s="28"/>
    </row>
    <row r="1520" spans="1:25" x14ac:dyDescent="0.2">
      <c r="A1520" t="e">
        <f>IF(OR(F1520=#REF!,G1520=#REF!),ROUND(A1519+1,0),A1519+0.0001)</f>
        <v>#REF!</v>
      </c>
      <c r="B1520" s="20" t="e">
        <f>IF(AND(E1520&gt;=$B$2,E1520&lt;=$B$3,OR(F1520=#REF!,G1520=#REF!)),ROUND(B1519+1,0),B1519+0.0001)</f>
        <v>#REF!</v>
      </c>
      <c r="C1520" s="20" t="e">
        <f>IF(H1520=#REF!,ROUND(C1519+1,0),C1519+0.0001)</f>
        <v>#REF!</v>
      </c>
      <c r="D1520" s="21"/>
      <c r="E1520" s="22"/>
      <c r="F1520" s="23"/>
      <c r="G1520" s="24"/>
      <c r="H1520" s="51"/>
      <c r="I1520" s="25"/>
      <c r="J1520" s="31"/>
      <c r="K1520" s="43" t="str">
        <f t="shared" si="48"/>
        <v/>
      </c>
      <c r="L1520" s="45" t="str">
        <f>IF(F1520="","",VLOOKUP(Journal!F1520,Kontenplan!$E$9:$F$278,2))</f>
        <v/>
      </c>
      <c r="M1520" s="44" t="str">
        <f>IF(G1520="","",VLOOKUP(Journal!G1520,Kontenplan!$E$9:$F$278,2))</f>
        <v/>
      </c>
      <c r="N1520" s="28" t="str">
        <f>IF(AND(G1520="",I1520="",J1520=""),"",IF(AND(I1520&gt;0,OR(F1520="",G1520="")),"Bitte gültige Kontonummer/n eingeben",IF(OR(AND(F1520&gt;0,F1520&lt;1000),F1520&gt;9999),"Sollkontonummer muss vierstellig sein",IF(VLOOKUP(F1520,Kontenplan!$E$9:$E$277,1)&lt;&gt;F1520,"Sollkonto existiert nicht",IF(D1520=0,"Bitte Beleg-Nr. prüfen",IF(OR(AND(G1520&gt;0,G1520&lt;1000),G1520&gt;9999),"Habenkontonummer muss vierstellig sein",IF(VLOOKUP(G1520,Kontenplan!$E$9:$F$277,1)&lt;&gt;G1520,"Habenkonto exisitert nicht","")))))))</f>
        <v/>
      </c>
      <c r="O1520" s="28" t="str">
        <f t="shared" si="47"/>
        <v/>
      </c>
      <c r="P1520" s="28"/>
      <c r="Q1520" s="28"/>
      <c r="R1520" s="28"/>
      <c r="S1520" s="28"/>
      <c r="T1520" s="28"/>
      <c r="U1520" s="28"/>
      <c r="V1520" s="28"/>
      <c r="X1520" s="28"/>
      <c r="Y1520" s="28"/>
    </row>
    <row r="1521" spans="1:25" x14ac:dyDescent="0.2">
      <c r="A1521" t="e">
        <f>IF(OR(F1521=#REF!,G1521=#REF!),ROUND(A1520+1,0),A1520+0.0001)</f>
        <v>#REF!</v>
      </c>
      <c r="B1521" s="20" t="e">
        <f>IF(AND(E1521&gt;=$B$2,E1521&lt;=$B$3,OR(F1521=#REF!,G1521=#REF!)),ROUND(B1520+1,0),B1520+0.0001)</f>
        <v>#REF!</v>
      </c>
      <c r="C1521" s="20" t="e">
        <f>IF(H1521=#REF!,ROUND(C1520+1,0),C1520+0.0001)</f>
        <v>#REF!</v>
      </c>
      <c r="D1521" s="21"/>
      <c r="E1521" s="22"/>
      <c r="F1521" s="23"/>
      <c r="G1521" s="24"/>
      <c r="H1521" s="51"/>
      <c r="I1521" s="25"/>
      <c r="J1521" s="31"/>
      <c r="K1521" s="43" t="str">
        <f t="shared" si="48"/>
        <v/>
      </c>
      <c r="L1521" s="45" t="str">
        <f>IF(F1521="","",VLOOKUP(Journal!F1521,Kontenplan!$E$9:$F$278,2))</f>
        <v/>
      </c>
      <c r="M1521" s="44" t="str">
        <f>IF(G1521="","",VLOOKUP(Journal!G1521,Kontenplan!$E$9:$F$278,2))</f>
        <v/>
      </c>
      <c r="N1521" s="28" t="str">
        <f>IF(AND(G1521="",I1521="",J1521=""),"",IF(AND(I1521&gt;0,OR(F1521="",G1521="")),"Bitte gültige Kontonummer/n eingeben",IF(OR(AND(F1521&gt;0,F1521&lt;1000),F1521&gt;9999),"Sollkontonummer muss vierstellig sein",IF(VLOOKUP(F1521,Kontenplan!$E$9:$E$277,1)&lt;&gt;F1521,"Sollkonto existiert nicht",IF(D1521=0,"Bitte Beleg-Nr. prüfen",IF(OR(AND(G1521&gt;0,G1521&lt;1000),G1521&gt;9999),"Habenkontonummer muss vierstellig sein",IF(VLOOKUP(G1521,Kontenplan!$E$9:$F$277,1)&lt;&gt;G1521,"Habenkonto exisitert nicht","")))))))</f>
        <v/>
      </c>
      <c r="O1521" s="28" t="str">
        <f t="shared" si="47"/>
        <v/>
      </c>
      <c r="P1521" s="28"/>
      <c r="Q1521" s="28"/>
      <c r="R1521" s="28"/>
      <c r="S1521" s="28"/>
      <c r="T1521" s="28"/>
      <c r="U1521" s="28"/>
      <c r="V1521" s="28"/>
      <c r="X1521" s="28"/>
      <c r="Y1521" s="28"/>
    </row>
    <row r="1522" spans="1:25" x14ac:dyDescent="0.2">
      <c r="A1522" t="e">
        <f>IF(OR(F1522=#REF!,G1522=#REF!),ROUND(A1521+1,0),A1521+0.0001)</f>
        <v>#REF!</v>
      </c>
      <c r="B1522" s="20" t="e">
        <f>IF(AND(E1522&gt;=$B$2,E1522&lt;=$B$3,OR(F1522=#REF!,G1522=#REF!)),ROUND(B1521+1,0),B1521+0.0001)</f>
        <v>#REF!</v>
      </c>
      <c r="C1522" s="20" t="e">
        <f>IF(H1522=#REF!,ROUND(C1521+1,0),C1521+0.0001)</f>
        <v>#REF!</v>
      </c>
      <c r="D1522" s="21"/>
      <c r="E1522" s="22"/>
      <c r="F1522" s="23"/>
      <c r="G1522" s="24"/>
      <c r="H1522" s="51"/>
      <c r="I1522" s="25"/>
      <c r="J1522" s="31"/>
      <c r="K1522" s="43" t="str">
        <f t="shared" si="48"/>
        <v/>
      </c>
      <c r="L1522" s="45" t="str">
        <f>IF(F1522="","",VLOOKUP(Journal!F1522,Kontenplan!$E$9:$F$278,2))</f>
        <v/>
      </c>
      <c r="M1522" s="44" t="str">
        <f>IF(G1522="","",VLOOKUP(Journal!G1522,Kontenplan!$E$9:$F$278,2))</f>
        <v/>
      </c>
      <c r="N1522" s="28" t="str">
        <f>IF(AND(G1522="",I1522="",J1522=""),"",IF(AND(I1522&gt;0,OR(F1522="",G1522="")),"Bitte gültige Kontonummer/n eingeben",IF(OR(AND(F1522&gt;0,F1522&lt;1000),F1522&gt;9999),"Sollkontonummer muss vierstellig sein",IF(VLOOKUP(F1522,Kontenplan!$E$9:$E$277,1)&lt;&gt;F1522,"Sollkonto existiert nicht",IF(D1522=0,"Bitte Beleg-Nr. prüfen",IF(OR(AND(G1522&gt;0,G1522&lt;1000),G1522&gt;9999),"Habenkontonummer muss vierstellig sein",IF(VLOOKUP(G1522,Kontenplan!$E$9:$F$277,1)&lt;&gt;G1522,"Habenkonto exisitert nicht","")))))))</f>
        <v/>
      </c>
      <c r="O1522" s="28" t="str">
        <f t="shared" si="47"/>
        <v/>
      </c>
      <c r="P1522" s="28"/>
      <c r="Q1522" s="28"/>
      <c r="R1522" s="28"/>
      <c r="S1522" s="28"/>
      <c r="T1522" s="28"/>
      <c r="U1522" s="28"/>
      <c r="V1522" s="28"/>
      <c r="X1522" s="28"/>
      <c r="Y1522" s="28"/>
    </row>
    <row r="1523" spans="1:25" x14ac:dyDescent="0.2">
      <c r="A1523" t="e">
        <f>IF(OR(F1523=#REF!,G1523=#REF!),ROUND(A1522+1,0),A1522+0.0001)</f>
        <v>#REF!</v>
      </c>
      <c r="B1523" s="20" t="e">
        <f>IF(AND(E1523&gt;=$B$2,E1523&lt;=$B$3,OR(F1523=#REF!,G1523=#REF!)),ROUND(B1522+1,0),B1522+0.0001)</f>
        <v>#REF!</v>
      </c>
      <c r="C1523" s="20" t="e">
        <f>IF(H1523=#REF!,ROUND(C1522+1,0),C1522+0.0001)</f>
        <v>#REF!</v>
      </c>
      <c r="D1523" s="21"/>
      <c r="E1523" s="22"/>
      <c r="F1523" s="23"/>
      <c r="G1523" s="24"/>
      <c r="H1523" s="51"/>
      <c r="I1523" s="25"/>
      <c r="J1523" s="31"/>
      <c r="K1523" s="43" t="str">
        <f t="shared" si="48"/>
        <v/>
      </c>
      <c r="L1523" s="45" t="str">
        <f>IF(F1523="","",VLOOKUP(Journal!F1523,Kontenplan!$E$9:$F$278,2))</f>
        <v/>
      </c>
      <c r="M1523" s="44" t="str">
        <f>IF(G1523="","",VLOOKUP(Journal!G1523,Kontenplan!$E$9:$F$278,2))</f>
        <v/>
      </c>
      <c r="N1523" s="28" t="str">
        <f>IF(AND(G1523="",I1523="",J1523=""),"",IF(AND(I1523&gt;0,OR(F1523="",G1523="")),"Bitte gültige Kontonummer/n eingeben",IF(OR(AND(F1523&gt;0,F1523&lt;1000),F1523&gt;9999),"Sollkontonummer muss vierstellig sein",IF(VLOOKUP(F1523,Kontenplan!$E$9:$E$277,1)&lt;&gt;F1523,"Sollkonto existiert nicht",IF(D1523=0,"Bitte Beleg-Nr. prüfen",IF(OR(AND(G1523&gt;0,G1523&lt;1000),G1523&gt;9999),"Habenkontonummer muss vierstellig sein",IF(VLOOKUP(G1523,Kontenplan!$E$9:$F$277,1)&lt;&gt;G1523,"Habenkonto exisitert nicht","")))))))</f>
        <v/>
      </c>
      <c r="O1523" s="28" t="str">
        <f t="shared" si="47"/>
        <v/>
      </c>
      <c r="P1523" s="28"/>
      <c r="Q1523" s="28"/>
      <c r="R1523" s="28"/>
      <c r="S1523" s="28"/>
      <c r="T1523" s="28"/>
      <c r="U1523" s="28"/>
      <c r="V1523" s="28"/>
      <c r="X1523" s="28"/>
      <c r="Y1523" s="28"/>
    </row>
    <row r="1524" spans="1:25" x14ac:dyDescent="0.2">
      <c r="A1524" t="e">
        <f>IF(OR(F1524=#REF!,G1524=#REF!),ROUND(A1523+1,0),A1523+0.0001)</f>
        <v>#REF!</v>
      </c>
      <c r="B1524" s="20" t="e">
        <f>IF(AND(E1524&gt;=$B$2,E1524&lt;=$B$3,OR(F1524=#REF!,G1524=#REF!)),ROUND(B1523+1,0),B1523+0.0001)</f>
        <v>#REF!</v>
      </c>
      <c r="C1524" s="20" t="e">
        <f>IF(H1524=#REF!,ROUND(C1523+1,0),C1523+0.0001)</f>
        <v>#REF!</v>
      </c>
      <c r="D1524" s="21"/>
      <c r="E1524" s="22"/>
      <c r="F1524" s="23"/>
      <c r="G1524" s="24"/>
      <c r="H1524" s="51"/>
      <c r="I1524" s="25"/>
      <c r="J1524" s="31"/>
      <c r="K1524" s="43" t="str">
        <f t="shared" si="48"/>
        <v/>
      </c>
      <c r="L1524" s="45" t="str">
        <f>IF(F1524="","",VLOOKUP(Journal!F1524,Kontenplan!$E$9:$F$278,2))</f>
        <v/>
      </c>
      <c r="M1524" s="44" t="str">
        <f>IF(G1524="","",VLOOKUP(Journal!G1524,Kontenplan!$E$9:$F$278,2))</f>
        <v/>
      </c>
      <c r="N1524" s="28" t="str">
        <f>IF(AND(G1524="",I1524="",J1524=""),"",IF(AND(I1524&gt;0,OR(F1524="",G1524="")),"Bitte gültige Kontonummer/n eingeben",IF(OR(AND(F1524&gt;0,F1524&lt;1000),F1524&gt;9999),"Sollkontonummer muss vierstellig sein",IF(VLOOKUP(F1524,Kontenplan!$E$9:$E$277,1)&lt;&gt;F1524,"Sollkonto existiert nicht",IF(D1524=0,"Bitte Beleg-Nr. prüfen",IF(OR(AND(G1524&gt;0,G1524&lt;1000),G1524&gt;9999),"Habenkontonummer muss vierstellig sein",IF(VLOOKUP(G1524,Kontenplan!$E$9:$F$277,1)&lt;&gt;G1524,"Habenkonto exisitert nicht","")))))))</f>
        <v/>
      </c>
      <c r="O1524" s="28" t="str">
        <f t="shared" si="47"/>
        <v/>
      </c>
      <c r="P1524" s="28"/>
      <c r="Q1524" s="28"/>
      <c r="R1524" s="28"/>
      <c r="S1524" s="28"/>
      <c r="T1524" s="28"/>
      <c r="U1524" s="28"/>
      <c r="V1524" s="28"/>
      <c r="X1524" s="28"/>
      <c r="Y1524" s="28"/>
    </row>
    <row r="1525" spans="1:25" x14ac:dyDescent="0.2">
      <c r="A1525" t="e">
        <f>IF(OR(F1525=#REF!,G1525=#REF!),ROUND(A1524+1,0),A1524+0.0001)</f>
        <v>#REF!</v>
      </c>
      <c r="B1525" s="20" t="e">
        <f>IF(AND(E1525&gt;=$B$2,E1525&lt;=$B$3,OR(F1525=#REF!,G1525=#REF!)),ROUND(B1524+1,0),B1524+0.0001)</f>
        <v>#REF!</v>
      </c>
      <c r="C1525" s="20" t="e">
        <f>IF(H1525=#REF!,ROUND(C1524+1,0),C1524+0.0001)</f>
        <v>#REF!</v>
      </c>
      <c r="D1525" s="21"/>
      <c r="E1525" s="22"/>
      <c r="F1525" s="23"/>
      <c r="G1525" s="24"/>
      <c r="H1525" s="51"/>
      <c r="I1525" s="25"/>
      <c r="J1525" s="31"/>
      <c r="K1525" s="43" t="str">
        <f t="shared" si="48"/>
        <v/>
      </c>
      <c r="L1525" s="45" t="str">
        <f>IF(F1525="","",VLOOKUP(Journal!F1525,Kontenplan!$E$9:$F$278,2))</f>
        <v/>
      </c>
      <c r="M1525" s="44" t="str">
        <f>IF(G1525="","",VLOOKUP(Journal!G1525,Kontenplan!$E$9:$F$278,2))</f>
        <v/>
      </c>
      <c r="N1525" s="28" t="str">
        <f>IF(AND(G1525="",I1525="",J1525=""),"",IF(AND(I1525&gt;0,OR(F1525="",G1525="")),"Bitte gültige Kontonummer/n eingeben",IF(OR(AND(F1525&gt;0,F1525&lt;1000),F1525&gt;9999),"Sollkontonummer muss vierstellig sein",IF(VLOOKUP(F1525,Kontenplan!$E$9:$E$277,1)&lt;&gt;F1525,"Sollkonto existiert nicht",IF(D1525=0,"Bitte Beleg-Nr. prüfen",IF(OR(AND(G1525&gt;0,G1525&lt;1000),G1525&gt;9999),"Habenkontonummer muss vierstellig sein",IF(VLOOKUP(G1525,Kontenplan!$E$9:$F$277,1)&lt;&gt;G1525,"Habenkonto exisitert nicht","")))))))</f>
        <v/>
      </c>
      <c r="O1525" s="28" t="str">
        <f t="shared" si="47"/>
        <v/>
      </c>
      <c r="P1525" s="28"/>
      <c r="Q1525" s="28"/>
      <c r="R1525" s="28"/>
      <c r="S1525" s="28"/>
      <c r="T1525" s="28"/>
      <c r="U1525" s="28"/>
      <c r="V1525" s="28"/>
      <c r="X1525" s="28"/>
      <c r="Y1525" s="28"/>
    </row>
    <row r="1526" spans="1:25" x14ac:dyDescent="0.2">
      <c r="A1526" t="e">
        <f>IF(OR(F1526=#REF!,G1526=#REF!),ROUND(A1525+1,0),A1525+0.0001)</f>
        <v>#REF!</v>
      </c>
      <c r="B1526" s="20" t="e">
        <f>IF(AND(E1526&gt;=$B$2,E1526&lt;=$B$3,OR(F1526=#REF!,G1526=#REF!)),ROUND(B1525+1,0),B1525+0.0001)</f>
        <v>#REF!</v>
      </c>
      <c r="C1526" s="20" t="e">
        <f>IF(H1526=#REF!,ROUND(C1525+1,0),C1525+0.0001)</f>
        <v>#REF!</v>
      </c>
      <c r="D1526" s="21"/>
      <c r="E1526" s="22"/>
      <c r="F1526" s="23"/>
      <c r="G1526" s="24"/>
      <c r="H1526" s="51"/>
      <c r="I1526" s="25"/>
      <c r="J1526" s="31"/>
      <c r="K1526" s="43" t="str">
        <f t="shared" si="48"/>
        <v/>
      </c>
      <c r="L1526" s="45" t="str">
        <f>IF(F1526="","",VLOOKUP(Journal!F1526,Kontenplan!$E$9:$F$278,2))</f>
        <v/>
      </c>
      <c r="M1526" s="44" t="str">
        <f>IF(G1526="","",VLOOKUP(Journal!G1526,Kontenplan!$E$9:$F$278,2))</f>
        <v/>
      </c>
      <c r="N1526" s="28" t="str">
        <f>IF(AND(G1526="",I1526="",J1526=""),"",IF(AND(I1526&gt;0,OR(F1526="",G1526="")),"Bitte gültige Kontonummer/n eingeben",IF(OR(AND(F1526&gt;0,F1526&lt;1000),F1526&gt;9999),"Sollkontonummer muss vierstellig sein",IF(VLOOKUP(F1526,Kontenplan!$E$9:$E$277,1)&lt;&gt;F1526,"Sollkonto existiert nicht",IF(D1526=0,"Bitte Beleg-Nr. prüfen",IF(OR(AND(G1526&gt;0,G1526&lt;1000),G1526&gt;9999),"Habenkontonummer muss vierstellig sein",IF(VLOOKUP(G1526,Kontenplan!$E$9:$F$277,1)&lt;&gt;G1526,"Habenkonto exisitert nicht","")))))))</f>
        <v/>
      </c>
      <c r="O1526" s="28" t="str">
        <f t="shared" si="47"/>
        <v/>
      </c>
      <c r="P1526" s="28"/>
      <c r="Q1526" s="28"/>
      <c r="R1526" s="28"/>
      <c r="S1526" s="28"/>
      <c r="T1526" s="28"/>
      <c r="U1526" s="28"/>
      <c r="V1526" s="28"/>
      <c r="X1526" s="28"/>
      <c r="Y1526" s="28"/>
    </row>
    <row r="1527" spans="1:25" x14ac:dyDescent="0.2">
      <c r="A1527" t="e">
        <f>IF(OR(F1527=#REF!,G1527=#REF!),ROUND(A1526+1,0),A1526+0.0001)</f>
        <v>#REF!</v>
      </c>
      <c r="B1527" s="20" t="e">
        <f>IF(AND(E1527&gt;=$B$2,E1527&lt;=$B$3,OR(F1527=#REF!,G1527=#REF!)),ROUND(B1526+1,0),B1526+0.0001)</f>
        <v>#REF!</v>
      </c>
      <c r="C1527" s="20" t="e">
        <f>IF(H1527=#REF!,ROUND(C1526+1,0),C1526+0.0001)</f>
        <v>#REF!</v>
      </c>
      <c r="D1527" s="21"/>
      <c r="E1527" s="22"/>
      <c r="F1527" s="23"/>
      <c r="G1527" s="24"/>
      <c r="H1527" s="51"/>
      <c r="I1527" s="25"/>
      <c r="J1527" s="31"/>
      <c r="K1527" s="43" t="str">
        <f t="shared" si="48"/>
        <v/>
      </c>
      <c r="L1527" s="45" t="str">
        <f>IF(F1527="","",VLOOKUP(Journal!F1527,Kontenplan!$E$9:$F$278,2))</f>
        <v/>
      </c>
      <c r="M1527" s="44" t="str">
        <f>IF(G1527="","",VLOOKUP(Journal!G1527,Kontenplan!$E$9:$F$278,2))</f>
        <v/>
      </c>
      <c r="N1527" s="28" t="str">
        <f>IF(AND(G1527="",I1527="",J1527=""),"",IF(AND(I1527&gt;0,OR(F1527="",G1527="")),"Bitte gültige Kontonummer/n eingeben",IF(OR(AND(F1527&gt;0,F1527&lt;1000),F1527&gt;9999),"Sollkontonummer muss vierstellig sein",IF(VLOOKUP(F1527,Kontenplan!$E$9:$E$277,1)&lt;&gt;F1527,"Sollkonto existiert nicht",IF(D1527=0,"Bitte Beleg-Nr. prüfen",IF(OR(AND(G1527&gt;0,G1527&lt;1000),G1527&gt;9999),"Habenkontonummer muss vierstellig sein",IF(VLOOKUP(G1527,Kontenplan!$E$9:$F$277,1)&lt;&gt;G1527,"Habenkonto exisitert nicht","")))))))</f>
        <v/>
      </c>
      <c r="O1527" s="28" t="str">
        <f t="shared" si="47"/>
        <v/>
      </c>
      <c r="P1527" s="28"/>
      <c r="Q1527" s="28"/>
      <c r="R1527" s="28"/>
      <c r="S1527" s="28"/>
      <c r="T1527" s="28"/>
      <c r="U1527" s="28"/>
      <c r="V1527" s="28"/>
      <c r="X1527" s="28"/>
      <c r="Y1527" s="28"/>
    </row>
    <row r="1528" spans="1:25" x14ac:dyDescent="0.2">
      <c r="A1528" t="e">
        <f>IF(OR(F1528=#REF!,G1528=#REF!),ROUND(A1527+1,0),A1527+0.0001)</f>
        <v>#REF!</v>
      </c>
      <c r="B1528" s="20" t="e">
        <f>IF(AND(E1528&gt;=$B$2,E1528&lt;=$B$3,OR(F1528=#REF!,G1528=#REF!)),ROUND(B1527+1,0),B1527+0.0001)</f>
        <v>#REF!</v>
      </c>
      <c r="C1528" s="20" t="e">
        <f>IF(H1528=#REF!,ROUND(C1527+1,0),C1527+0.0001)</f>
        <v>#REF!</v>
      </c>
      <c r="D1528" s="21"/>
      <c r="E1528" s="22"/>
      <c r="F1528" s="23"/>
      <c r="G1528" s="24"/>
      <c r="H1528" s="51"/>
      <c r="I1528" s="25"/>
      <c r="J1528" s="31"/>
      <c r="K1528" s="43" t="str">
        <f t="shared" si="48"/>
        <v/>
      </c>
      <c r="L1528" s="45" t="str">
        <f>IF(F1528="","",VLOOKUP(Journal!F1528,Kontenplan!$E$9:$F$278,2))</f>
        <v/>
      </c>
      <c r="M1528" s="44" t="str">
        <f>IF(G1528="","",VLOOKUP(Journal!G1528,Kontenplan!$E$9:$F$278,2))</f>
        <v/>
      </c>
      <c r="N1528" s="28" t="str">
        <f>IF(AND(G1528="",I1528="",J1528=""),"",IF(AND(I1528&gt;0,OR(F1528="",G1528="")),"Bitte gültige Kontonummer/n eingeben",IF(OR(AND(F1528&gt;0,F1528&lt;1000),F1528&gt;9999),"Sollkontonummer muss vierstellig sein",IF(VLOOKUP(F1528,Kontenplan!$E$9:$E$277,1)&lt;&gt;F1528,"Sollkonto existiert nicht",IF(D1528=0,"Bitte Beleg-Nr. prüfen",IF(OR(AND(G1528&gt;0,G1528&lt;1000),G1528&gt;9999),"Habenkontonummer muss vierstellig sein",IF(VLOOKUP(G1528,Kontenplan!$E$9:$F$277,1)&lt;&gt;G1528,"Habenkonto exisitert nicht","")))))))</f>
        <v/>
      </c>
      <c r="O1528" s="28" t="str">
        <f t="shared" si="47"/>
        <v/>
      </c>
      <c r="P1528" s="28"/>
      <c r="Q1528" s="28"/>
      <c r="R1528" s="28"/>
      <c r="S1528" s="28"/>
      <c r="T1528" s="28"/>
      <c r="U1528" s="28"/>
      <c r="V1528" s="28"/>
      <c r="X1528" s="28"/>
      <c r="Y1528" s="28"/>
    </row>
    <row r="1529" spans="1:25" x14ac:dyDescent="0.2">
      <c r="A1529" t="e">
        <f>IF(OR(F1529=#REF!,G1529=#REF!),ROUND(A1528+1,0),A1528+0.0001)</f>
        <v>#REF!</v>
      </c>
      <c r="B1529" s="20" t="e">
        <f>IF(AND(E1529&gt;=$B$2,E1529&lt;=$B$3,OR(F1529=#REF!,G1529=#REF!)),ROUND(B1528+1,0),B1528+0.0001)</f>
        <v>#REF!</v>
      </c>
      <c r="C1529" s="20" t="e">
        <f>IF(H1529=#REF!,ROUND(C1528+1,0),C1528+0.0001)</f>
        <v>#REF!</v>
      </c>
      <c r="D1529" s="21"/>
      <c r="E1529" s="22"/>
      <c r="F1529" s="23"/>
      <c r="G1529" s="24"/>
      <c r="H1529" s="51"/>
      <c r="I1529" s="25"/>
      <c r="J1529" s="31"/>
      <c r="K1529" s="43" t="str">
        <f t="shared" si="48"/>
        <v/>
      </c>
      <c r="L1529" s="45" t="str">
        <f>IF(F1529="","",VLOOKUP(Journal!F1529,Kontenplan!$E$9:$F$278,2))</f>
        <v/>
      </c>
      <c r="M1529" s="44" t="str">
        <f>IF(G1529="","",VLOOKUP(Journal!G1529,Kontenplan!$E$9:$F$278,2))</f>
        <v/>
      </c>
      <c r="N1529" s="28" t="str">
        <f>IF(AND(G1529="",I1529="",J1529=""),"",IF(AND(I1529&gt;0,OR(F1529="",G1529="")),"Bitte gültige Kontonummer/n eingeben",IF(OR(AND(F1529&gt;0,F1529&lt;1000),F1529&gt;9999),"Sollkontonummer muss vierstellig sein",IF(VLOOKUP(F1529,Kontenplan!$E$9:$E$277,1)&lt;&gt;F1529,"Sollkonto existiert nicht",IF(D1529=0,"Bitte Beleg-Nr. prüfen",IF(OR(AND(G1529&gt;0,G1529&lt;1000),G1529&gt;9999),"Habenkontonummer muss vierstellig sein",IF(VLOOKUP(G1529,Kontenplan!$E$9:$F$277,1)&lt;&gt;G1529,"Habenkonto exisitert nicht","")))))))</f>
        <v/>
      </c>
      <c r="O1529" s="28" t="str">
        <f t="shared" si="47"/>
        <v/>
      </c>
      <c r="P1529" s="28"/>
      <c r="Q1529" s="28"/>
      <c r="R1529" s="28"/>
      <c r="S1529" s="28"/>
      <c r="T1529" s="28"/>
      <c r="U1529" s="28"/>
      <c r="V1529" s="28"/>
      <c r="X1529" s="28"/>
      <c r="Y1529" s="28"/>
    </row>
    <row r="1530" spans="1:25" x14ac:dyDescent="0.2">
      <c r="A1530" t="e">
        <f>IF(OR(F1530=#REF!,G1530=#REF!),ROUND(A1529+1,0),A1529+0.0001)</f>
        <v>#REF!</v>
      </c>
      <c r="B1530" s="20" t="e">
        <f>IF(AND(E1530&gt;=$B$2,E1530&lt;=$B$3,OR(F1530=#REF!,G1530=#REF!)),ROUND(B1529+1,0),B1529+0.0001)</f>
        <v>#REF!</v>
      </c>
      <c r="C1530" s="20" t="e">
        <f>IF(H1530=#REF!,ROUND(C1529+1,0),C1529+0.0001)</f>
        <v>#REF!</v>
      </c>
      <c r="D1530" s="21"/>
      <c r="E1530" s="22"/>
      <c r="F1530" s="23"/>
      <c r="G1530" s="24"/>
      <c r="H1530" s="51"/>
      <c r="I1530" s="25"/>
      <c r="J1530" s="31"/>
      <c r="K1530" s="43" t="str">
        <f t="shared" si="48"/>
        <v/>
      </c>
      <c r="L1530" s="45" t="str">
        <f>IF(F1530="","",VLOOKUP(Journal!F1530,Kontenplan!$E$9:$F$278,2))</f>
        <v/>
      </c>
      <c r="M1530" s="44" t="str">
        <f>IF(G1530="","",VLOOKUP(Journal!G1530,Kontenplan!$E$9:$F$278,2))</f>
        <v/>
      </c>
      <c r="N1530" s="28" t="str">
        <f>IF(AND(G1530="",I1530="",J1530=""),"",IF(AND(I1530&gt;0,OR(F1530="",G1530="")),"Bitte gültige Kontonummer/n eingeben",IF(OR(AND(F1530&gt;0,F1530&lt;1000),F1530&gt;9999),"Sollkontonummer muss vierstellig sein",IF(VLOOKUP(F1530,Kontenplan!$E$9:$E$277,1)&lt;&gt;F1530,"Sollkonto existiert nicht",IF(D1530=0,"Bitte Beleg-Nr. prüfen",IF(OR(AND(G1530&gt;0,G1530&lt;1000),G1530&gt;9999),"Habenkontonummer muss vierstellig sein",IF(VLOOKUP(G1530,Kontenplan!$E$9:$F$277,1)&lt;&gt;G1530,"Habenkonto exisitert nicht","")))))))</f>
        <v/>
      </c>
      <c r="O1530" s="28" t="str">
        <f t="shared" si="47"/>
        <v/>
      </c>
      <c r="P1530" s="28"/>
      <c r="Q1530" s="28"/>
      <c r="R1530" s="28"/>
      <c r="S1530" s="28"/>
      <c r="T1530" s="28"/>
      <c r="U1530" s="28"/>
      <c r="V1530" s="28"/>
      <c r="X1530" s="28"/>
      <c r="Y1530" s="28"/>
    </row>
    <row r="1531" spans="1:25" x14ac:dyDescent="0.2">
      <c r="A1531" t="e">
        <f>IF(OR(F1531=#REF!,G1531=#REF!),ROUND(A1530+1,0),A1530+0.0001)</f>
        <v>#REF!</v>
      </c>
      <c r="B1531" s="20" t="e">
        <f>IF(AND(E1531&gt;=$B$2,E1531&lt;=$B$3,OR(F1531=#REF!,G1531=#REF!)),ROUND(B1530+1,0),B1530+0.0001)</f>
        <v>#REF!</v>
      </c>
      <c r="C1531" s="20" t="e">
        <f>IF(H1531=#REF!,ROUND(C1530+1,0),C1530+0.0001)</f>
        <v>#REF!</v>
      </c>
      <c r="D1531" s="21"/>
      <c r="E1531" s="22"/>
      <c r="F1531" s="23"/>
      <c r="G1531" s="24"/>
      <c r="H1531" s="51"/>
      <c r="I1531" s="25"/>
      <c r="J1531" s="31"/>
      <c r="K1531" s="43" t="str">
        <f t="shared" si="48"/>
        <v/>
      </c>
      <c r="L1531" s="45" t="str">
        <f>IF(F1531="","",VLOOKUP(Journal!F1531,Kontenplan!$E$9:$F$278,2))</f>
        <v/>
      </c>
      <c r="M1531" s="44" t="str">
        <f>IF(G1531="","",VLOOKUP(Journal!G1531,Kontenplan!$E$9:$F$278,2))</f>
        <v/>
      </c>
      <c r="N1531" s="28" t="str">
        <f>IF(AND(G1531="",I1531="",J1531=""),"",IF(AND(I1531&gt;0,OR(F1531="",G1531="")),"Bitte gültige Kontonummer/n eingeben",IF(OR(AND(F1531&gt;0,F1531&lt;1000),F1531&gt;9999),"Sollkontonummer muss vierstellig sein",IF(VLOOKUP(F1531,Kontenplan!$E$9:$E$277,1)&lt;&gt;F1531,"Sollkonto existiert nicht",IF(D1531=0,"Bitte Beleg-Nr. prüfen",IF(OR(AND(G1531&gt;0,G1531&lt;1000),G1531&gt;9999),"Habenkontonummer muss vierstellig sein",IF(VLOOKUP(G1531,Kontenplan!$E$9:$F$277,1)&lt;&gt;G1531,"Habenkonto exisitert nicht","")))))))</f>
        <v/>
      </c>
      <c r="O1531" s="28" t="str">
        <f t="shared" si="47"/>
        <v/>
      </c>
      <c r="P1531" s="28"/>
      <c r="Q1531" s="28"/>
      <c r="R1531" s="28"/>
      <c r="S1531" s="28"/>
      <c r="T1531" s="28"/>
      <c r="U1531" s="28"/>
      <c r="V1531" s="28"/>
      <c r="X1531" s="28"/>
      <c r="Y1531" s="28"/>
    </row>
    <row r="1532" spans="1:25" x14ac:dyDescent="0.2">
      <c r="A1532" t="e">
        <f>IF(OR(F1532=#REF!,G1532=#REF!),ROUND(A1531+1,0),A1531+0.0001)</f>
        <v>#REF!</v>
      </c>
      <c r="B1532" s="20" t="e">
        <f>IF(AND(E1532&gt;=$B$2,E1532&lt;=$B$3,OR(F1532=#REF!,G1532=#REF!)),ROUND(B1531+1,0),B1531+0.0001)</f>
        <v>#REF!</v>
      </c>
      <c r="C1532" s="20" t="e">
        <f>IF(H1532=#REF!,ROUND(C1531+1,0),C1531+0.0001)</f>
        <v>#REF!</v>
      </c>
      <c r="D1532" s="21"/>
      <c r="E1532" s="22"/>
      <c r="F1532" s="23"/>
      <c r="G1532" s="24"/>
      <c r="H1532" s="51"/>
      <c r="I1532" s="25"/>
      <c r="J1532" s="31"/>
      <c r="K1532" s="43" t="str">
        <f t="shared" si="48"/>
        <v/>
      </c>
      <c r="L1532" s="45" t="str">
        <f>IF(F1532="","",VLOOKUP(Journal!F1532,Kontenplan!$E$9:$F$278,2))</f>
        <v/>
      </c>
      <c r="M1532" s="44" t="str">
        <f>IF(G1532="","",VLOOKUP(Journal!G1532,Kontenplan!$E$9:$F$278,2))</f>
        <v/>
      </c>
      <c r="N1532" s="28" t="str">
        <f>IF(AND(G1532="",I1532="",J1532=""),"",IF(AND(I1532&gt;0,OR(F1532="",G1532="")),"Bitte gültige Kontonummer/n eingeben",IF(OR(AND(F1532&gt;0,F1532&lt;1000),F1532&gt;9999),"Sollkontonummer muss vierstellig sein",IF(VLOOKUP(F1532,Kontenplan!$E$9:$E$277,1)&lt;&gt;F1532,"Sollkonto existiert nicht",IF(D1532=0,"Bitte Beleg-Nr. prüfen",IF(OR(AND(G1532&gt;0,G1532&lt;1000),G1532&gt;9999),"Habenkontonummer muss vierstellig sein",IF(VLOOKUP(G1532,Kontenplan!$E$9:$F$277,1)&lt;&gt;G1532,"Habenkonto exisitert nicht","")))))))</f>
        <v/>
      </c>
      <c r="O1532" s="28" t="str">
        <f t="shared" si="47"/>
        <v/>
      </c>
      <c r="P1532" s="28"/>
      <c r="Q1532" s="28"/>
      <c r="R1532" s="28"/>
      <c r="S1532" s="28"/>
      <c r="T1532" s="28"/>
      <c r="U1532" s="28"/>
      <c r="V1532" s="28"/>
      <c r="X1532" s="28"/>
      <c r="Y1532" s="28"/>
    </row>
    <row r="1533" spans="1:25" x14ac:dyDescent="0.2">
      <c r="A1533" t="e">
        <f>IF(OR(F1533=#REF!,G1533=#REF!),ROUND(A1532+1,0),A1532+0.0001)</f>
        <v>#REF!</v>
      </c>
      <c r="B1533" s="20" t="e">
        <f>IF(AND(E1533&gt;=$B$2,E1533&lt;=$B$3,OR(F1533=#REF!,G1533=#REF!)),ROUND(B1532+1,0),B1532+0.0001)</f>
        <v>#REF!</v>
      </c>
      <c r="C1533" s="20" t="e">
        <f>IF(H1533=#REF!,ROUND(C1532+1,0),C1532+0.0001)</f>
        <v>#REF!</v>
      </c>
      <c r="D1533" s="21"/>
      <c r="E1533" s="22"/>
      <c r="F1533" s="23"/>
      <c r="G1533" s="24"/>
      <c r="H1533" s="51"/>
      <c r="I1533" s="25"/>
      <c r="J1533" s="31"/>
      <c r="K1533" s="43" t="str">
        <f t="shared" si="48"/>
        <v/>
      </c>
      <c r="L1533" s="45" t="str">
        <f>IF(F1533="","",VLOOKUP(Journal!F1533,Kontenplan!$E$9:$F$278,2))</f>
        <v/>
      </c>
      <c r="M1533" s="44" t="str">
        <f>IF(G1533="","",VLOOKUP(Journal!G1533,Kontenplan!$E$9:$F$278,2))</f>
        <v/>
      </c>
      <c r="N1533" s="28" t="str">
        <f>IF(AND(G1533="",I1533="",J1533=""),"",IF(AND(I1533&gt;0,OR(F1533="",G1533="")),"Bitte gültige Kontonummer/n eingeben",IF(OR(AND(F1533&gt;0,F1533&lt;1000),F1533&gt;9999),"Sollkontonummer muss vierstellig sein",IF(VLOOKUP(F1533,Kontenplan!$E$9:$E$277,1)&lt;&gt;F1533,"Sollkonto existiert nicht",IF(D1533=0,"Bitte Beleg-Nr. prüfen",IF(OR(AND(G1533&gt;0,G1533&lt;1000),G1533&gt;9999),"Habenkontonummer muss vierstellig sein",IF(VLOOKUP(G1533,Kontenplan!$E$9:$F$277,1)&lt;&gt;G1533,"Habenkonto exisitert nicht","")))))))</f>
        <v/>
      </c>
      <c r="O1533" s="28" t="str">
        <f t="shared" si="47"/>
        <v/>
      </c>
      <c r="P1533" s="28"/>
      <c r="Q1533" s="28"/>
      <c r="R1533" s="28"/>
      <c r="S1533" s="28"/>
      <c r="T1533" s="28"/>
      <c r="U1533" s="28"/>
      <c r="V1533" s="28"/>
      <c r="X1533" s="28"/>
      <c r="Y1533" s="28"/>
    </row>
    <row r="1534" spans="1:25" x14ac:dyDescent="0.2">
      <c r="A1534" t="e">
        <f>IF(OR(F1534=#REF!,G1534=#REF!),ROUND(A1533+1,0),A1533+0.0001)</f>
        <v>#REF!</v>
      </c>
      <c r="B1534" s="20" t="e">
        <f>IF(AND(E1534&gt;=$B$2,E1534&lt;=$B$3,OR(F1534=#REF!,G1534=#REF!)),ROUND(B1533+1,0),B1533+0.0001)</f>
        <v>#REF!</v>
      </c>
      <c r="C1534" s="20" t="e">
        <f>IF(H1534=#REF!,ROUND(C1533+1,0),C1533+0.0001)</f>
        <v>#REF!</v>
      </c>
      <c r="D1534" s="21"/>
      <c r="E1534" s="22"/>
      <c r="F1534" s="23"/>
      <c r="G1534" s="24"/>
      <c r="H1534" s="51"/>
      <c r="I1534" s="25"/>
      <c r="J1534" s="31"/>
      <c r="K1534" s="43" t="str">
        <f t="shared" si="48"/>
        <v/>
      </c>
      <c r="L1534" s="45" t="str">
        <f>IF(F1534="","",VLOOKUP(Journal!F1534,Kontenplan!$E$9:$F$278,2))</f>
        <v/>
      </c>
      <c r="M1534" s="44" t="str">
        <f>IF(G1534="","",VLOOKUP(Journal!G1534,Kontenplan!$E$9:$F$278,2))</f>
        <v/>
      </c>
      <c r="N1534" s="28" t="str">
        <f>IF(AND(G1534="",I1534="",J1534=""),"",IF(AND(I1534&gt;0,OR(F1534="",G1534="")),"Bitte gültige Kontonummer/n eingeben",IF(OR(AND(F1534&gt;0,F1534&lt;1000),F1534&gt;9999),"Sollkontonummer muss vierstellig sein",IF(VLOOKUP(F1534,Kontenplan!$E$9:$E$277,1)&lt;&gt;F1534,"Sollkonto existiert nicht",IF(D1534=0,"Bitte Beleg-Nr. prüfen",IF(OR(AND(G1534&gt;0,G1534&lt;1000),G1534&gt;9999),"Habenkontonummer muss vierstellig sein",IF(VLOOKUP(G1534,Kontenplan!$E$9:$F$277,1)&lt;&gt;G1534,"Habenkonto exisitert nicht","")))))))</f>
        <v/>
      </c>
      <c r="O1534" s="28" t="str">
        <f t="shared" si="47"/>
        <v/>
      </c>
      <c r="P1534" s="28"/>
      <c r="Q1534" s="28"/>
      <c r="R1534" s="28"/>
      <c r="S1534" s="28"/>
      <c r="T1534" s="28"/>
      <c r="U1534" s="28"/>
      <c r="V1534" s="28"/>
      <c r="X1534" s="28"/>
      <c r="Y1534" s="28"/>
    </row>
    <row r="1535" spans="1:25" x14ac:dyDescent="0.2">
      <c r="A1535" t="e">
        <f>IF(OR(F1535=#REF!,G1535=#REF!),ROUND(A1534+1,0),A1534+0.0001)</f>
        <v>#REF!</v>
      </c>
      <c r="B1535" s="20" t="e">
        <f>IF(AND(E1535&gt;=$B$2,E1535&lt;=$B$3,OR(F1535=#REF!,G1535=#REF!)),ROUND(B1534+1,0),B1534+0.0001)</f>
        <v>#REF!</v>
      </c>
      <c r="C1535" s="20" t="e">
        <f>IF(H1535=#REF!,ROUND(C1534+1,0),C1534+0.0001)</f>
        <v>#REF!</v>
      </c>
      <c r="D1535" s="21"/>
      <c r="E1535" s="22"/>
      <c r="F1535" s="23"/>
      <c r="G1535" s="24"/>
      <c r="H1535" s="51"/>
      <c r="I1535" s="25"/>
      <c r="J1535" s="31"/>
      <c r="K1535" s="43" t="str">
        <f t="shared" si="48"/>
        <v/>
      </c>
      <c r="L1535" s="45" t="str">
        <f>IF(F1535="","",VLOOKUP(Journal!F1535,Kontenplan!$E$9:$F$278,2))</f>
        <v/>
      </c>
      <c r="M1535" s="44" t="str">
        <f>IF(G1535="","",VLOOKUP(Journal!G1535,Kontenplan!$E$9:$F$278,2))</f>
        <v/>
      </c>
      <c r="N1535" s="28" t="str">
        <f>IF(AND(G1535="",I1535="",J1535=""),"",IF(AND(I1535&gt;0,OR(F1535="",G1535="")),"Bitte gültige Kontonummer/n eingeben",IF(OR(AND(F1535&gt;0,F1535&lt;1000),F1535&gt;9999),"Sollkontonummer muss vierstellig sein",IF(VLOOKUP(F1535,Kontenplan!$E$9:$E$277,1)&lt;&gt;F1535,"Sollkonto existiert nicht",IF(D1535=0,"Bitte Beleg-Nr. prüfen",IF(OR(AND(G1535&gt;0,G1535&lt;1000),G1535&gt;9999),"Habenkontonummer muss vierstellig sein",IF(VLOOKUP(G1535,Kontenplan!$E$9:$F$277,1)&lt;&gt;G1535,"Habenkonto exisitert nicht","")))))))</f>
        <v/>
      </c>
      <c r="O1535" s="28" t="str">
        <f t="shared" si="47"/>
        <v/>
      </c>
      <c r="P1535" s="28"/>
      <c r="Q1535" s="28"/>
      <c r="R1535" s="28"/>
      <c r="S1535" s="28"/>
      <c r="T1535" s="28"/>
      <c r="U1535" s="28"/>
      <c r="V1535" s="28"/>
      <c r="X1535" s="28"/>
      <c r="Y1535" s="28"/>
    </row>
    <row r="1536" spans="1:25" x14ac:dyDescent="0.2">
      <c r="A1536" t="e">
        <f>IF(OR(F1536=#REF!,G1536=#REF!),ROUND(A1535+1,0),A1535+0.0001)</f>
        <v>#REF!</v>
      </c>
      <c r="B1536" s="20" t="e">
        <f>IF(AND(E1536&gt;=$B$2,E1536&lt;=$B$3,OR(F1536=#REF!,G1536=#REF!)),ROUND(B1535+1,0),B1535+0.0001)</f>
        <v>#REF!</v>
      </c>
      <c r="C1536" s="20" t="e">
        <f>IF(H1536=#REF!,ROUND(C1535+1,0),C1535+0.0001)</f>
        <v>#REF!</v>
      </c>
      <c r="D1536" s="21"/>
      <c r="E1536" s="22"/>
      <c r="F1536" s="23"/>
      <c r="G1536" s="24"/>
      <c r="H1536" s="51"/>
      <c r="I1536" s="25"/>
      <c r="J1536" s="31"/>
      <c r="K1536" s="43" t="str">
        <f t="shared" si="48"/>
        <v/>
      </c>
      <c r="L1536" s="45" t="str">
        <f>IF(F1536="","",VLOOKUP(Journal!F1536,Kontenplan!$E$9:$F$278,2))</f>
        <v/>
      </c>
      <c r="M1536" s="44" t="str">
        <f>IF(G1536="","",VLOOKUP(Journal!G1536,Kontenplan!$E$9:$F$278,2))</f>
        <v/>
      </c>
      <c r="N1536" s="28" t="str">
        <f>IF(AND(G1536="",I1536="",J1536=""),"",IF(AND(I1536&gt;0,OR(F1536="",G1536="")),"Bitte gültige Kontonummer/n eingeben",IF(OR(AND(F1536&gt;0,F1536&lt;1000),F1536&gt;9999),"Sollkontonummer muss vierstellig sein",IF(VLOOKUP(F1536,Kontenplan!$E$9:$E$277,1)&lt;&gt;F1536,"Sollkonto existiert nicht",IF(D1536=0,"Bitte Beleg-Nr. prüfen",IF(OR(AND(G1536&gt;0,G1536&lt;1000),G1536&gt;9999),"Habenkontonummer muss vierstellig sein",IF(VLOOKUP(G1536,Kontenplan!$E$9:$F$277,1)&lt;&gt;G1536,"Habenkonto exisitert nicht","")))))))</f>
        <v/>
      </c>
      <c r="O1536" s="28" t="str">
        <f t="shared" si="47"/>
        <v/>
      </c>
      <c r="P1536" s="28"/>
      <c r="Q1536" s="28"/>
      <c r="R1536" s="28"/>
      <c r="S1536" s="28"/>
      <c r="T1536" s="28"/>
      <c r="U1536" s="28"/>
      <c r="V1536" s="28"/>
      <c r="X1536" s="28"/>
      <c r="Y1536" s="28"/>
    </row>
    <row r="1537" spans="1:25" x14ac:dyDescent="0.2">
      <c r="A1537" t="e">
        <f>IF(OR(F1537=#REF!,G1537=#REF!),ROUND(A1536+1,0),A1536+0.0001)</f>
        <v>#REF!</v>
      </c>
      <c r="B1537" s="20" t="e">
        <f>IF(AND(E1537&gt;=$B$2,E1537&lt;=$B$3,OR(F1537=#REF!,G1537=#REF!)),ROUND(B1536+1,0),B1536+0.0001)</f>
        <v>#REF!</v>
      </c>
      <c r="C1537" s="20" t="e">
        <f>IF(H1537=#REF!,ROUND(C1536+1,0),C1536+0.0001)</f>
        <v>#REF!</v>
      </c>
      <c r="D1537" s="21"/>
      <c r="E1537" s="22"/>
      <c r="F1537" s="23"/>
      <c r="G1537" s="24"/>
      <c r="H1537" s="51"/>
      <c r="I1537" s="25"/>
      <c r="J1537" s="31"/>
      <c r="K1537" s="43" t="str">
        <f t="shared" si="48"/>
        <v/>
      </c>
      <c r="L1537" s="45" t="str">
        <f>IF(F1537="","",VLOOKUP(Journal!F1537,Kontenplan!$E$9:$F$278,2))</f>
        <v/>
      </c>
      <c r="M1537" s="44" t="str">
        <f>IF(G1537="","",VLOOKUP(Journal!G1537,Kontenplan!$E$9:$F$278,2))</f>
        <v/>
      </c>
      <c r="N1537" s="28" t="str">
        <f>IF(AND(G1537="",I1537="",J1537=""),"",IF(AND(I1537&gt;0,OR(F1537="",G1537="")),"Bitte gültige Kontonummer/n eingeben",IF(OR(AND(F1537&gt;0,F1537&lt;1000),F1537&gt;9999),"Sollkontonummer muss vierstellig sein",IF(VLOOKUP(F1537,Kontenplan!$E$9:$E$277,1)&lt;&gt;F1537,"Sollkonto existiert nicht",IF(D1537=0,"Bitte Beleg-Nr. prüfen",IF(OR(AND(G1537&gt;0,G1537&lt;1000),G1537&gt;9999),"Habenkontonummer muss vierstellig sein",IF(VLOOKUP(G1537,Kontenplan!$E$9:$F$277,1)&lt;&gt;G1537,"Habenkonto exisitert nicht","")))))))</f>
        <v/>
      </c>
      <c r="O1537" s="28" t="str">
        <f t="shared" si="47"/>
        <v/>
      </c>
      <c r="P1537" s="28"/>
      <c r="Q1537" s="28"/>
      <c r="R1537" s="28"/>
      <c r="S1537" s="28"/>
      <c r="T1537" s="28"/>
      <c r="U1537" s="28"/>
      <c r="V1537" s="28"/>
      <c r="X1537" s="28"/>
      <c r="Y1537" s="28"/>
    </row>
    <row r="1538" spans="1:25" x14ac:dyDescent="0.2">
      <c r="A1538" t="e">
        <f>IF(OR(F1538=#REF!,G1538=#REF!),ROUND(A1537+1,0),A1537+0.0001)</f>
        <v>#REF!</v>
      </c>
      <c r="B1538" s="20" t="e">
        <f>IF(AND(E1538&gt;=$B$2,E1538&lt;=$B$3,OR(F1538=#REF!,G1538=#REF!)),ROUND(B1537+1,0),B1537+0.0001)</f>
        <v>#REF!</v>
      </c>
      <c r="C1538" s="20" t="e">
        <f>IF(H1538=#REF!,ROUND(C1537+1,0),C1537+0.0001)</f>
        <v>#REF!</v>
      </c>
      <c r="D1538" s="21"/>
      <c r="E1538" s="22"/>
      <c r="F1538" s="23"/>
      <c r="G1538" s="24"/>
      <c r="H1538" s="51"/>
      <c r="I1538" s="25"/>
      <c r="J1538" s="31"/>
      <c r="K1538" s="43" t="str">
        <f t="shared" si="48"/>
        <v/>
      </c>
      <c r="L1538" s="45" t="str">
        <f>IF(F1538="","",VLOOKUP(Journal!F1538,Kontenplan!$E$9:$F$278,2))</f>
        <v/>
      </c>
      <c r="M1538" s="44" t="str">
        <f>IF(G1538="","",VLOOKUP(Journal!G1538,Kontenplan!$E$9:$F$278,2))</f>
        <v/>
      </c>
      <c r="N1538" s="28" t="str">
        <f>IF(AND(G1538="",I1538="",J1538=""),"",IF(AND(I1538&gt;0,OR(F1538="",G1538="")),"Bitte gültige Kontonummer/n eingeben",IF(OR(AND(F1538&gt;0,F1538&lt;1000),F1538&gt;9999),"Sollkontonummer muss vierstellig sein",IF(VLOOKUP(F1538,Kontenplan!$E$9:$E$277,1)&lt;&gt;F1538,"Sollkonto existiert nicht",IF(D1538=0,"Bitte Beleg-Nr. prüfen",IF(OR(AND(G1538&gt;0,G1538&lt;1000),G1538&gt;9999),"Habenkontonummer muss vierstellig sein",IF(VLOOKUP(G1538,Kontenplan!$E$9:$F$277,1)&lt;&gt;G1538,"Habenkonto exisitert nicht","")))))))</f>
        <v/>
      </c>
      <c r="O1538" s="28" t="str">
        <f t="shared" si="47"/>
        <v/>
      </c>
      <c r="P1538" s="28"/>
      <c r="Q1538" s="28"/>
      <c r="R1538" s="28"/>
      <c r="S1538" s="28"/>
      <c r="T1538" s="28"/>
      <c r="U1538" s="28"/>
      <c r="V1538" s="28"/>
      <c r="X1538" s="28"/>
      <c r="Y1538" s="28"/>
    </row>
    <row r="1539" spans="1:25" x14ac:dyDescent="0.2">
      <c r="A1539" t="e">
        <f>IF(OR(F1539=#REF!,G1539=#REF!),ROUND(A1538+1,0),A1538+0.0001)</f>
        <v>#REF!</v>
      </c>
      <c r="B1539" s="20" t="e">
        <f>IF(AND(E1539&gt;=$B$2,E1539&lt;=$B$3,OR(F1539=#REF!,G1539=#REF!)),ROUND(B1538+1,0),B1538+0.0001)</f>
        <v>#REF!</v>
      </c>
      <c r="C1539" s="20" t="e">
        <f>IF(H1539=#REF!,ROUND(C1538+1,0),C1538+0.0001)</f>
        <v>#REF!</v>
      </c>
      <c r="D1539" s="21"/>
      <c r="E1539" s="22"/>
      <c r="F1539" s="23"/>
      <c r="G1539" s="24"/>
      <c r="H1539" s="51"/>
      <c r="I1539" s="25"/>
      <c r="J1539" s="31"/>
      <c r="K1539" s="43" t="str">
        <f t="shared" si="48"/>
        <v/>
      </c>
      <c r="L1539" s="45" t="str">
        <f>IF(F1539="","",VLOOKUP(Journal!F1539,Kontenplan!$E$9:$F$278,2))</f>
        <v/>
      </c>
      <c r="M1539" s="44" t="str">
        <f>IF(G1539="","",VLOOKUP(Journal!G1539,Kontenplan!$E$9:$F$278,2))</f>
        <v/>
      </c>
      <c r="N1539" s="28" t="str">
        <f>IF(AND(G1539="",I1539="",J1539=""),"",IF(AND(I1539&gt;0,OR(F1539="",G1539="")),"Bitte gültige Kontonummer/n eingeben",IF(OR(AND(F1539&gt;0,F1539&lt;1000),F1539&gt;9999),"Sollkontonummer muss vierstellig sein",IF(VLOOKUP(F1539,Kontenplan!$E$9:$E$277,1)&lt;&gt;F1539,"Sollkonto existiert nicht",IF(D1539=0,"Bitte Beleg-Nr. prüfen",IF(OR(AND(G1539&gt;0,G1539&lt;1000),G1539&gt;9999),"Habenkontonummer muss vierstellig sein",IF(VLOOKUP(G1539,Kontenplan!$E$9:$F$277,1)&lt;&gt;G1539,"Habenkonto exisitert nicht","")))))))</f>
        <v/>
      </c>
      <c r="O1539" s="28" t="str">
        <f t="shared" si="47"/>
        <v/>
      </c>
      <c r="P1539" s="28"/>
      <c r="Q1539" s="28"/>
      <c r="R1539" s="28"/>
      <c r="S1539" s="28"/>
      <c r="T1539" s="28"/>
      <c r="U1539" s="28"/>
      <c r="V1539" s="28"/>
      <c r="X1539" s="28"/>
      <c r="Y1539" s="28"/>
    </row>
    <row r="1540" spans="1:25" x14ac:dyDescent="0.2">
      <c r="A1540" t="e">
        <f>IF(OR(F1540=#REF!,G1540=#REF!),ROUND(A1539+1,0),A1539+0.0001)</f>
        <v>#REF!</v>
      </c>
      <c r="B1540" s="20" t="e">
        <f>IF(AND(E1540&gt;=$B$2,E1540&lt;=$B$3,OR(F1540=#REF!,G1540=#REF!)),ROUND(B1539+1,0),B1539+0.0001)</f>
        <v>#REF!</v>
      </c>
      <c r="C1540" s="20" t="e">
        <f>IF(H1540=#REF!,ROUND(C1539+1,0),C1539+0.0001)</f>
        <v>#REF!</v>
      </c>
      <c r="D1540" s="21"/>
      <c r="E1540" s="22"/>
      <c r="F1540" s="23"/>
      <c r="G1540" s="24"/>
      <c r="H1540" s="51"/>
      <c r="I1540" s="25"/>
      <c r="J1540" s="31"/>
      <c r="K1540" s="43" t="str">
        <f t="shared" si="48"/>
        <v/>
      </c>
      <c r="L1540" s="45" t="str">
        <f>IF(F1540="","",VLOOKUP(Journal!F1540,Kontenplan!$E$9:$F$278,2))</f>
        <v/>
      </c>
      <c r="M1540" s="44" t="str">
        <f>IF(G1540="","",VLOOKUP(Journal!G1540,Kontenplan!$E$9:$F$278,2))</f>
        <v/>
      </c>
      <c r="N1540" s="28" t="str">
        <f>IF(AND(G1540="",I1540="",J1540=""),"",IF(AND(I1540&gt;0,OR(F1540="",G1540="")),"Bitte gültige Kontonummer/n eingeben",IF(OR(AND(F1540&gt;0,F1540&lt;1000),F1540&gt;9999),"Sollkontonummer muss vierstellig sein",IF(VLOOKUP(F1540,Kontenplan!$E$9:$E$277,1)&lt;&gt;F1540,"Sollkonto existiert nicht",IF(D1540=0,"Bitte Beleg-Nr. prüfen",IF(OR(AND(G1540&gt;0,G1540&lt;1000),G1540&gt;9999),"Habenkontonummer muss vierstellig sein",IF(VLOOKUP(G1540,Kontenplan!$E$9:$F$277,1)&lt;&gt;G1540,"Habenkonto exisitert nicht","")))))))</f>
        <v/>
      </c>
      <c r="O1540" s="28" t="str">
        <f t="shared" si="47"/>
        <v/>
      </c>
      <c r="P1540" s="28"/>
      <c r="Q1540" s="28"/>
      <c r="R1540" s="28"/>
      <c r="S1540" s="28"/>
      <c r="T1540" s="28"/>
      <c r="U1540" s="28"/>
      <c r="V1540" s="28"/>
      <c r="X1540" s="28"/>
      <c r="Y1540" s="28"/>
    </row>
    <row r="1541" spans="1:25" x14ac:dyDescent="0.2">
      <c r="A1541" t="e">
        <f>IF(OR(F1541=#REF!,G1541=#REF!),ROUND(A1540+1,0),A1540+0.0001)</f>
        <v>#REF!</v>
      </c>
      <c r="B1541" s="20" t="e">
        <f>IF(AND(E1541&gt;=$B$2,E1541&lt;=$B$3,OR(F1541=#REF!,G1541=#REF!)),ROUND(B1540+1,0),B1540+0.0001)</f>
        <v>#REF!</v>
      </c>
      <c r="C1541" s="20" t="e">
        <f>IF(H1541=#REF!,ROUND(C1540+1,0),C1540+0.0001)</f>
        <v>#REF!</v>
      </c>
      <c r="D1541" s="21"/>
      <c r="E1541" s="22"/>
      <c r="F1541" s="23"/>
      <c r="G1541" s="24"/>
      <c r="H1541" s="51"/>
      <c r="I1541" s="25"/>
      <c r="J1541" s="31"/>
      <c r="K1541" s="43" t="str">
        <f t="shared" si="48"/>
        <v/>
      </c>
      <c r="L1541" s="45" t="str">
        <f>IF(F1541="","",VLOOKUP(Journal!F1541,Kontenplan!$E$9:$F$278,2))</f>
        <v/>
      </c>
      <c r="M1541" s="44" t="str">
        <f>IF(G1541="","",VLOOKUP(Journal!G1541,Kontenplan!$E$9:$F$278,2))</f>
        <v/>
      </c>
      <c r="N1541" s="28" t="str">
        <f>IF(AND(G1541="",I1541="",J1541=""),"",IF(AND(I1541&gt;0,OR(F1541="",G1541="")),"Bitte gültige Kontonummer/n eingeben",IF(OR(AND(F1541&gt;0,F1541&lt;1000),F1541&gt;9999),"Sollkontonummer muss vierstellig sein",IF(VLOOKUP(F1541,Kontenplan!$E$9:$E$277,1)&lt;&gt;F1541,"Sollkonto existiert nicht",IF(D1541=0,"Bitte Beleg-Nr. prüfen",IF(OR(AND(G1541&gt;0,G1541&lt;1000),G1541&gt;9999),"Habenkontonummer muss vierstellig sein",IF(VLOOKUP(G1541,Kontenplan!$E$9:$F$277,1)&lt;&gt;G1541,"Habenkonto exisitert nicht","")))))))</f>
        <v/>
      </c>
      <c r="O1541" s="28" t="str">
        <f t="shared" si="47"/>
        <v/>
      </c>
      <c r="P1541" s="28"/>
      <c r="Q1541" s="28"/>
      <c r="R1541" s="28"/>
      <c r="S1541" s="28"/>
      <c r="T1541" s="28"/>
      <c r="U1541" s="28"/>
      <c r="V1541" s="28"/>
      <c r="X1541" s="28"/>
      <c r="Y1541" s="28"/>
    </row>
    <row r="1542" spans="1:25" x14ac:dyDescent="0.2">
      <c r="A1542" t="e">
        <f>IF(OR(F1542=#REF!,G1542=#REF!),ROUND(A1541+1,0),A1541+0.0001)</f>
        <v>#REF!</v>
      </c>
      <c r="B1542" s="20" t="e">
        <f>IF(AND(E1542&gt;=$B$2,E1542&lt;=$B$3,OR(F1542=#REF!,G1542=#REF!)),ROUND(B1541+1,0),B1541+0.0001)</f>
        <v>#REF!</v>
      </c>
      <c r="C1542" s="20" t="e">
        <f>IF(H1542=#REF!,ROUND(C1541+1,0),C1541+0.0001)</f>
        <v>#REF!</v>
      </c>
      <c r="D1542" s="21"/>
      <c r="E1542" s="22"/>
      <c r="F1542" s="23"/>
      <c r="G1542" s="24"/>
      <c r="H1542" s="51"/>
      <c r="I1542" s="25"/>
      <c r="J1542" s="31"/>
      <c r="K1542" s="43" t="str">
        <f t="shared" si="48"/>
        <v/>
      </c>
      <c r="L1542" s="45" t="str">
        <f>IF(F1542="","",VLOOKUP(Journal!F1542,Kontenplan!$E$9:$F$278,2))</f>
        <v/>
      </c>
      <c r="M1542" s="44" t="str">
        <f>IF(G1542="","",VLOOKUP(Journal!G1542,Kontenplan!$E$9:$F$278,2))</f>
        <v/>
      </c>
      <c r="N1542" s="28" t="str">
        <f>IF(AND(G1542="",I1542="",J1542=""),"",IF(AND(I1542&gt;0,OR(F1542="",G1542="")),"Bitte gültige Kontonummer/n eingeben",IF(OR(AND(F1542&gt;0,F1542&lt;1000),F1542&gt;9999),"Sollkontonummer muss vierstellig sein",IF(VLOOKUP(F1542,Kontenplan!$E$9:$E$277,1)&lt;&gt;F1542,"Sollkonto existiert nicht",IF(D1542=0,"Bitte Beleg-Nr. prüfen",IF(OR(AND(G1542&gt;0,G1542&lt;1000),G1542&gt;9999),"Habenkontonummer muss vierstellig sein",IF(VLOOKUP(G1542,Kontenplan!$E$9:$F$277,1)&lt;&gt;G1542,"Habenkonto exisitert nicht","")))))))</f>
        <v/>
      </c>
      <c r="O1542" s="28" t="str">
        <f t="shared" si="47"/>
        <v/>
      </c>
      <c r="P1542" s="28"/>
      <c r="Q1542" s="28"/>
      <c r="R1542" s="28"/>
      <c r="S1542" s="28"/>
      <c r="T1542" s="28"/>
      <c r="U1542" s="28"/>
      <c r="V1542" s="28"/>
      <c r="X1542" s="28"/>
      <c r="Y1542" s="28"/>
    </row>
    <row r="1543" spans="1:25" x14ac:dyDescent="0.2">
      <c r="A1543" t="e">
        <f>IF(OR(F1543=#REF!,G1543=#REF!),ROUND(A1542+1,0),A1542+0.0001)</f>
        <v>#REF!</v>
      </c>
      <c r="B1543" s="20" t="e">
        <f>IF(AND(E1543&gt;=$B$2,E1543&lt;=$B$3,OR(F1543=#REF!,G1543=#REF!)),ROUND(B1542+1,0),B1542+0.0001)</f>
        <v>#REF!</v>
      </c>
      <c r="C1543" s="20" t="e">
        <f>IF(H1543=#REF!,ROUND(C1542+1,0),C1542+0.0001)</f>
        <v>#REF!</v>
      </c>
      <c r="D1543" s="21"/>
      <c r="E1543" s="22"/>
      <c r="F1543" s="23"/>
      <c r="G1543" s="24"/>
      <c r="H1543" s="51"/>
      <c r="I1543" s="25"/>
      <c r="J1543" s="31"/>
      <c r="K1543" s="43" t="str">
        <f t="shared" si="48"/>
        <v/>
      </c>
      <c r="L1543" s="45" t="str">
        <f>IF(F1543="","",VLOOKUP(Journal!F1543,Kontenplan!$E$9:$F$278,2))</f>
        <v/>
      </c>
      <c r="M1543" s="44" t="str">
        <f>IF(G1543="","",VLOOKUP(Journal!G1543,Kontenplan!$E$9:$F$278,2))</f>
        <v/>
      </c>
      <c r="N1543" s="28" t="str">
        <f>IF(AND(G1543="",I1543="",J1543=""),"",IF(AND(I1543&gt;0,OR(F1543="",G1543="")),"Bitte gültige Kontonummer/n eingeben",IF(OR(AND(F1543&gt;0,F1543&lt;1000),F1543&gt;9999),"Sollkontonummer muss vierstellig sein",IF(VLOOKUP(F1543,Kontenplan!$E$9:$E$277,1)&lt;&gt;F1543,"Sollkonto existiert nicht",IF(D1543=0,"Bitte Beleg-Nr. prüfen",IF(OR(AND(G1543&gt;0,G1543&lt;1000),G1543&gt;9999),"Habenkontonummer muss vierstellig sein",IF(VLOOKUP(G1543,Kontenplan!$E$9:$F$277,1)&lt;&gt;G1543,"Habenkonto exisitert nicht","")))))))</f>
        <v/>
      </c>
      <c r="O1543" s="28" t="str">
        <f t="shared" si="47"/>
        <v/>
      </c>
      <c r="P1543" s="28"/>
      <c r="Q1543" s="28"/>
      <c r="R1543" s="28"/>
      <c r="S1543" s="28"/>
      <c r="T1543" s="28"/>
      <c r="U1543" s="28"/>
      <c r="V1543" s="28"/>
      <c r="X1543" s="28"/>
      <c r="Y1543" s="28"/>
    </row>
    <row r="1544" spans="1:25" x14ac:dyDescent="0.2">
      <c r="A1544" t="e">
        <f>IF(OR(F1544=#REF!,G1544=#REF!),ROUND(A1543+1,0),A1543+0.0001)</f>
        <v>#REF!</v>
      </c>
      <c r="B1544" s="20" t="e">
        <f>IF(AND(E1544&gt;=$B$2,E1544&lt;=$B$3,OR(F1544=#REF!,G1544=#REF!)),ROUND(B1543+1,0),B1543+0.0001)</f>
        <v>#REF!</v>
      </c>
      <c r="C1544" s="20" t="e">
        <f>IF(H1544=#REF!,ROUND(C1543+1,0),C1543+0.0001)</f>
        <v>#REF!</v>
      </c>
      <c r="D1544" s="21"/>
      <c r="E1544" s="22"/>
      <c r="F1544" s="23"/>
      <c r="G1544" s="24"/>
      <c r="H1544" s="51"/>
      <c r="I1544" s="25"/>
      <c r="J1544" s="31"/>
      <c r="K1544" s="43" t="str">
        <f t="shared" si="48"/>
        <v/>
      </c>
      <c r="L1544" s="45" t="str">
        <f>IF(F1544="","",VLOOKUP(Journal!F1544,Kontenplan!$E$9:$F$278,2))</f>
        <v/>
      </c>
      <c r="M1544" s="44" t="str">
        <f>IF(G1544="","",VLOOKUP(Journal!G1544,Kontenplan!$E$9:$F$278,2))</f>
        <v/>
      </c>
      <c r="N1544" s="28" t="str">
        <f>IF(AND(G1544="",I1544="",J1544=""),"",IF(AND(I1544&gt;0,OR(F1544="",G1544="")),"Bitte gültige Kontonummer/n eingeben",IF(OR(AND(F1544&gt;0,F1544&lt;1000),F1544&gt;9999),"Sollkontonummer muss vierstellig sein",IF(VLOOKUP(F1544,Kontenplan!$E$9:$E$277,1)&lt;&gt;F1544,"Sollkonto existiert nicht",IF(D1544=0,"Bitte Beleg-Nr. prüfen",IF(OR(AND(G1544&gt;0,G1544&lt;1000),G1544&gt;9999),"Habenkontonummer muss vierstellig sein",IF(VLOOKUP(G1544,Kontenplan!$E$9:$F$277,1)&lt;&gt;G1544,"Habenkonto exisitert nicht","")))))))</f>
        <v/>
      </c>
      <c r="O1544" s="28" t="str">
        <f t="shared" ref="O1544:O1607" si="49">IF(AND(F1544&lt;&gt;"",F1544=G1544),"Soll- und Habenkontonummern sind identisch",IF(AND(D1545&lt;&gt;"",G1544&gt;0,F1544&gt;0,OR(I1544="",I1544&lt;=0)),"Bitte Betrag prüfen",IF(AND(J1544="",D1545&gt;0),"Kein Text ist ok, aber nicht empfehlenswert",IF(OR(AND(E1544="",G1544&gt;0),AND(E1544&lt;MAX(E1537:E1543)-20,G1544&gt;0)),"Datum möglicherweise falsch",""))))</f>
        <v/>
      </c>
      <c r="P1544" s="28"/>
      <c r="Q1544" s="28"/>
      <c r="R1544" s="28"/>
      <c r="S1544" s="28"/>
      <c r="T1544" s="28"/>
      <c r="U1544" s="28"/>
      <c r="V1544" s="28"/>
      <c r="X1544" s="28"/>
      <c r="Y1544" s="28"/>
    </row>
    <row r="1545" spans="1:25" x14ac:dyDescent="0.2">
      <c r="A1545" t="e">
        <f>IF(OR(F1545=#REF!,G1545=#REF!),ROUND(A1544+1,0),A1544+0.0001)</f>
        <v>#REF!</v>
      </c>
      <c r="B1545" s="20" t="e">
        <f>IF(AND(E1545&gt;=$B$2,E1545&lt;=$B$3,OR(F1545=#REF!,G1545=#REF!)),ROUND(B1544+1,0),B1544+0.0001)</f>
        <v>#REF!</v>
      </c>
      <c r="C1545" s="20" t="e">
        <f>IF(H1545=#REF!,ROUND(C1544+1,0),C1544+0.0001)</f>
        <v>#REF!</v>
      </c>
      <c r="D1545" s="21"/>
      <c r="E1545" s="22"/>
      <c r="F1545" s="23"/>
      <c r="G1545" s="24"/>
      <c r="H1545" s="51"/>
      <c r="I1545" s="25"/>
      <c r="J1545" s="31"/>
      <c r="K1545" s="43" t="str">
        <f t="shared" si="48"/>
        <v/>
      </c>
      <c r="L1545" s="45" t="str">
        <f>IF(F1545="","",VLOOKUP(Journal!F1545,Kontenplan!$E$9:$F$278,2))</f>
        <v/>
      </c>
      <c r="M1545" s="44" t="str">
        <f>IF(G1545="","",VLOOKUP(Journal!G1545,Kontenplan!$E$9:$F$278,2))</f>
        <v/>
      </c>
      <c r="N1545" s="28" t="str">
        <f>IF(AND(G1545="",I1545="",J1545=""),"",IF(AND(I1545&gt;0,OR(F1545="",G1545="")),"Bitte gültige Kontonummer/n eingeben",IF(OR(AND(F1545&gt;0,F1545&lt;1000),F1545&gt;9999),"Sollkontonummer muss vierstellig sein",IF(VLOOKUP(F1545,Kontenplan!$E$9:$E$277,1)&lt;&gt;F1545,"Sollkonto existiert nicht",IF(D1545=0,"Bitte Beleg-Nr. prüfen",IF(OR(AND(G1545&gt;0,G1545&lt;1000),G1545&gt;9999),"Habenkontonummer muss vierstellig sein",IF(VLOOKUP(G1545,Kontenplan!$E$9:$F$277,1)&lt;&gt;G1545,"Habenkonto exisitert nicht","")))))))</f>
        <v/>
      </c>
      <c r="O1545" s="28" t="str">
        <f t="shared" si="49"/>
        <v/>
      </c>
      <c r="P1545" s="28"/>
      <c r="Q1545" s="28"/>
      <c r="R1545" s="28"/>
      <c r="S1545" s="28"/>
      <c r="T1545" s="28"/>
      <c r="U1545" s="28"/>
      <c r="V1545" s="28"/>
      <c r="X1545" s="28"/>
      <c r="Y1545" s="28"/>
    </row>
    <row r="1546" spans="1:25" x14ac:dyDescent="0.2">
      <c r="A1546" t="e">
        <f>IF(OR(F1546=#REF!,G1546=#REF!),ROUND(A1545+1,0),A1545+0.0001)</f>
        <v>#REF!</v>
      </c>
      <c r="B1546" s="20" t="e">
        <f>IF(AND(E1546&gt;=$B$2,E1546&lt;=$B$3,OR(F1546=#REF!,G1546=#REF!)),ROUND(B1545+1,0),B1545+0.0001)</f>
        <v>#REF!</v>
      </c>
      <c r="C1546" s="20" t="e">
        <f>IF(H1546=#REF!,ROUND(C1545+1,0),C1545+0.0001)</f>
        <v>#REF!</v>
      </c>
      <c r="D1546" s="21"/>
      <c r="E1546" s="22"/>
      <c r="F1546" s="23"/>
      <c r="G1546" s="24"/>
      <c r="H1546" s="51"/>
      <c r="I1546" s="25"/>
      <c r="J1546" s="31"/>
      <c r="K1546" s="43" t="str">
        <f t="shared" si="48"/>
        <v/>
      </c>
      <c r="L1546" s="45" t="str">
        <f>IF(F1546="","",VLOOKUP(Journal!F1546,Kontenplan!$E$9:$F$278,2))</f>
        <v/>
      </c>
      <c r="M1546" s="44" t="str">
        <f>IF(G1546="","",VLOOKUP(Journal!G1546,Kontenplan!$E$9:$F$278,2))</f>
        <v/>
      </c>
      <c r="N1546" s="28" t="str">
        <f>IF(AND(G1546="",I1546="",J1546=""),"",IF(AND(I1546&gt;0,OR(F1546="",G1546="")),"Bitte gültige Kontonummer/n eingeben",IF(OR(AND(F1546&gt;0,F1546&lt;1000),F1546&gt;9999),"Sollkontonummer muss vierstellig sein",IF(VLOOKUP(F1546,Kontenplan!$E$9:$E$277,1)&lt;&gt;F1546,"Sollkonto existiert nicht",IF(D1546=0,"Bitte Beleg-Nr. prüfen",IF(OR(AND(G1546&gt;0,G1546&lt;1000),G1546&gt;9999),"Habenkontonummer muss vierstellig sein",IF(VLOOKUP(G1546,Kontenplan!$E$9:$F$277,1)&lt;&gt;G1546,"Habenkonto exisitert nicht","")))))))</f>
        <v/>
      </c>
      <c r="O1546" s="28" t="str">
        <f t="shared" si="49"/>
        <v/>
      </c>
      <c r="P1546" s="28"/>
      <c r="Q1546" s="28"/>
      <c r="R1546" s="28"/>
      <c r="S1546" s="28"/>
      <c r="T1546" s="28"/>
      <c r="U1546" s="28"/>
      <c r="V1546" s="28"/>
      <c r="X1546" s="28"/>
      <c r="Y1546" s="28"/>
    </row>
    <row r="1547" spans="1:25" x14ac:dyDescent="0.2">
      <c r="A1547" t="e">
        <f>IF(OR(F1547=#REF!,G1547=#REF!),ROUND(A1546+1,0),A1546+0.0001)</f>
        <v>#REF!</v>
      </c>
      <c r="B1547" s="20" t="e">
        <f>IF(AND(E1547&gt;=$B$2,E1547&lt;=$B$3,OR(F1547=#REF!,G1547=#REF!)),ROUND(B1546+1,0),B1546+0.0001)</f>
        <v>#REF!</v>
      </c>
      <c r="C1547" s="20" t="e">
        <f>IF(H1547=#REF!,ROUND(C1546+1,0),C1546+0.0001)</f>
        <v>#REF!</v>
      </c>
      <c r="D1547" s="21"/>
      <c r="E1547" s="22"/>
      <c r="F1547" s="23"/>
      <c r="G1547" s="24"/>
      <c r="H1547" s="51"/>
      <c r="I1547" s="25"/>
      <c r="J1547" s="31"/>
      <c r="K1547" s="43" t="str">
        <f t="shared" si="48"/>
        <v/>
      </c>
      <c r="L1547" s="45" t="str">
        <f>IF(F1547="","",VLOOKUP(Journal!F1547,Kontenplan!$E$9:$F$278,2))</f>
        <v/>
      </c>
      <c r="M1547" s="44" t="str">
        <f>IF(G1547="","",VLOOKUP(Journal!G1547,Kontenplan!$E$9:$F$278,2))</f>
        <v/>
      </c>
      <c r="N1547" s="28" t="str">
        <f>IF(AND(G1547="",I1547="",J1547=""),"",IF(AND(I1547&gt;0,OR(F1547="",G1547="")),"Bitte gültige Kontonummer/n eingeben",IF(OR(AND(F1547&gt;0,F1547&lt;1000),F1547&gt;9999),"Sollkontonummer muss vierstellig sein",IF(VLOOKUP(F1547,Kontenplan!$E$9:$E$277,1)&lt;&gt;F1547,"Sollkonto existiert nicht",IF(D1547=0,"Bitte Beleg-Nr. prüfen",IF(OR(AND(G1547&gt;0,G1547&lt;1000),G1547&gt;9999),"Habenkontonummer muss vierstellig sein",IF(VLOOKUP(G1547,Kontenplan!$E$9:$F$277,1)&lt;&gt;G1547,"Habenkonto exisitert nicht","")))))))</f>
        <v/>
      </c>
      <c r="O1547" s="28" t="str">
        <f t="shared" si="49"/>
        <v/>
      </c>
      <c r="P1547" s="28"/>
      <c r="Q1547" s="28"/>
      <c r="R1547" s="28"/>
      <c r="S1547" s="28"/>
      <c r="T1547" s="28"/>
      <c r="U1547" s="28"/>
      <c r="V1547" s="28"/>
      <c r="X1547" s="28"/>
      <c r="Y1547" s="28"/>
    </row>
    <row r="1548" spans="1:25" x14ac:dyDescent="0.2">
      <c r="A1548" t="e">
        <f>IF(OR(F1548=#REF!,G1548=#REF!),ROUND(A1547+1,0),A1547+0.0001)</f>
        <v>#REF!</v>
      </c>
      <c r="B1548" s="20" t="e">
        <f>IF(AND(E1548&gt;=$B$2,E1548&lt;=$B$3,OR(F1548=#REF!,G1548=#REF!)),ROUND(B1547+1,0),B1547+0.0001)</f>
        <v>#REF!</v>
      </c>
      <c r="C1548" s="20" t="e">
        <f>IF(H1548=#REF!,ROUND(C1547+1,0),C1547+0.0001)</f>
        <v>#REF!</v>
      </c>
      <c r="D1548" s="21"/>
      <c r="E1548" s="22"/>
      <c r="F1548" s="23"/>
      <c r="G1548" s="24"/>
      <c r="H1548" s="51"/>
      <c r="I1548" s="25"/>
      <c r="J1548" s="31"/>
      <c r="K1548" s="43" t="str">
        <f t="shared" si="48"/>
        <v/>
      </c>
      <c r="L1548" s="45" t="str">
        <f>IF(F1548="","",VLOOKUP(Journal!F1548,Kontenplan!$E$9:$F$278,2))</f>
        <v/>
      </c>
      <c r="M1548" s="44" t="str">
        <f>IF(G1548="","",VLOOKUP(Journal!G1548,Kontenplan!$E$9:$F$278,2))</f>
        <v/>
      </c>
      <c r="N1548" s="28" t="str">
        <f>IF(AND(G1548="",I1548="",J1548=""),"",IF(AND(I1548&gt;0,OR(F1548="",G1548="")),"Bitte gültige Kontonummer/n eingeben",IF(OR(AND(F1548&gt;0,F1548&lt;1000),F1548&gt;9999),"Sollkontonummer muss vierstellig sein",IF(VLOOKUP(F1548,Kontenplan!$E$9:$E$277,1)&lt;&gt;F1548,"Sollkonto existiert nicht",IF(D1548=0,"Bitte Beleg-Nr. prüfen",IF(OR(AND(G1548&gt;0,G1548&lt;1000),G1548&gt;9999),"Habenkontonummer muss vierstellig sein",IF(VLOOKUP(G1548,Kontenplan!$E$9:$F$277,1)&lt;&gt;G1548,"Habenkonto exisitert nicht","")))))))</f>
        <v/>
      </c>
      <c r="O1548" s="28" t="str">
        <f t="shared" si="49"/>
        <v/>
      </c>
      <c r="P1548" s="28"/>
      <c r="Q1548" s="28"/>
      <c r="R1548" s="28"/>
      <c r="S1548" s="28"/>
      <c r="T1548" s="28"/>
      <c r="U1548" s="28"/>
      <c r="V1548" s="28"/>
      <c r="X1548" s="28"/>
      <c r="Y1548" s="28"/>
    </row>
    <row r="1549" spans="1:25" x14ac:dyDescent="0.2">
      <c r="A1549" t="e">
        <f>IF(OR(F1549=#REF!,G1549=#REF!),ROUND(A1548+1,0),A1548+0.0001)</f>
        <v>#REF!</v>
      </c>
      <c r="B1549" s="20" t="e">
        <f>IF(AND(E1549&gt;=$B$2,E1549&lt;=$B$3,OR(F1549=#REF!,G1549=#REF!)),ROUND(B1548+1,0),B1548+0.0001)</f>
        <v>#REF!</v>
      </c>
      <c r="C1549" s="20" t="e">
        <f>IF(H1549=#REF!,ROUND(C1548+1,0),C1548+0.0001)</f>
        <v>#REF!</v>
      </c>
      <c r="D1549" s="21"/>
      <c r="E1549" s="22"/>
      <c r="F1549" s="23"/>
      <c r="G1549" s="24"/>
      <c r="H1549" s="51"/>
      <c r="I1549" s="25"/>
      <c r="J1549" s="31"/>
      <c r="K1549" s="43" t="str">
        <f t="shared" si="48"/>
        <v/>
      </c>
      <c r="L1549" s="45" t="str">
        <f>IF(F1549="","",VLOOKUP(Journal!F1549,Kontenplan!$E$9:$F$278,2))</f>
        <v/>
      </c>
      <c r="M1549" s="44" t="str">
        <f>IF(G1549="","",VLOOKUP(Journal!G1549,Kontenplan!$E$9:$F$278,2))</f>
        <v/>
      </c>
      <c r="N1549" s="28" t="str">
        <f>IF(AND(G1549="",I1549="",J1549=""),"",IF(AND(I1549&gt;0,OR(F1549="",G1549="")),"Bitte gültige Kontonummer/n eingeben",IF(OR(AND(F1549&gt;0,F1549&lt;1000),F1549&gt;9999),"Sollkontonummer muss vierstellig sein",IF(VLOOKUP(F1549,Kontenplan!$E$9:$E$277,1)&lt;&gt;F1549,"Sollkonto existiert nicht",IF(D1549=0,"Bitte Beleg-Nr. prüfen",IF(OR(AND(G1549&gt;0,G1549&lt;1000),G1549&gt;9999),"Habenkontonummer muss vierstellig sein",IF(VLOOKUP(G1549,Kontenplan!$E$9:$F$277,1)&lt;&gt;G1549,"Habenkonto exisitert nicht","")))))))</f>
        <v/>
      </c>
      <c r="O1549" s="28" t="str">
        <f t="shared" si="49"/>
        <v/>
      </c>
      <c r="P1549" s="28"/>
      <c r="Q1549" s="28"/>
      <c r="R1549" s="28"/>
      <c r="S1549" s="28"/>
      <c r="T1549" s="28"/>
      <c r="U1549" s="28"/>
      <c r="V1549" s="28"/>
      <c r="X1549" s="28"/>
      <c r="Y1549" s="28"/>
    </row>
    <row r="1550" spans="1:25" x14ac:dyDescent="0.2">
      <c r="A1550" t="e">
        <f>IF(OR(F1550=#REF!,G1550=#REF!),ROUND(A1549+1,0),A1549+0.0001)</f>
        <v>#REF!</v>
      </c>
      <c r="B1550" s="20" t="e">
        <f>IF(AND(E1550&gt;=$B$2,E1550&lt;=$B$3,OR(F1550=#REF!,G1550=#REF!)),ROUND(B1549+1,0),B1549+0.0001)</f>
        <v>#REF!</v>
      </c>
      <c r="C1550" s="20" t="e">
        <f>IF(H1550=#REF!,ROUND(C1549+1,0),C1549+0.0001)</f>
        <v>#REF!</v>
      </c>
      <c r="D1550" s="21"/>
      <c r="E1550" s="22"/>
      <c r="F1550" s="23"/>
      <c r="G1550" s="24"/>
      <c r="H1550" s="51"/>
      <c r="I1550" s="25"/>
      <c r="J1550" s="31"/>
      <c r="K1550" s="43" t="str">
        <f t="shared" si="48"/>
        <v/>
      </c>
      <c r="L1550" s="45" t="str">
        <f>IF(F1550="","",VLOOKUP(Journal!F1550,Kontenplan!$E$9:$F$278,2))</f>
        <v/>
      </c>
      <c r="M1550" s="44" t="str">
        <f>IF(G1550="","",VLOOKUP(Journal!G1550,Kontenplan!$E$9:$F$278,2))</f>
        <v/>
      </c>
      <c r="N1550" s="28" t="str">
        <f>IF(AND(G1550="",I1550="",J1550=""),"",IF(AND(I1550&gt;0,OR(F1550="",G1550="")),"Bitte gültige Kontonummer/n eingeben",IF(OR(AND(F1550&gt;0,F1550&lt;1000),F1550&gt;9999),"Sollkontonummer muss vierstellig sein",IF(VLOOKUP(F1550,Kontenplan!$E$9:$E$277,1)&lt;&gt;F1550,"Sollkonto existiert nicht",IF(D1550=0,"Bitte Beleg-Nr. prüfen",IF(OR(AND(G1550&gt;0,G1550&lt;1000),G1550&gt;9999),"Habenkontonummer muss vierstellig sein",IF(VLOOKUP(G1550,Kontenplan!$E$9:$F$277,1)&lt;&gt;G1550,"Habenkonto exisitert nicht","")))))))</f>
        <v/>
      </c>
      <c r="O1550" s="28" t="str">
        <f t="shared" si="49"/>
        <v/>
      </c>
      <c r="P1550" s="28"/>
      <c r="Q1550" s="28"/>
      <c r="R1550" s="28"/>
      <c r="S1550" s="28"/>
      <c r="T1550" s="28"/>
      <c r="U1550" s="28"/>
      <c r="V1550" s="28"/>
      <c r="X1550" s="28"/>
      <c r="Y1550" s="28"/>
    </row>
    <row r="1551" spans="1:25" x14ac:dyDescent="0.2">
      <c r="A1551" t="e">
        <f>IF(OR(F1551=#REF!,G1551=#REF!),ROUND(A1550+1,0),A1550+0.0001)</f>
        <v>#REF!</v>
      </c>
      <c r="B1551" s="20" t="e">
        <f>IF(AND(E1551&gt;=$B$2,E1551&lt;=$B$3,OR(F1551=#REF!,G1551=#REF!)),ROUND(B1550+1,0),B1550+0.0001)</f>
        <v>#REF!</v>
      </c>
      <c r="C1551" s="20" t="e">
        <f>IF(H1551=#REF!,ROUND(C1550+1,0),C1550+0.0001)</f>
        <v>#REF!</v>
      </c>
      <c r="D1551" s="21"/>
      <c r="E1551" s="22"/>
      <c r="F1551" s="23"/>
      <c r="G1551" s="24"/>
      <c r="H1551" s="51"/>
      <c r="I1551" s="25"/>
      <c r="J1551" s="31"/>
      <c r="K1551" s="43" t="str">
        <f t="shared" si="48"/>
        <v/>
      </c>
      <c r="L1551" s="45" t="str">
        <f>IF(F1551="","",VLOOKUP(Journal!F1551,Kontenplan!$E$9:$F$278,2))</f>
        <v/>
      </c>
      <c r="M1551" s="44" t="str">
        <f>IF(G1551="","",VLOOKUP(Journal!G1551,Kontenplan!$E$9:$F$278,2))</f>
        <v/>
      </c>
      <c r="N1551" s="28" t="str">
        <f>IF(AND(G1551="",I1551="",J1551=""),"",IF(AND(I1551&gt;0,OR(F1551="",G1551="")),"Bitte gültige Kontonummer/n eingeben",IF(OR(AND(F1551&gt;0,F1551&lt;1000),F1551&gt;9999),"Sollkontonummer muss vierstellig sein",IF(VLOOKUP(F1551,Kontenplan!$E$9:$E$277,1)&lt;&gt;F1551,"Sollkonto existiert nicht",IF(D1551=0,"Bitte Beleg-Nr. prüfen",IF(OR(AND(G1551&gt;0,G1551&lt;1000),G1551&gt;9999),"Habenkontonummer muss vierstellig sein",IF(VLOOKUP(G1551,Kontenplan!$E$9:$F$277,1)&lt;&gt;G1551,"Habenkonto exisitert nicht","")))))))</f>
        <v/>
      </c>
      <c r="O1551" s="28" t="str">
        <f t="shared" si="49"/>
        <v/>
      </c>
      <c r="P1551" s="28"/>
      <c r="Q1551" s="28"/>
      <c r="R1551" s="28"/>
      <c r="S1551" s="28"/>
      <c r="T1551" s="28"/>
      <c r="U1551" s="28"/>
      <c r="V1551" s="28"/>
      <c r="X1551" s="28"/>
      <c r="Y1551" s="28"/>
    </row>
    <row r="1552" spans="1:25" x14ac:dyDescent="0.2">
      <c r="A1552" t="e">
        <f>IF(OR(F1552=#REF!,G1552=#REF!),ROUND(A1551+1,0),A1551+0.0001)</f>
        <v>#REF!</v>
      </c>
      <c r="B1552" s="20" t="e">
        <f>IF(AND(E1552&gt;=$B$2,E1552&lt;=$B$3,OR(F1552=#REF!,G1552=#REF!)),ROUND(B1551+1,0),B1551+0.0001)</f>
        <v>#REF!</v>
      </c>
      <c r="C1552" s="20" t="e">
        <f>IF(H1552=#REF!,ROUND(C1551+1,0),C1551+0.0001)</f>
        <v>#REF!</v>
      </c>
      <c r="D1552" s="21"/>
      <c r="E1552" s="22"/>
      <c r="F1552" s="23"/>
      <c r="G1552" s="24"/>
      <c r="H1552" s="51"/>
      <c r="I1552" s="25"/>
      <c r="J1552" s="31"/>
      <c r="K1552" s="43" t="str">
        <f t="shared" si="48"/>
        <v/>
      </c>
      <c r="L1552" s="45" t="str">
        <f>IF(F1552="","",VLOOKUP(Journal!F1552,Kontenplan!$E$9:$F$278,2))</f>
        <v/>
      </c>
      <c r="M1552" s="44" t="str">
        <f>IF(G1552="","",VLOOKUP(Journal!G1552,Kontenplan!$E$9:$F$278,2))</f>
        <v/>
      </c>
      <c r="N1552" s="28" t="str">
        <f>IF(AND(G1552="",I1552="",J1552=""),"",IF(AND(I1552&gt;0,OR(F1552="",G1552="")),"Bitte gültige Kontonummer/n eingeben",IF(OR(AND(F1552&gt;0,F1552&lt;1000),F1552&gt;9999),"Sollkontonummer muss vierstellig sein",IF(VLOOKUP(F1552,Kontenplan!$E$9:$E$277,1)&lt;&gt;F1552,"Sollkonto existiert nicht",IF(D1552=0,"Bitte Beleg-Nr. prüfen",IF(OR(AND(G1552&gt;0,G1552&lt;1000),G1552&gt;9999),"Habenkontonummer muss vierstellig sein",IF(VLOOKUP(G1552,Kontenplan!$E$9:$F$277,1)&lt;&gt;G1552,"Habenkonto exisitert nicht","")))))))</f>
        <v/>
      </c>
      <c r="O1552" s="28" t="str">
        <f t="shared" si="49"/>
        <v/>
      </c>
      <c r="P1552" s="28"/>
      <c r="Q1552" s="28"/>
      <c r="R1552" s="28"/>
      <c r="S1552" s="28"/>
      <c r="T1552" s="28"/>
      <c r="U1552" s="28"/>
      <c r="V1552" s="28"/>
      <c r="X1552" s="28"/>
      <c r="Y1552" s="28"/>
    </row>
    <row r="1553" spans="1:25" x14ac:dyDescent="0.2">
      <c r="A1553" t="e">
        <f>IF(OR(F1553=#REF!,G1553=#REF!),ROUND(A1552+1,0),A1552+0.0001)</f>
        <v>#REF!</v>
      </c>
      <c r="B1553" s="20" t="e">
        <f>IF(AND(E1553&gt;=$B$2,E1553&lt;=$B$3,OR(F1553=#REF!,G1553=#REF!)),ROUND(B1552+1,0),B1552+0.0001)</f>
        <v>#REF!</v>
      </c>
      <c r="C1553" s="20" t="e">
        <f>IF(H1553=#REF!,ROUND(C1552+1,0),C1552+0.0001)</f>
        <v>#REF!</v>
      </c>
      <c r="D1553" s="21"/>
      <c r="E1553" s="22"/>
      <c r="F1553" s="23"/>
      <c r="G1553" s="24"/>
      <c r="H1553" s="51"/>
      <c r="I1553" s="25"/>
      <c r="J1553" s="31"/>
      <c r="K1553" s="43" t="str">
        <f t="shared" si="48"/>
        <v/>
      </c>
      <c r="L1553" s="45" t="str">
        <f>IF(F1553="","",VLOOKUP(Journal!F1553,Kontenplan!$E$9:$F$278,2))</f>
        <v/>
      </c>
      <c r="M1553" s="44" t="str">
        <f>IF(G1553="","",VLOOKUP(Journal!G1553,Kontenplan!$E$9:$F$278,2))</f>
        <v/>
      </c>
      <c r="N1553" s="28" t="str">
        <f>IF(AND(G1553="",I1553="",J1553=""),"",IF(AND(I1553&gt;0,OR(F1553="",G1553="")),"Bitte gültige Kontonummer/n eingeben",IF(OR(AND(F1553&gt;0,F1553&lt;1000),F1553&gt;9999),"Sollkontonummer muss vierstellig sein",IF(VLOOKUP(F1553,Kontenplan!$E$9:$E$277,1)&lt;&gt;F1553,"Sollkonto existiert nicht",IF(D1553=0,"Bitte Beleg-Nr. prüfen",IF(OR(AND(G1553&gt;0,G1553&lt;1000),G1553&gt;9999),"Habenkontonummer muss vierstellig sein",IF(VLOOKUP(G1553,Kontenplan!$E$9:$F$277,1)&lt;&gt;G1553,"Habenkonto exisitert nicht","")))))))</f>
        <v/>
      </c>
      <c r="O1553" s="28" t="str">
        <f t="shared" si="49"/>
        <v/>
      </c>
      <c r="P1553" s="28"/>
      <c r="Q1553" s="28"/>
      <c r="R1553" s="28"/>
      <c r="S1553" s="28"/>
      <c r="T1553" s="28"/>
      <c r="U1553" s="28"/>
      <c r="V1553" s="28"/>
      <c r="X1553" s="28"/>
      <c r="Y1553" s="28"/>
    </row>
    <row r="1554" spans="1:25" x14ac:dyDescent="0.2">
      <c r="A1554" t="e">
        <f>IF(OR(F1554=#REF!,G1554=#REF!),ROUND(A1553+1,0),A1553+0.0001)</f>
        <v>#REF!</v>
      </c>
      <c r="B1554" s="20" t="e">
        <f>IF(AND(E1554&gt;=$B$2,E1554&lt;=$B$3,OR(F1554=#REF!,G1554=#REF!)),ROUND(B1553+1,0),B1553+0.0001)</f>
        <v>#REF!</v>
      </c>
      <c r="C1554" s="20" t="e">
        <f>IF(H1554=#REF!,ROUND(C1553+1,0),C1553+0.0001)</f>
        <v>#REF!</v>
      </c>
      <c r="D1554" s="21"/>
      <c r="E1554" s="22"/>
      <c r="F1554" s="23"/>
      <c r="G1554" s="24"/>
      <c r="H1554" s="51"/>
      <c r="I1554" s="25"/>
      <c r="J1554" s="31"/>
      <c r="K1554" s="43" t="str">
        <f t="shared" si="48"/>
        <v/>
      </c>
      <c r="L1554" s="45" t="str">
        <f>IF(F1554="","",VLOOKUP(Journal!F1554,Kontenplan!$E$9:$F$278,2))</f>
        <v/>
      </c>
      <c r="M1554" s="44" t="str">
        <f>IF(G1554="","",VLOOKUP(Journal!G1554,Kontenplan!$E$9:$F$278,2))</f>
        <v/>
      </c>
      <c r="N1554" s="28" t="str">
        <f>IF(AND(G1554="",I1554="",J1554=""),"",IF(AND(I1554&gt;0,OR(F1554="",G1554="")),"Bitte gültige Kontonummer/n eingeben",IF(OR(AND(F1554&gt;0,F1554&lt;1000),F1554&gt;9999),"Sollkontonummer muss vierstellig sein",IF(VLOOKUP(F1554,Kontenplan!$E$9:$E$277,1)&lt;&gt;F1554,"Sollkonto existiert nicht",IF(D1554=0,"Bitte Beleg-Nr. prüfen",IF(OR(AND(G1554&gt;0,G1554&lt;1000),G1554&gt;9999),"Habenkontonummer muss vierstellig sein",IF(VLOOKUP(G1554,Kontenplan!$E$9:$F$277,1)&lt;&gt;G1554,"Habenkonto exisitert nicht","")))))))</f>
        <v/>
      </c>
      <c r="O1554" s="28" t="str">
        <f t="shared" si="49"/>
        <v/>
      </c>
      <c r="P1554" s="28"/>
      <c r="Q1554" s="28"/>
      <c r="R1554" s="28"/>
      <c r="S1554" s="28"/>
      <c r="T1554" s="28"/>
      <c r="U1554" s="28"/>
      <c r="V1554" s="28"/>
      <c r="X1554" s="28"/>
      <c r="Y1554" s="28"/>
    </row>
    <row r="1555" spans="1:25" x14ac:dyDescent="0.2">
      <c r="A1555" t="e">
        <f>IF(OR(F1555=#REF!,G1555=#REF!),ROUND(A1554+1,0),A1554+0.0001)</f>
        <v>#REF!</v>
      </c>
      <c r="B1555" s="20" t="e">
        <f>IF(AND(E1555&gt;=$B$2,E1555&lt;=$B$3,OR(F1555=#REF!,G1555=#REF!)),ROUND(B1554+1,0),B1554+0.0001)</f>
        <v>#REF!</v>
      </c>
      <c r="C1555" s="20" t="e">
        <f>IF(H1555=#REF!,ROUND(C1554+1,0),C1554+0.0001)</f>
        <v>#REF!</v>
      </c>
      <c r="D1555" s="21"/>
      <c r="E1555" s="22"/>
      <c r="F1555" s="23"/>
      <c r="G1555" s="24"/>
      <c r="H1555" s="51"/>
      <c r="I1555" s="25"/>
      <c r="J1555" s="31"/>
      <c r="K1555" s="43" t="str">
        <f t="shared" si="48"/>
        <v/>
      </c>
      <c r="L1555" s="45" t="str">
        <f>IF(F1555="","",VLOOKUP(Journal!F1555,Kontenplan!$E$9:$F$278,2))</f>
        <v/>
      </c>
      <c r="M1555" s="44" t="str">
        <f>IF(G1555="","",VLOOKUP(Journal!G1555,Kontenplan!$E$9:$F$278,2))</f>
        <v/>
      </c>
      <c r="N1555" s="28" t="str">
        <f>IF(AND(G1555="",I1555="",J1555=""),"",IF(AND(I1555&gt;0,OR(F1555="",G1555="")),"Bitte gültige Kontonummer/n eingeben",IF(OR(AND(F1555&gt;0,F1555&lt;1000),F1555&gt;9999),"Sollkontonummer muss vierstellig sein",IF(VLOOKUP(F1555,Kontenplan!$E$9:$E$277,1)&lt;&gt;F1555,"Sollkonto existiert nicht",IF(D1555=0,"Bitte Beleg-Nr. prüfen",IF(OR(AND(G1555&gt;0,G1555&lt;1000),G1555&gt;9999),"Habenkontonummer muss vierstellig sein",IF(VLOOKUP(G1555,Kontenplan!$E$9:$F$277,1)&lt;&gt;G1555,"Habenkonto exisitert nicht","")))))))</f>
        <v/>
      </c>
      <c r="O1555" s="28" t="str">
        <f t="shared" si="49"/>
        <v/>
      </c>
      <c r="P1555" s="28"/>
      <c r="Q1555" s="28"/>
      <c r="R1555" s="28"/>
      <c r="S1555" s="28"/>
      <c r="T1555" s="28"/>
      <c r="U1555" s="28"/>
      <c r="V1555" s="28"/>
      <c r="X1555" s="28"/>
      <c r="Y1555" s="28"/>
    </row>
    <row r="1556" spans="1:25" x14ac:dyDescent="0.2">
      <c r="A1556" t="e">
        <f>IF(OR(F1556=#REF!,G1556=#REF!),ROUND(A1555+1,0),A1555+0.0001)</f>
        <v>#REF!</v>
      </c>
      <c r="B1556" s="20" t="e">
        <f>IF(AND(E1556&gt;=$B$2,E1556&lt;=$B$3,OR(F1556=#REF!,G1556=#REF!)),ROUND(B1555+1,0),B1555+0.0001)</f>
        <v>#REF!</v>
      </c>
      <c r="C1556" s="20" t="e">
        <f>IF(H1556=#REF!,ROUND(C1555+1,0),C1555+0.0001)</f>
        <v>#REF!</v>
      </c>
      <c r="D1556" s="21"/>
      <c r="E1556" s="22"/>
      <c r="F1556" s="23"/>
      <c r="G1556" s="24"/>
      <c r="H1556" s="51"/>
      <c r="I1556" s="25"/>
      <c r="J1556" s="31"/>
      <c r="K1556" s="43" t="str">
        <f t="shared" si="48"/>
        <v/>
      </c>
      <c r="L1556" s="45" t="str">
        <f>IF(F1556="","",VLOOKUP(Journal!F1556,Kontenplan!$E$9:$F$278,2))</f>
        <v/>
      </c>
      <c r="M1556" s="44" t="str">
        <f>IF(G1556="","",VLOOKUP(Journal!G1556,Kontenplan!$E$9:$F$278,2))</f>
        <v/>
      </c>
      <c r="N1556" s="28" t="str">
        <f>IF(AND(G1556="",I1556="",J1556=""),"",IF(AND(I1556&gt;0,OR(F1556="",G1556="")),"Bitte gültige Kontonummer/n eingeben",IF(OR(AND(F1556&gt;0,F1556&lt;1000),F1556&gt;9999),"Sollkontonummer muss vierstellig sein",IF(VLOOKUP(F1556,Kontenplan!$E$9:$E$277,1)&lt;&gt;F1556,"Sollkonto existiert nicht",IF(D1556=0,"Bitte Beleg-Nr. prüfen",IF(OR(AND(G1556&gt;0,G1556&lt;1000),G1556&gt;9999),"Habenkontonummer muss vierstellig sein",IF(VLOOKUP(G1556,Kontenplan!$E$9:$F$277,1)&lt;&gt;G1556,"Habenkonto exisitert nicht","")))))))</f>
        <v/>
      </c>
      <c r="O1556" s="28" t="str">
        <f t="shared" si="49"/>
        <v/>
      </c>
      <c r="P1556" s="28"/>
      <c r="Q1556" s="28"/>
      <c r="R1556" s="28"/>
      <c r="S1556" s="28"/>
      <c r="T1556" s="28"/>
      <c r="U1556" s="28"/>
      <c r="V1556" s="28"/>
      <c r="X1556" s="28"/>
      <c r="Y1556" s="28"/>
    </row>
    <row r="1557" spans="1:25" x14ac:dyDescent="0.2">
      <c r="A1557" t="e">
        <f>IF(OR(F1557=#REF!,G1557=#REF!),ROUND(A1556+1,0),A1556+0.0001)</f>
        <v>#REF!</v>
      </c>
      <c r="B1557" s="20" t="e">
        <f>IF(AND(E1557&gt;=$B$2,E1557&lt;=$B$3,OR(F1557=#REF!,G1557=#REF!)),ROUND(B1556+1,0),B1556+0.0001)</f>
        <v>#REF!</v>
      </c>
      <c r="C1557" s="20" t="e">
        <f>IF(H1557=#REF!,ROUND(C1556+1,0),C1556+0.0001)</f>
        <v>#REF!</v>
      </c>
      <c r="D1557" s="21"/>
      <c r="E1557" s="22"/>
      <c r="F1557" s="23"/>
      <c r="G1557" s="24"/>
      <c r="H1557" s="51"/>
      <c r="I1557" s="25"/>
      <c r="J1557" s="31"/>
      <c r="K1557" s="43" t="str">
        <f t="shared" si="48"/>
        <v/>
      </c>
      <c r="L1557" s="45" t="str">
        <f>IF(F1557="","",VLOOKUP(Journal!F1557,Kontenplan!$E$9:$F$278,2))</f>
        <v/>
      </c>
      <c r="M1557" s="44" t="str">
        <f>IF(G1557="","",VLOOKUP(Journal!G1557,Kontenplan!$E$9:$F$278,2))</f>
        <v/>
      </c>
      <c r="N1557" s="28" t="str">
        <f>IF(AND(G1557="",I1557="",J1557=""),"",IF(AND(I1557&gt;0,OR(F1557="",G1557="")),"Bitte gültige Kontonummer/n eingeben",IF(OR(AND(F1557&gt;0,F1557&lt;1000),F1557&gt;9999),"Sollkontonummer muss vierstellig sein",IF(VLOOKUP(F1557,Kontenplan!$E$9:$E$277,1)&lt;&gt;F1557,"Sollkonto existiert nicht",IF(D1557=0,"Bitte Beleg-Nr. prüfen",IF(OR(AND(G1557&gt;0,G1557&lt;1000),G1557&gt;9999),"Habenkontonummer muss vierstellig sein",IF(VLOOKUP(G1557,Kontenplan!$E$9:$F$277,1)&lt;&gt;G1557,"Habenkonto exisitert nicht","")))))))</f>
        <v/>
      </c>
      <c r="O1557" s="28" t="str">
        <f t="shared" si="49"/>
        <v/>
      </c>
      <c r="P1557" s="28"/>
      <c r="Q1557" s="28"/>
      <c r="R1557" s="28"/>
      <c r="S1557" s="28"/>
      <c r="T1557" s="28"/>
      <c r="U1557" s="28"/>
      <c r="V1557" s="28"/>
      <c r="X1557" s="28"/>
      <c r="Y1557" s="28"/>
    </row>
    <row r="1558" spans="1:25" x14ac:dyDescent="0.2">
      <c r="A1558" t="e">
        <f>IF(OR(F1558=#REF!,G1558=#REF!),ROUND(A1557+1,0),A1557+0.0001)</f>
        <v>#REF!</v>
      </c>
      <c r="B1558" s="20" t="e">
        <f>IF(AND(E1558&gt;=$B$2,E1558&lt;=$B$3,OR(F1558=#REF!,G1558=#REF!)),ROUND(B1557+1,0),B1557+0.0001)</f>
        <v>#REF!</v>
      </c>
      <c r="C1558" s="20" t="e">
        <f>IF(H1558=#REF!,ROUND(C1557+1,0),C1557+0.0001)</f>
        <v>#REF!</v>
      </c>
      <c r="D1558" s="21"/>
      <c r="E1558" s="22"/>
      <c r="F1558" s="23"/>
      <c r="G1558" s="24"/>
      <c r="H1558" s="51"/>
      <c r="I1558" s="25"/>
      <c r="J1558" s="31"/>
      <c r="K1558" s="43" t="str">
        <f t="shared" si="48"/>
        <v/>
      </c>
      <c r="L1558" s="45" t="str">
        <f>IF(F1558="","",VLOOKUP(Journal!F1558,Kontenplan!$E$9:$F$278,2))</f>
        <v/>
      </c>
      <c r="M1558" s="44" t="str">
        <f>IF(G1558="","",VLOOKUP(Journal!G1558,Kontenplan!$E$9:$F$278,2))</f>
        <v/>
      </c>
      <c r="N1558" s="28" t="str">
        <f>IF(AND(G1558="",I1558="",J1558=""),"",IF(AND(I1558&gt;0,OR(F1558="",G1558="")),"Bitte gültige Kontonummer/n eingeben",IF(OR(AND(F1558&gt;0,F1558&lt;1000),F1558&gt;9999),"Sollkontonummer muss vierstellig sein",IF(VLOOKUP(F1558,Kontenplan!$E$9:$E$277,1)&lt;&gt;F1558,"Sollkonto existiert nicht",IF(D1558=0,"Bitte Beleg-Nr. prüfen",IF(OR(AND(G1558&gt;0,G1558&lt;1000),G1558&gt;9999),"Habenkontonummer muss vierstellig sein",IF(VLOOKUP(G1558,Kontenplan!$E$9:$F$277,1)&lt;&gt;G1558,"Habenkonto exisitert nicht","")))))))</f>
        <v/>
      </c>
      <c r="O1558" s="28" t="str">
        <f t="shared" si="49"/>
        <v/>
      </c>
      <c r="P1558" s="28"/>
      <c r="Q1558" s="28"/>
      <c r="R1558" s="28"/>
      <c r="S1558" s="28"/>
      <c r="T1558" s="28"/>
      <c r="U1558" s="28"/>
      <c r="V1558" s="28"/>
      <c r="X1558" s="28"/>
      <c r="Y1558" s="28"/>
    </row>
    <row r="1559" spans="1:25" x14ac:dyDescent="0.2">
      <c r="A1559" t="e">
        <f>IF(OR(F1559=#REF!,G1559=#REF!),ROUND(A1558+1,0),A1558+0.0001)</f>
        <v>#REF!</v>
      </c>
      <c r="B1559" s="20" t="e">
        <f>IF(AND(E1559&gt;=$B$2,E1559&lt;=$B$3,OR(F1559=#REF!,G1559=#REF!)),ROUND(B1558+1,0),B1558+0.0001)</f>
        <v>#REF!</v>
      </c>
      <c r="C1559" s="20" t="e">
        <f>IF(H1559=#REF!,ROUND(C1558+1,0),C1558+0.0001)</f>
        <v>#REF!</v>
      </c>
      <c r="D1559" s="21"/>
      <c r="E1559" s="22"/>
      <c r="F1559" s="23"/>
      <c r="G1559" s="24"/>
      <c r="H1559" s="51"/>
      <c r="I1559" s="25"/>
      <c r="J1559" s="31"/>
      <c r="K1559" s="43" t="str">
        <f t="shared" si="48"/>
        <v/>
      </c>
      <c r="L1559" s="45" t="str">
        <f>IF(F1559="","",VLOOKUP(Journal!F1559,Kontenplan!$E$9:$F$278,2))</f>
        <v/>
      </c>
      <c r="M1559" s="44" t="str">
        <f>IF(G1559="","",VLOOKUP(Journal!G1559,Kontenplan!$E$9:$F$278,2))</f>
        <v/>
      </c>
      <c r="N1559" s="28" t="str">
        <f>IF(AND(G1559="",I1559="",J1559=""),"",IF(AND(I1559&gt;0,OR(F1559="",G1559="")),"Bitte gültige Kontonummer/n eingeben",IF(OR(AND(F1559&gt;0,F1559&lt;1000),F1559&gt;9999),"Sollkontonummer muss vierstellig sein",IF(VLOOKUP(F1559,Kontenplan!$E$9:$E$277,1)&lt;&gt;F1559,"Sollkonto existiert nicht",IF(D1559=0,"Bitte Beleg-Nr. prüfen",IF(OR(AND(G1559&gt;0,G1559&lt;1000),G1559&gt;9999),"Habenkontonummer muss vierstellig sein",IF(VLOOKUP(G1559,Kontenplan!$E$9:$F$277,1)&lt;&gt;G1559,"Habenkonto exisitert nicht","")))))))</f>
        <v/>
      </c>
      <c r="O1559" s="28" t="str">
        <f t="shared" si="49"/>
        <v/>
      </c>
      <c r="P1559" s="28"/>
      <c r="Q1559" s="28"/>
      <c r="R1559" s="28"/>
      <c r="S1559" s="28"/>
      <c r="T1559" s="28"/>
      <c r="U1559" s="28"/>
      <c r="V1559" s="28"/>
      <c r="X1559" s="28"/>
      <c r="Y1559" s="28"/>
    </row>
    <row r="1560" spans="1:25" x14ac:dyDescent="0.2">
      <c r="A1560" t="e">
        <f>IF(OR(F1560=#REF!,G1560=#REF!),ROUND(A1559+1,0),A1559+0.0001)</f>
        <v>#REF!</v>
      </c>
      <c r="B1560" s="20" t="e">
        <f>IF(AND(E1560&gt;=$B$2,E1560&lt;=$B$3,OR(F1560=#REF!,G1560=#REF!)),ROUND(B1559+1,0),B1559+0.0001)</f>
        <v>#REF!</v>
      </c>
      <c r="C1560" s="20" t="e">
        <f>IF(H1560=#REF!,ROUND(C1559+1,0),C1559+0.0001)</f>
        <v>#REF!</v>
      </c>
      <c r="D1560" s="21"/>
      <c r="E1560" s="22"/>
      <c r="F1560" s="23"/>
      <c r="G1560" s="24"/>
      <c r="H1560" s="51"/>
      <c r="I1560" s="25"/>
      <c r="J1560" s="31"/>
      <c r="K1560" s="43" t="str">
        <f t="shared" si="48"/>
        <v/>
      </c>
      <c r="L1560" s="45" t="str">
        <f>IF(F1560="","",VLOOKUP(Journal!F1560,Kontenplan!$E$9:$F$278,2))</f>
        <v/>
      </c>
      <c r="M1560" s="44" t="str">
        <f>IF(G1560="","",VLOOKUP(Journal!G1560,Kontenplan!$E$9:$F$278,2))</f>
        <v/>
      </c>
      <c r="N1560" s="28" t="str">
        <f>IF(AND(G1560="",I1560="",J1560=""),"",IF(AND(I1560&gt;0,OR(F1560="",G1560="")),"Bitte gültige Kontonummer/n eingeben",IF(OR(AND(F1560&gt;0,F1560&lt;1000),F1560&gt;9999),"Sollkontonummer muss vierstellig sein",IF(VLOOKUP(F1560,Kontenplan!$E$9:$E$277,1)&lt;&gt;F1560,"Sollkonto existiert nicht",IF(D1560=0,"Bitte Beleg-Nr. prüfen",IF(OR(AND(G1560&gt;0,G1560&lt;1000),G1560&gt;9999),"Habenkontonummer muss vierstellig sein",IF(VLOOKUP(G1560,Kontenplan!$E$9:$F$277,1)&lt;&gt;G1560,"Habenkonto exisitert nicht","")))))))</f>
        <v/>
      </c>
      <c r="O1560" s="28" t="str">
        <f t="shared" si="49"/>
        <v/>
      </c>
      <c r="P1560" s="28"/>
      <c r="Q1560" s="28"/>
      <c r="R1560" s="28"/>
      <c r="S1560" s="28"/>
      <c r="T1560" s="28"/>
      <c r="U1560" s="28"/>
      <c r="V1560" s="28"/>
      <c r="X1560" s="28"/>
      <c r="Y1560" s="28"/>
    </row>
    <row r="1561" spans="1:25" x14ac:dyDescent="0.2">
      <c r="A1561" t="e">
        <f>IF(OR(F1561=#REF!,G1561=#REF!),ROUND(A1560+1,0),A1560+0.0001)</f>
        <v>#REF!</v>
      </c>
      <c r="B1561" s="20" t="e">
        <f>IF(AND(E1561&gt;=$B$2,E1561&lt;=$B$3,OR(F1561=#REF!,G1561=#REF!)),ROUND(B1560+1,0),B1560+0.0001)</f>
        <v>#REF!</v>
      </c>
      <c r="C1561" s="20" t="e">
        <f>IF(H1561=#REF!,ROUND(C1560+1,0),C1560+0.0001)</f>
        <v>#REF!</v>
      </c>
      <c r="D1561" s="21"/>
      <c r="E1561" s="22"/>
      <c r="F1561" s="23"/>
      <c r="G1561" s="24"/>
      <c r="H1561" s="51"/>
      <c r="I1561" s="25"/>
      <c r="J1561" s="31"/>
      <c r="K1561" s="43" t="str">
        <f t="shared" si="48"/>
        <v/>
      </c>
      <c r="L1561" s="45" t="str">
        <f>IF(F1561="","",VLOOKUP(Journal!F1561,Kontenplan!$E$9:$F$278,2))</f>
        <v/>
      </c>
      <c r="M1561" s="44" t="str">
        <f>IF(G1561="","",VLOOKUP(Journal!G1561,Kontenplan!$E$9:$F$278,2))</f>
        <v/>
      </c>
      <c r="N1561" s="28" t="str">
        <f>IF(AND(G1561="",I1561="",J1561=""),"",IF(AND(I1561&gt;0,OR(F1561="",G1561="")),"Bitte gültige Kontonummer/n eingeben",IF(OR(AND(F1561&gt;0,F1561&lt;1000),F1561&gt;9999),"Sollkontonummer muss vierstellig sein",IF(VLOOKUP(F1561,Kontenplan!$E$9:$E$277,1)&lt;&gt;F1561,"Sollkonto existiert nicht",IF(D1561=0,"Bitte Beleg-Nr. prüfen",IF(OR(AND(G1561&gt;0,G1561&lt;1000),G1561&gt;9999),"Habenkontonummer muss vierstellig sein",IF(VLOOKUP(G1561,Kontenplan!$E$9:$F$277,1)&lt;&gt;G1561,"Habenkonto exisitert nicht","")))))))</f>
        <v/>
      </c>
      <c r="O1561" s="28" t="str">
        <f t="shared" si="49"/>
        <v/>
      </c>
      <c r="P1561" s="28"/>
      <c r="Q1561" s="28"/>
      <c r="R1561" s="28"/>
      <c r="S1561" s="28"/>
      <c r="T1561" s="28"/>
      <c r="U1561" s="28"/>
      <c r="V1561" s="28"/>
      <c r="X1561" s="28"/>
      <c r="Y1561" s="28"/>
    </row>
    <row r="1562" spans="1:25" x14ac:dyDescent="0.2">
      <c r="A1562" t="e">
        <f>IF(OR(F1562=#REF!,G1562=#REF!),ROUND(A1561+1,0),A1561+0.0001)</f>
        <v>#REF!</v>
      </c>
      <c r="B1562" s="20" t="e">
        <f>IF(AND(E1562&gt;=$B$2,E1562&lt;=$B$3,OR(F1562=#REF!,G1562=#REF!)),ROUND(B1561+1,0),B1561+0.0001)</f>
        <v>#REF!</v>
      </c>
      <c r="C1562" s="20" t="e">
        <f>IF(H1562=#REF!,ROUND(C1561+1,0),C1561+0.0001)</f>
        <v>#REF!</v>
      </c>
      <c r="D1562" s="21"/>
      <c r="E1562" s="22"/>
      <c r="F1562" s="23"/>
      <c r="G1562" s="24"/>
      <c r="H1562" s="51"/>
      <c r="I1562" s="25"/>
      <c r="J1562" s="31"/>
      <c r="K1562" s="43" t="str">
        <f t="shared" si="48"/>
        <v/>
      </c>
      <c r="L1562" s="45" t="str">
        <f>IF(F1562="","",VLOOKUP(Journal!F1562,Kontenplan!$E$9:$F$278,2))</f>
        <v/>
      </c>
      <c r="M1562" s="44" t="str">
        <f>IF(G1562="","",VLOOKUP(Journal!G1562,Kontenplan!$E$9:$F$278,2))</f>
        <v/>
      </c>
      <c r="N1562" s="28" t="str">
        <f>IF(AND(G1562="",I1562="",J1562=""),"",IF(AND(I1562&gt;0,OR(F1562="",G1562="")),"Bitte gültige Kontonummer/n eingeben",IF(OR(AND(F1562&gt;0,F1562&lt;1000),F1562&gt;9999),"Sollkontonummer muss vierstellig sein",IF(VLOOKUP(F1562,Kontenplan!$E$9:$E$277,1)&lt;&gt;F1562,"Sollkonto existiert nicht",IF(D1562=0,"Bitte Beleg-Nr. prüfen",IF(OR(AND(G1562&gt;0,G1562&lt;1000),G1562&gt;9999),"Habenkontonummer muss vierstellig sein",IF(VLOOKUP(G1562,Kontenplan!$E$9:$F$277,1)&lt;&gt;G1562,"Habenkonto exisitert nicht","")))))))</f>
        <v/>
      </c>
      <c r="O1562" s="28" t="str">
        <f t="shared" si="49"/>
        <v/>
      </c>
      <c r="P1562" s="28"/>
      <c r="Q1562" s="28"/>
      <c r="R1562" s="28"/>
      <c r="S1562" s="28"/>
      <c r="T1562" s="28"/>
      <c r="U1562" s="28"/>
      <c r="V1562" s="28"/>
      <c r="X1562" s="28"/>
      <c r="Y1562" s="28"/>
    </row>
    <row r="1563" spans="1:25" x14ac:dyDescent="0.2">
      <c r="A1563" t="e">
        <f>IF(OR(F1563=#REF!,G1563=#REF!),ROUND(A1562+1,0),A1562+0.0001)</f>
        <v>#REF!</v>
      </c>
      <c r="B1563" s="20" t="e">
        <f>IF(AND(E1563&gt;=$B$2,E1563&lt;=$B$3,OR(F1563=#REF!,G1563=#REF!)),ROUND(B1562+1,0),B1562+0.0001)</f>
        <v>#REF!</v>
      </c>
      <c r="C1563" s="20" t="e">
        <f>IF(H1563=#REF!,ROUND(C1562+1,0),C1562+0.0001)</f>
        <v>#REF!</v>
      </c>
      <c r="D1563" s="21"/>
      <c r="E1563" s="22"/>
      <c r="F1563" s="23"/>
      <c r="G1563" s="24"/>
      <c r="H1563" s="51"/>
      <c r="I1563" s="25"/>
      <c r="J1563" s="31"/>
      <c r="K1563" s="43" t="str">
        <f t="shared" si="48"/>
        <v/>
      </c>
      <c r="L1563" s="45" t="str">
        <f>IF(F1563="","",VLOOKUP(Journal!F1563,Kontenplan!$E$9:$F$278,2))</f>
        <v/>
      </c>
      <c r="M1563" s="44" t="str">
        <f>IF(G1563="","",VLOOKUP(Journal!G1563,Kontenplan!$E$9:$F$278,2))</f>
        <v/>
      </c>
      <c r="N1563" s="28" t="str">
        <f>IF(AND(G1563="",I1563="",J1563=""),"",IF(AND(I1563&gt;0,OR(F1563="",G1563="")),"Bitte gültige Kontonummer/n eingeben",IF(OR(AND(F1563&gt;0,F1563&lt;1000),F1563&gt;9999),"Sollkontonummer muss vierstellig sein",IF(VLOOKUP(F1563,Kontenplan!$E$9:$E$277,1)&lt;&gt;F1563,"Sollkonto existiert nicht",IF(D1563=0,"Bitte Beleg-Nr. prüfen",IF(OR(AND(G1563&gt;0,G1563&lt;1000),G1563&gt;9999),"Habenkontonummer muss vierstellig sein",IF(VLOOKUP(G1563,Kontenplan!$E$9:$F$277,1)&lt;&gt;G1563,"Habenkonto exisitert nicht","")))))))</f>
        <v/>
      </c>
      <c r="O1563" s="28" t="str">
        <f t="shared" si="49"/>
        <v/>
      </c>
      <c r="P1563" s="28"/>
      <c r="Q1563" s="28"/>
      <c r="R1563" s="28"/>
      <c r="S1563" s="28"/>
      <c r="T1563" s="28"/>
      <c r="U1563" s="28"/>
      <c r="V1563" s="28"/>
      <c r="X1563" s="28"/>
      <c r="Y1563" s="28"/>
    </row>
    <row r="1564" spans="1:25" x14ac:dyDescent="0.2">
      <c r="A1564" t="e">
        <f>IF(OR(F1564=#REF!,G1564=#REF!),ROUND(A1563+1,0),A1563+0.0001)</f>
        <v>#REF!</v>
      </c>
      <c r="B1564" s="20" t="e">
        <f>IF(AND(E1564&gt;=$B$2,E1564&lt;=$B$3,OR(F1564=#REF!,G1564=#REF!)),ROUND(B1563+1,0),B1563+0.0001)</f>
        <v>#REF!</v>
      </c>
      <c r="C1564" s="20" t="e">
        <f>IF(H1564=#REF!,ROUND(C1563+1,0),C1563+0.0001)</f>
        <v>#REF!</v>
      </c>
      <c r="D1564" s="21"/>
      <c r="E1564" s="22"/>
      <c r="F1564" s="23"/>
      <c r="G1564" s="24"/>
      <c r="H1564" s="51"/>
      <c r="I1564" s="25"/>
      <c r="J1564" s="31"/>
      <c r="K1564" s="43" t="str">
        <f t="shared" si="48"/>
        <v/>
      </c>
      <c r="L1564" s="45" t="str">
        <f>IF(F1564="","",VLOOKUP(Journal!F1564,Kontenplan!$E$9:$F$278,2))</f>
        <v/>
      </c>
      <c r="M1564" s="44" t="str">
        <f>IF(G1564="","",VLOOKUP(Journal!G1564,Kontenplan!$E$9:$F$278,2))</f>
        <v/>
      </c>
      <c r="N1564" s="28" t="str">
        <f>IF(AND(G1564="",I1564="",J1564=""),"",IF(AND(I1564&gt;0,OR(F1564="",G1564="")),"Bitte gültige Kontonummer/n eingeben",IF(OR(AND(F1564&gt;0,F1564&lt;1000),F1564&gt;9999),"Sollkontonummer muss vierstellig sein",IF(VLOOKUP(F1564,Kontenplan!$E$9:$E$277,1)&lt;&gt;F1564,"Sollkonto existiert nicht",IF(D1564=0,"Bitte Beleg-Nr. prüfen",IF(OR(AND(G1564&gt;0,G1564&lt;1000),G1564&gt;9999),"Habenkontonummer muss vierstellig sein",IF(VLOOKUP(G1564,Kontenplan!$E$9:$F$277,1)&lt;&gt;G1564,"Habenkonto exisitert nicht","")))))))</f>
        <v/>
      </c>
      <c r="O1564" s="28" t="str">
        <f t="shared" si="49"/>
        <v/>
      </c>
      <c r="P1564" s="28"/>
      <c r="Q1564" s="28"/>
      <c r="R1564" s="28"/>
      <c r="S1564" s="28"/>
      <c r="T1564" s="28"/>
      <c r="U1564" s="28"/>
      <c r="V1564" s="28"/>
      <c r="X1564" s="28"/>
      <c r="Y1564" s="28"/>
    </row>
    <row r="1565" spans="1:25" x14ac:dyDescent="0.2">
      <c r="A1565" t="e">
        <f>IF(OR(F1565=#REF!,G1565=#REF!),ROUND(A1564+1,0),A1564+0.0001)</f>
        <v>#REF!</v>
      </c>
      <c r="B1565" s="20" t="e">
        <f>IF(AND(E1565&gt;=$B$2,E1565&lt;=$B$3,OR(F1565=#REF!,G1565=#REF!)),ROUND(B1564+1,0),B1564+0.0001)</f>
        <v>#REF!</v>
      </c>
      <c r="C1565" s="20" t="e">
        <f>IF(H1565=#REF!,ROUND(C1564+1,0),C1564+0.0001)</f>
        <v>#REF!</v>
      </c>
      <c r="D1565" s="21"/>
      <c r="E1565" s="22"/>
      <c r="F1565" s="23"/>
      <c r="G1565" s="24"/>
      <c r="H1565" s="51"/>
      <c r="I1565" s="25"/>
      <c r="J1565" s="31"/>
      <c r="K1565" s="43" t="str">
        <f t="shared" ref="K1565:K1628" si="50">IF(N1565&lt;&gt;"",N1565,IF(O1565&lt;&gt;"",O1565,""))</f>
        <v/>
      </c>
      <c r="L1565" s="45" t="str">
        <f>IF(F1565="","",VLOOKUP(Journal!F1565,Kontenplan!$E$9:$F$278,2))</f>
        <v/>
      </c>
      <c r="M1565" s="44" t="str">
        <f>IF(G1565="","",VLOOKUP(Journal!G1565,Kontenplan!$E$9:$F$278,2))</f>
        <v/>
      </c>
      <c r="N1565" s="28" t="str">
        <f>IF(AND(G1565="",I1565="",J1565=""),"",IF(AND(I1565&gt;0,OR(F1565="",G1565="")),"Bitte gültige Kontonummer/n eingeben",IF(OR(AND(F1565&gt;0,F1565&lt;1000),F1565&gt;9999),"Sollkontonummer muss vierstellig sein",IF(VLOOKUP(F1565,Kontenplan!$E$9:$E$277,1)&lt;&gt;F1565,"Sollkonto existiert nicht",IF(D1565=0,"Bitte Beleg-Nr. prüfen",IF(OR(AND(G1565&gt;0,G1565&lt;1000),G1565&gt;9999),"Habenkontonummer muss vierstellig sein",IF(VLOOKUP(G1565,Kontenplan!$E$9:$F$277,1)&lt;&gt;G1565,"Habenkonto exisitert nicht","")))))))</f>
        <v/>
      </c>
      <c r="O1565" s="28" t="str">
        <f t="shared" si="49"/>
        <v/>
      </c>
      <c r="P1565" s="28"/>
      <c r="Q1565" s="28"/>
      <c r="R1565" s="28"/>
      <c r="S1565" s="28"/>
      <c r="T1565" s="28"/>
      <c r="U1565" s="28"/>
      <c r="V1565" s="28"/>
      <c r="X1565" s="28"/>
      <c r="Y1565" s="28"/>
    </row>
    <row r="1566" spans="1:25" x14ac:dyDescent="0.2">
      <c r="A1566" t="e">
        <f>IF(OR(F1566=#REF!,G1566=#REF!),ROUND(A1565+1,0),A1565+0.0001)</f>
        <v>#REF!</v>
      </c>
      <c r="B1566" s="20" t="e">
        <f>IF(AND(E1566&gt;=$B$2,E1566&lt;=$B$3,OR(F1566=#REF!,G1566=#REF!)),ROUND(B1565+1,0),B1565+0.0001)</f>
        <v>#REF!</v>
      </c>
      <c r="C1566" s="20" t="e">
        <f>IF(H1566=#REF!,ROUND(C1565+1,0),C1565+0.0001)</f>
        <v>#REF!</v>
      </c>
      <c r="D1566" s="21"/>
      <c r="E1566" s="22"/>
      <c r="F1566" s="23"/>
      <c r="G1566" s="24"/>
      <c r="H1566" s="51"/>
      <c r="I1566" s="25"/>
      <c r="J1566" s="31"/>
      <c r="K1566" s="43" t="str">
        <f t="shared" si="50"/>
        <v/>
      </c>
      <c r="L1566" s="45" t="str">
        <f>IF(F1566="","",VLOOKUP(Journal!F1566,Kontenplan!$E$9:$F$278,2))</f>
        <v/>
      </c>
      <c r="M1566" s="44" t="str">
        <f>IF(G1566="","",VLOOKUP(Journal!G1566,Kontenplan!$E$9:$F$278,2))</f>
        <v/>
      </c>
      <c r="N1566" s="28" t="str">
        <f>IF(AND(G1566="",I1566="",J1566=""),"",IF(AND(I1566&gt;0,OR(F1566="",G1566="")),"Bitte gültige Kontonummer/n eingeben",IF(OR(AND(F1566&gt;0,F1566&lt;1000),F1566&gt;9999),"Sollkontonummer muss vierstellig sein",IF(VLOOKUP(F1566,Kontenplan!$E$9:$E$277,1)&lt;&gt;F1566,"Sollkonto existiert nicht",IF(D1566=0,"Bitte Beleg-Nr. prüfen",IF(OR(AND(G1566&gt;0,G1566&lt;1000),G1566&gt;9999),"Habenkontonummer muss vierstellig sein",IF(VLOOKUP(G1566,Kontenplan!$E$9:$F$277,1)&lt;&gt;G1566,"Habenkonto exisitert nicht","")))))))</f>
        <v/>
      </c>
      <c r="O1566" s="28" t="str">
        <f t="shared" si="49"/>
        <v/>
      </c>
      <c r="P1566" s="28"/>
      <c r="Q1566" s="28"/>
      <c r="R1566" s="28"/>
      <c r="S1566" s="28"/>
      <c r="T1566" s="28"/>
      <c r="U1566" s="28"/>
      <c r="V1566" s="28"/>
      <c r="X1566" s="28"/>
      <c r="Y1566" s="28"/>
    </row>
    <row r="1567" spans="1:25" x14ac:dyDescent="0.2">
      <c r="A1567" t="e">
        <f>IF(OR(F1567=#REF!,G1567=#REF!),ROUND(A1566+1,0),A1566+0.0001)</f>
        <v>#REF!</v>
      </c>
      <c r="B1567" s="20" t="e">
        <f>IF(AND(E1567&gt;=$B$2,E1567&lt;=$B$3,OR(F1567=#REF!,G1567=#REF!)),ROUND(B1566+1,0),B1566+0.0001)</f>
        <v>#REF!</v>
      </c>
      <c r="C1567" s="20" t="e">
        <f>IF(H1567=#REF!,ROUND(C1566+1,0),C1566+0.0001)</f>
        <v>#REF!</v>
      </c>
      <c r="D1567" s="21"/>
      <c r="E1567" s="22"/>
      <c r="F1567" s="23"/>
      <c r="G1567" s="24"/>
      <c r="H1567" s="51"/>
      <c r="I1567" s="25"/>
      <c r="J1567" s="31"/>
      <c r="K1567" s="43" t="str">
        <f t="shared" si="50"/>
        <v/>
      </c>
      <c r="L1567" s="45" t="str">
        <f>IF(F1567="","",VLOOKUP(Journal!F1567,Kontenplan!$E$9:$F$278,2))</f>
        <v/>
      </c>
      <c r="M1567" s="44" t="str">
        <f>IF(G1567="","",VLOOKUP(Journal!G1567,Kontenplan!$E$9:$F$278,2))</f>
        <v/>
      </c>
      <c r="N1567" s="28" t="str">
        <f>IF(AND(G1567="",I1567="",J1567=""),"",IF(AND(I1567&gt;0,OR(F1567="",G1567="")),"Bitte gültige Kontonummer/n eingeben",IF(OR(AND(F1567&gt;0,F1567&lt;1000),F1567&gt;9999),"Sollkontonummer muss vierstellig sein",IF(VLOOKUP(F1567,Kontenplan!$E$9:$E$277,1)&lt;&gt;F1567,"Sollkonto existiert nicht",IF(D1567=0,"Bitte Beleg-Nr. prüfen",IF(OR(AND(G1567&gt;0,G1567&lt;1000),G1567&gt;9999),"Habenkontonummer muss vierstellig sein",IF(VLOOKUP(G1567,Kontenplan!$E$9:$F$277,1)&lt;&gt;G1567,"Habenkonto exisitert nicht","")))))))</f>
        <v/>
      </c>
      <c r="O1567" s="28" t="str">
        <f t="shared" si="49"/>
        <v/>
      </c>
      <c r="P1567" s="28"/>
      <c r="Q1567" s="28"/>
      <c r="R1567" s="28"/>
      <c r="S1567" s="28"/>
      <c r="T1567" s="28"/>
      <c r="U1567" s="28"/>
      <c r="V1567" s="28"/>
      <c r="X1567" s="28"/>
      <c r="Y1567" s="28"/>
    </row>
    <row r="1568" spans="1:25" x14ac:dyDescent="0.2">
      <c r="A1568" t="e">
        <f>IF(OR(F1568=#REF!,G1568=#REF!),ROUND(A1567+1,0),A1567+0.0001)</f>
        <v>#REF!</v>
      </c>
      <c r="B1568" s="20" t="e">
        <f>IF(AND(E1568&gt;=$B$2,E1568&lt;=$B$3,OR(F1568=#REF!,G1568=#REF!)),ROUND(B1567+1,0),B1567+0.0001)</f>
        <v>#REF!</v>
      </c>
      <c r="C1568" s="20" t="e">
        <f>IF(H1568=#REF!,ROUND(C1567+1,0),C1567+0.0001)</f>
        <v>#REF!</v>
      </c>
      <c r="D1568" s="21"/>
      <c r="E1568" s="22"/>
      <c r="F1568" s="23"/>
      <c r="G1568" s="24"/>
      <c r="H1568" s="51"/>
      <c r="I1568" s="25"/>
      <c r="J1568" s="31"/>
      <c r="K1568" s="43" t="str">
        <f t="shared" si="50"/>
        <v/>
      </c>
      <c r="L1568" s="45" t="str">
        <f>IF(F1568="","",VLOOKUP(Journal!F1568,Kontenplan!$E$9:$F$278,2))</f>
        <v/>
      </c>
      <c r="M1568" s="44" t="str">
        <f>IF(G1568="","",VLOOKUP(Journal!G1568,Kontenplan!$E$9:$F$278,2))</f>
        <v/>
      </c>
      <c r="N1568" s="28" t="str">
        <f>IF(AND(G1568="",I1568="",J1568=""),"",IF(AND(I1568&gt;0,OR(F1568="",G1568="")),"Bitte gültige Kontonummer/n eingeben",IF(OR(AND(F1568&gt;0,F1568&lt;1000),F1568&gt;9999),"Sollkontonummer muss vierstellig sein",IF(VLOOKUP(F1568,Kontenplan!$E$9:$E$277,1)&lt;&gt;F1568,"Sollkonto existiert nicht",IF(D1568=0,"Bitte Beleg-Nr. prüfen",IF(OR(AND(G1568&gt;0,G1568&lt;1000),G1568&gt;9999),"Habenkontonummer muss vierstellig sein",IF(VLOOKUP(G1568,Kontenplan!$E$9:$F$277,1)&lt;&gt;G1568,"Habenkonto exisitert nicht","")))))))</f>
        <v/>
      </c>
      <c r="O1568" s="28" t="str">
        <f t="shared" si="49"/>
        <v/>
      </c>
      <c r="P1568" s="28"/>
      <c r="Q1568" s="28"/>
      <c r="R1568" s="28"/>
      <c r="S1568" s="28"/>
      <c r="T1568" s="28"/>
      <c r="U1568" s="28"/>
      <c r="V1568" s="28"/>
      <c r="X1568" s="28"/>
      <c r="Y1568" s="28"/>
    </row>
    <row r="1569" spans="1:25" x14ac:dyDescent="0.2">
      <c r="A1569" t="e">
        <f>IF(OR(F1569=#REF!,G1569=#REF!),ROUND(A1568+1,0),A1568+0.0001)</f>
        <v>#REF!</v>
      </c>
      <c r="B1569" s="20" t="e">
        <f>IF(AND(E1569&gt;=$B$2,E1569&lt;=$B$3,OR(F1569=#REF!,G1569=#REF!)),ROUND(B1568+1,0),B1568+0.0001)</f>
        <v>#REF!</v>
      </c>
      <c r="C1569" s="20" t="e">
        <f>IF(H1569=#REF!,ROUND(C1568+1,0),C1568+0.0001)</f>
        <v>#REF!</v>
      </c>
      <c r="D1569" s="21"/>
      <c r="E1569" s="22"/>
      <c r="F1569" s="23"/>
      <c r="G1569" s="24"/>
      <c r="H1569" s="51"/>
      <c r="I1569" s="25"/>
      <c r="J1569" s="31"/>
      <c r="K1569" s="43" t="str">
        <f t="shared" si="50"/>
        <v/>
      </c>
      <c r="L1569" s="45" t="str">
        <f>IF(F1569="","",VLOOKUP(Journal!F1569,Kontenplan!$E$9:$F$278,2))</f>
        <v/>
      </c>
      <c r="M1569" s="44" t="str">
        <f>IF(G1569="","",VLOOKUP(Journal!G1569,Kontenplan!$E$9:$F$278,2))</f>
        <v/>
      </c>
      <c r="N1569" s="28" t="str">
        <f>IF(AND(G1569="",I1569="",J1569=""),"",IF(AND(I1569&gt;0,OR(F1569="",G1569="")),"Bitte gültige Kontonummer/n eingeben",IF(OR(AND(F1569&gt;0,F1569&lt;1000),F1569&gt;9999),"Sollkontonummer muss vierstellig sein",IF(VLOOKUP(F1569,Kontenplan!$E$9:$E$277,1)&lt;&gt;F1569,"Sollkonto existiert nicht",IF(D1569=0,"Bitte Beleg-Nr. prüfen",IF(OR(AND(G1569&gt;0,G1569&lt;1000),G1569&gt;9999),"Habenkontonummer muss vierstellig sein",IF(VLOOKUP(G1569,Kontenplan!$E$9:$F$277,1)&lt;&gt;G1569,"Habenkonto exisitert nicht","")))))))</f>
        <v/>
      </c>
      <c r="O1569" s="28" t="str">
        <f t="shared" si="49"/>
        <v/>
      </c>
      <c r="P1569" s="28"/>
      <c r="Q1569" s="28"/>
      <c r="R1569" s="28"/>
      <c r="S1569" s="28"/>
      <c r="T1569" s="28"/>
      <c r="U1569" s="28"/>
      <c r="V1569" s="28"/>
      <c r="X1569" s="28"/>
      <c r="Y1569" s="28"/>
    </row>
    <row r="1570" spans="1:25" x14ac:dyDescent="0.2">
      <c r="A1570" t="e">
        <f>IF(OR(F1570=#REF!,G1570=#REF!),ROUND(A1569+1,0),A1569+0.0001)</f>
        <v>#REF!</v>
      </c>
      <c r="B1570" s="20" t="e">
        <f>IF(AND(E1570&gt;=$B$2,E1570&lt;=$B$3,OR(F1570=#REF!,G1570=#REF!)),ROUND(B1569+1,0),B1569+0.0001)</f>
        <v>#REF!</v>
      </c>
      <c r="C1570" s="20" t="e">
        <f>IF(H1570=#REF!,ROUND(C1569+1,0),C1569+0.0001)</f>
        <v>#REF!</v>
      </c>
      <c r="D1570" s="21"/>
      <c r="E1570" s="22"/>
      <c r="F1570" s="23"/>
      <c r="G1570" s="24"/>
      <c r="H1570" s="51"/>
      <c r="I1570" s="25"/>
      <c r="J1570" s="31"/>
      <c r="K1570" s="43" t="str">
        <f t="shared" si="50"/>
        <v/>
      </c>
      <c r="L1570" s="45" t="str">
        <f>IF(F1570="","",VLOOKUP(Journal!F1570,Kontenplan!$E$9:$F$278,2))</f>
        <v/>
      </c>
      <c r="M1570" s="44" t="str">
        <f>IF(G1570="","",VLOOKUP(Journal!G1570,Kontenplan!$E$9:$F$278,2))</f>
        <v/>
      </c>
      <c r="N1570" s="28" t="str">
        <f>IF(AND(G1570="",I1570="",J1570=""),"",IF(AND(I1570&gt;0,OR(F1570="",G1570="")),"Bitte gültige Kontonummer/n eingeben",IF(OR(AND(F1570&gt;0,F1570&lt;1000),F1570&gt;9999),"Sollkontonummer muss vierstellig sein",IF(VLOOKUP(F1570,Kontenplan!$E$9:$E$277,1)&lt;&gt;F1570,"Sollkonto existiert nicht",IF(D1570=0,"Bitte Beleg-Nr. prüfen",IF(OR(AND(G1570&gt;0,G1570&lt;1000),G1570&gt;9999),"Habenkontonummer muss vierstellig sein",IF(VLOOKUP(G1570,Kontenplan!$E$9:$F$277,1)&lt;&gt;G1570,"Habenkonto exisitert nicht","")))))))</f>
        <v/>
      </c>
      <c r="O1570" s="28" t="str">
        <f t="shared" si="49"/>
        <v/>
      </c>
      <c r="P1570" s="28"/>
      <c r="Q1570" s="28"/>
      <c r="R1570" s="28"/>
      <c r="S1570" s="28"/>
      <c r="T1570" s="28"/>
      <c r="U1570" s="28"/>
      <c r="V1570" s="28"/>
      <c r="X1570" s="28"/>
      <c r="Y1570" s="28"/>
    </row>
    <row r="1571" spans="1:25" x14ac:dyDescent="0.2">
      <c r="A1571" t="e">
        <f>IF(OR(F1571=#REF!,G1571=#REF!),ROUND(A1570+1,0),A1570+0.0001)</f>
        <v>#REF!</v>
      </c>
      <c r="B1571" s="20" t="e">
        <f>IF(AND(E1571&gt;=$B$2,E1571&lt;=$B$3,OR(F1571=#REF!,G1571=#REF!)),ROUND(B1570+1,0),B1570+0.0001)</f>
        <v>#REF!</v>
      </c>
      <c r="C1571" s="20" t="e">
        <f>IF(H1571=#REF!,ROUND(C1570+1,0),C1570+0.0001)</f>
        <v>#REF!</v>
      </c>
      <c r="D1571" s="21"/>
      <c r="E1571" s="22"/>
      <c r="F1571" s="23"/>
      <c r="G1571" s="24"/>
      <c r="H1571" s="51"/>
      <c r="I1571" s="25"/>
      <c r="J1571" s="31"/>
      <c r="K1571" s="43" t="str">
        <f t="shared" si="50"/>
        <v/>
      </c>
      <c r="L1571" s="45" t="str">
        <f>IF(F1571="","",VLOOKUP(Journal!F1571,Kontenplan!$E$9:$F$278,2))</f>
        <v/>
      </c>
      <c r="M1571" s="44" t="str">
        <f>IF(G1571="","",VLOOKUP(Journal!G1571,Kontenplan!$E$9:$F$278,2))</f>
        <v/>
      </c>
      <c r="N1571" s="28" t="str">
        <f>IF(AND(G1571="",I1571="",J1571=""),"",IF(AND(I1571&gt;0,OR(F1571="",G1571="")),"Bitte gültige Kontonummer/n eingeben",IF(OR(AND(F1571&gt;0,F1571&lt;1000),F1571&gt;9999),"Sollkontonummer muss vierstellig sein",IF(VLOOKUP(F1571,Kontenplan!$E$9:$E$277,1)&lt;&gt;F1571,"Sollkonto existiert nicht",IF(D1571=0,"Bitte Beleg-Nr. prüfen",IF(OR(AND(G1571&gt;0,G1571&lt;1000),G1571&gt;9999),"Habenkontonummer muss vierstellig sein",IF(VLOOKUP(G1571,Kontenplan!$E$9:$F$277,1)&lt;&gt;G1571,"Habenkonto exisitert nicht","")))))))</f>
        <v/>
      </c>
      <c r="O1571" s="28" t="str">
        <f t="shared" si="49"/>
        <v/>
      </c>
      <c r="P1571" s="28"/>
      <c r="Q1571" s="28"/>
      <c r="R1571" s="28"/>
      <c r="S1571" s="28"/>
      <c r="T1571" s="28"/>
      <c r="U1571" s="28"/>
      <c r="V1571" s="28"/>
      <c r="X1571" s="28"/>
      <c r="Y1571" s="28"/>
    </row>
    <row r="1572" spans="1:25" x14ac:dyDescent="0.2">
      <c r="A1572" t="e">
        <f>IF(OR(F1572=#REF!,G1572=#REF!),ROUND(A1571+1,0),A1571+0.0001)</f>
        <v>#REF!</v>
      </c>
      <c r="B1572" s="20" t="e">
        <f>IF(AND(E1572&gt;=$B$2,E1572&lt;=$B$3,OR(F1572=#REF!,G1572=#REF!)),ROUND(B1571+1,0),B1571+0.0001)</f>
        <v>#REF!</v>
      </c>
      <c r="C1572" s="20" t="e">
        <f>IF(H1572=#REF!,ROUND(C1571+1,0),C1571+0.0001)</f>
        <v>#REF!</v>
      </c>
      <c r="D1572" s="21"/>
      <c r="E1572" s="22"/>
      <c r="F1572" s="23"/>
      <c r="G1572" s="24"/>
      <c r="H1572" s="51"/>
      <c r="I1572" s="25"/>
      <c r="J1572" s="31"/>
      <c r="K1572" s="43" t="str">
        <f t="shared" si="50"/>
        <v/>
      </c>
      <c r="L1572" s="45" t="str">
        <f>IF(F1572="","",VLOOKUP(Journal!F1572,Kontenplan!$E$9:$F$278,2))</f>
        <v/>
      </c>
      <c r="M1572" s="44" t="str">
        <f>IF(G1572="","",VLOOKUP(Journal!G1572,Kontenplan!$E$9:$F$278,2))</f>
        <v/>
      </c>
      <c r="N1572" s="28" t="str">
        <f>IF(AND(G1572="",I1572="",J1572=""),"",IF(AND(I1572&gt;0,OR(F1572="",G1572="")),"Bitte gültige Kontonummer/n eingeben",IF(OR(AND(F1572&gt;0,F1572&lt;1000),F1572&gt;9999),"Sollkontonummer muss vierstellig sein",IF(VLOOKUP(F1572,Kontenplan!$E$9:$E$277,1)&lt;&gt;F1572,"Sollkonto existiert nicht",IF(D1572=0,"Bitte Beleg-Nr. prüfen",IF(OR(AND(G1572&gt;0,G1572&lt;1000),G1572&gt;9999),"Habenkontonummer muss vierstellig sein",IF(VLOOKUP(G1572,Kontenplan!$E$9:$F$277,1)&lt;&gt;G1572,"Habenkonto exisitert nicht","")))))))</f>
        <v/>
      </c>
      <c r="O1572" s="28" t="str">
        <f t="shared" si="49"/>
        <v/>
      </c>
      <c r="P1572" s="28"/>
      <c r="Q1572" s="28"/>
      <c r="R1572" s="28"/>
      <c r="S1572" s="28"/>
      <c r="T1572" s="28"/>
      <c r="U1572" s="28"/>
      <c r="V1572" s="28"/>
      <c r="X1572" s="28"/>
      <c r="Y1572" s="28"/>
    </row>
    <row r="1573" spans="1:25" x14ac:dyDescent="0.2">
      <c r="A1573" t="e">
        <f>IF(OR(F1573=#REF!,G1573=#REF!),ROUND(A1572+1,0),A1572+0.0001)</f>
        <v>#REF!</v>
      </c>
      <c r="B1573" s="20" t="e">
        <f>IF(AND(E1573&gt;=$B$2,E1573&lt;=$B$3,OR(F1573=#REF!,G1573=#REF!)),ROUND(B1572+1,0),B1572+0.0001)</f>
        <v>#REF!</v>
      </c>
      <c r="C1573" s="20" t="e">
        <f>IF(H1573=#REF!,ROUND(C1572+1,0),C1572+0.0001)</f>
        <v>#REF!</v>
      </c>
      <c r="D1573" s="21"/>
      <c r="E1573" s="22"/>
      <c r="F1573" s="23"/>
      <c r="G1573" s="24"/>
      <c r="H1573" s="51"/>
      <c r="I1573" s="25"/>
      <c r="J1573" s="31"/>
      <c r="K1573" s="43" t="str">
        <f t="shared" si="50"/>
        <v/>
      </c>
      <c r="L1573" s="45" t="str">
        <f>IF(F1573="","",VLOOKUP(Journal!F1573,Kontenplan!$E$9:$F$278,2))</f>
        <v/>
      </c>
      <c r="M1573" s="44" t="str">
        <f>IF(G1573="","",VLOOKUP(Journal!G1573,Kontenplan!$E$9:$F$278,2))</f>
        <v/>
      </c>
      <c r="N1573" s="28" t="str">
        <f>IF(AND(G1573="",I1573="",J1573=""),"",IF(AND(I1573&gt;0,OR(F1573="",G1573="")),"Bitte gültige Kontonummer/n eingeben",IF(OR(AND(F1573&gt;0,F1573&lt;1000),F1573&gt;9999),"Sollkontonummer muss vierstellig sein",IF(VLOOKUP(F1573,Kontenplan!$E$9:$E$277,1)&lt;&gt;F1573,"Sollkonto existiert nicht",IF(D1573=0,"Bitte Beleg-Nr. prüfen",IF(OR(AND(G1573&gt;0,G1573&lt;1000),G1573&gt;9999),"Habenkontonummer muss vierstellig sein",IF(VLOOKUP(G1573,Kontenplan!$E$9:$F$277,1)&lt;&gt;G1573,"Habenkonto exisitert nicht","")))))))</f>
        <v/>
      </c>
      <c r="O1573" s="28" t="str">
        <f t="shared" si="49"/>
        <v/>
      </c>
      <c r="P1573" s="28"/>
      <c r="Q1573" s="28"/>
      <c r="R1573" s="28"/>
      <c r="S1573" s="28"/>
      <c r="T1573" s="28"/>
      <c r="U1573" s="28"/>
      <c r="V1573" s="28"/>
      <c r="X1573" s="28"/>
      <c r="Y1573" s="28"/>
    </row>
    <row r="1574" spans="1:25" x14ac:dyDescent="0.2">
      <c r="A1574" t="e">
        <f>IF(OR(F1574=#REF!,G1574=#REF!),ROUND(A1573+1,0),A1573+0.0001)</f>
        <v>#REF!</v>
      </c>
      <c r="B1574" s="20" t="e">
        <f>IF(AND(E1574&gt;=$B$2,E1574&lt;=$B$3,OR(F1574=#REF!,G1574=#REF!)),ROUND(B1573+1,0),B1573+0.0001)</f>
        <v>#REF!</v>
      </c>
      <c r="C1574" s="20" t="e">
        <f>IF(H1574=#REF!,ROUND(C1573+1,0),C1573+0.0001)</f>
        <v>#REF!</v>
      </c>
      <c r="D1574" s="21"/>
      <c r="E1574" s="22"/>
      <c r="F1574" s="23"/>
      <c r="G1574" s="24"/>
      <c r="H1574" s="51"/>
      <c r="I1574" s="25"/>
      <c r="J1574" s="31"/>
      <c r="K1574" s="43" t="str">
        <f t="shared" si="50"/>
        <v/>
      </c>
      <c r="L1574" s="45" t="str">
        <f>IF(F1574="","",VLOOKUP(Journal!F1574,Kontenplan!$E$9:$F$278,2))</f>
        <v/>
      </c>
      <c r="M1574" s="44" t="str">
        <f>IF(G1574="","",VLOOKUP(Journal!G1574,Kontenplan!$E$9:$F$278,2))</f>
        <v/>
      </c>
      <c r="N1574" s="28" t="str">
        <f>IF(AND(G1574="",I1574="",J1574=""),"",IF(AND(I1574&gt;0,OR(F1574="",G1574="")),"Bitte gültige Kontonummer/n eingeben",IF(OR(AND(F1574&gt;0,F1574&lt;1000),F1574&gt;9999),"Sollkontonummer muss vierstellig sein",IF(VLOOKUP(F1574,Kontenplan!$E$9:$E$277,1)&lt;&gt;F1574,"Sollkonto existiert nicht",IF(D1574=0,"Bitte Beleg-Nr. prüfen",IF(OR(AND(G1574&gt;0,G1574&lt;1000),G1574&gt;9999),"Habenkontonummer muss vierstellig sein",IF(VLOOKUP(G1574,Kontenplan!$E$9:$F$277,1)&lt;&gt;G1574,"Habenkonto exisitert nicht","")))))))</f>
        <v/>
      </c>
      <c r="O1574" s="28" t="str">
        <f t="shared" si="49"/>
        <v/>
      </c>
      <c r="P1574" s="28"/>
      <c r="Q1574" s="28"/>
      <c r="R1574" s="28"/>
      <c r="S1574" s="28"/>
      <c r="T1574" s="28"/>
      <c r="U1574" s="28"/>
      <c r="V1574" s="28"/>
      <c r="X1574" s="28"/>
      <c r="Y1574" s="28"/>
    </row>
    <row r="1575" spans="1:25" x14ac:dyDescent="0.2">
      <c r="A1575" t="e">
        <f>IF(OR(F1575=#REF!,G1575=#REF!),ROUND(A1574+1,0),A1574+0.0001)</f>
        <v>#REF!</v>
      </c>
      <c r="B1575" s="20" t="e">
        <f>IF(AND(E1575&gt;=$B$2,E1575&lt;=$B$3,OR(F1575=#REF!,G1575=#REF!)),ROUND(B1574+1,0),B1574+0.0001)</f>
        <v>#REF!</v>
      </c>
      <c r="C1575" s="20" t="e">
        <f>IF(H1575=#REF!,ROUND(C1574+1,0),C1574+0.0001)</f>
        <v>#REF!</v>
      </c>
      <c r="D1575" s="21"/>
      <c r="E1575" s="22"/>
      <c r="F1575" s="23"/>
      <c r="G1575" s="24"/>
      <c r="H1575" s="51"/>
      <c r="I1575" s="25"/>
      <c r="J1575" s="31"/>
      <c r="K1575" s="43" t="str">
        <f t="shared" si="50"/>
        <v/>
      </c>
      <c r="L1575" s="45" t="str">
        <f>IF(F1575="","",VLOOKUP(Journal!F1575,Kontenplan!$E$9:$F$278,2))</f>
        <v/>
      </c>
      <c r="M1575" s="44" t="str">
        <f>IF(G1575="","",VLOOKUP(Journal!G1575,Kontenplan!$E$9:$F$278,2))</f>
        <v/>
      </c>
      <c r="N1575" s="28" t="str">
        <f>IF(AND(G1575="",I1575="",J1575=""),"",IF(AND(I1575&gt;0,OR(F1575="",G1575="")),"Bitte gültige Kontonummer/n eingeben",IF(OR(AND(F1575&gt;0,F1575&lt;1000),F1575&gt;9999),"Sollkontonummer muss vierstellig sein",IF(VLOOKUP(F1575,Kontenplan!$E$9:$E$277,1)&lt;&gt;F1575,"Sollkonto existiert nicht",IF(D1575=0,"Bitte Beleg-Nr. prüfen",IF(OR(AND(G1575&gt;0,G1575&lt;1000),G1575&gt;9999),"Habenkontonummer muss vierstellig sein",IF(VLOOKUP(G1575,Kontenplan!$E$9:$F$277,1)&lt;&gt;G1575,"Habenkonto exisitert nicht","")))))))</f>
        <v/>
      </c>
      <c r="O1575" s="28" t="str">
        <f t="shared" si="49"/>
        <v/>
      </c>
      <c r="P1575" s="28"/>
      <c r="Q1575" s="28"/>
      <c r="R1575" s="28"/>
      <c r="S1575" s="28"/>
      <c r="T1575" s="28"/>
      <c r="U1575" s="28"/>
      <c r="V1575" s="28"/>
      <c r="X1575" s="28"/>
      <c r="Y1575" s="28"/>
    </row>
    <row r="1576" spans="1:25" x14ac:dyDescent="0.2">
      <c r="A1576" t="e">
        <f>IF(OR(F1576=#REF!,G1576=#REF!),ROUND(A1575+1,0),A1575+0.0001)</f>
        <v>#REF!</v>
      </c>
      <c r="B1576" s="20" t="e">
        <f>IF(AND(E1576&gt;=$B$2,E1576&lt;=$B$3,OR(F1576=#REF!,G1576=#REF!)),ROUND(B1575+1,0),B1575+0.0001)</f>
        <v>#REF!</v>
      </c>
      <c r="C1576" s="20" t="e">
        <f>IF(H1576=#REF!,ROUND(C1575+1,0),C1575+0.0001)</f>
        <v>#REF!</v>
      </c>
      <c r="D1576" s="21"/>
      <c r="E1576" s="22"/>
      <c r="F1576" s="23"/>
      <c r="G1576" s="24"/>
      <c r="H1576" s="51"/>
      <c r="I1576" s="25"/>
      <c r="J1576" s="31"/>
      <c r="K1576" s="43" t="str">
        <f t="shared" si="50"/>
        <v/>
      </c>
      <c r="L1576" s="45" t="str">
        <f>IF(F1576="","",VLOOKUP(Journal!F1576,Kontenplan!$E$9:$F$278,2))</f>
        <v/>
      </c>
      <c r="M1576" s="44" t="str">
        <f>IF(G1576="","",VLOOKUP(Journal!G1576,Kontenplan!$E$9:$F$278,2))</f>
        <v/>
      </c>
      <c r="N1576" s="28" t="str">
        <f>IF(AND(G1576="",I1576="",J1576=""),"",IF(AND(I1576&gt;0,OR(F1576="",G1576="")),"Bitte gültige Kontonummer/n eingeben",IF(OR(AND(F1576&gt;0,F1576&lt;1000),F1576&gt;9999),"Sollkontonummer muss vierstellig sein",IF(VLOOKUP(F1576,Kontenplan!$E$9:$E$277,1)&lt;&gt;F1576,"Sollkonto existiert nicht",IF(D1576=0,"Bitte Beleg-Nr. prüfen",IF(OR(AND(G1576&gt;0,G1576&lt;1000),G1576&gt;9999),"Habenkontonummer muss vierstellig sein",IF(VLOOKUP(G1576,Kontenplan!$E$9:$F$277,1)&lt;&gt;G1576,"Habenkonto exisitert nicht","")))))))</f>
        <v/>
      </c>
      <c r="O1576" s="28" t="str">
        <f t="shared" si="49"/>
        <v/>
      </c>
      <c r="P1576" s="28"/>
      <c r="Q1576" s="28"/>
      <c r="R1576" s="28"/>
      <c r="S1576" s="28"/>
      <c r="T1576" s="28"/>
      <c r="U1576" s="28"/>
      <c r="V1576" s="28"/>
      <c r="X1576" s="28"/>
      <c r="Y1576" s="28"/>
    </row>
    <row r="1577" spans="1:25" x14ac:dyDescent="0.2">
      <c r="A1577" t="e">
        <f>IF(OR(F1577=#REF!,G1577=#REF!),ROUND(A1576+1,0),A1576+0.0001)</f>
        <v>#REF!</v>
      </c>
      <c r="B1577" s="20" t="e">
        <f>IF(AND(E1577&gt;=$B$2,E1577&lt;=$B$3,OR(F1577=#REF!,G1577=#REF!)),ROUND(B1576+1,0),B1576+0.0001)</f>
        <v>#REF!</v>
      </c>
      <c r="C1577" s="20" t="e">
        <f>IF(H1577=#REF!,ROUND(C1576+1,0),C1576+0.0001)</f>
        <v>#REF!</v>
      </c>
      <c r="D1577" s="21"/>
      <c r="E1577" s="22"/>
      <c r="F1577" s="23"/>
      <c r="G1577" s="24"/>
      <c r="H1577" s="51"/>
      <c r="I1577" s="25"/>
      <c r="J1577" s="31"/>
      <c r="K1577" s="43" t="str">
        <f t="shared" si="50"/>
        <v/>
      </c>
      <c r="L1577" s="45" t="str">
        <f>IF(F1577="","",VLOOKUP(Journal!F1577,Kontenplan!$E$9:$F$278,2))</f>
        <v/>
      </c>
      <c r="M1577" s="44" t="str">
        <f>IF(G1577="","",VLOOKUP(Journal!G1577,Kontenplan!$E$9:$F$278,2))</f>
        <v/>
      </c>
      <c r="N1577" s="28" t="str">
        <f>IF(AND(G1577="",I1577="",J1577=""),"",IF(AND(I1577&gt;0,OR(F1577="",G1577="")),"Bitte gültige Kontonummer/n eingeben",IF(OR(AND(F1577&gt;0,F1577&lt;1000),F1577&gt;9999),"Sollkontonummer muss vierstellig sein",IF(VLOOKUP(F1577,Kontenplan!$E$9:$E$277,1)&lt;&gt;F1577,"Sollkonto existiert nicht",IF(D1577=0,"Bitte Beleg-Nr. prüfen",IF(OR(AND(G1577&gt;0,G1577&lt;1000),G1577&gt;9999),"Habenkontonummer muss vierstellig sein",IF(VLOOKUP(G1577,Kontenplan!$E$9:$F$277,1)&lt;&gt;G1577,"Habenkonto exisitert nicht","")))))))</f>
        <v/>
      </c>
      <c r="O1577" s="28" t="str">
        <f t="shared" si="49"/>
        <v/>
      </c>
      <c r="P1577" s="28"/>
      <c r="Q1577" s="28"/>
      <c r="R1577" s="28"/>
      <c r="S1577" s="28"/>
      <c r="T1577" s="28"/>
      <c r="U1577" s="28"/>
      <c r="V1577" s="28"/>
      <c r="X1577" s="28"/>
      <c r="Y1577" s="28"/>
    </row>
    <row r="1578" spans="1:25" x14ac:dyDescent="0.2">
      <c r="A1578" t="e">
        <f>IF(OR(F1578=#REF!,G1578=#REF!),ROUND(A1577+1,0),A1577+0.0001)</f>
        <v>#REF!</v>
      </c>
      <c r="B1578" s="20" t="e">
        <f>IF(AND(E1578&gt;=$B$2,E1578&lt;=$B$3,OR(F1578=#REF!,G1578=#REF!)),ROUND(B1577+1,0),B1577+0.0001)</f>
        <v>#REF!</v>
      </c>
      <c r="C1578" s="20" t="e">
        <f>IF(H1578=#REF!,ROUND(C1577+1,0),C1577+0.0001)</f>
        <v>#REF!</v>
      </c>
      <c r="D1578" s="21"/>
      <c r="E1578" s="22"/>
      <c r="F1578" s="23"/>
      <c r="G1578" s="24"/>
      <c r="H1578" s="51"/>
      <c r="I1578" s="25"/>
      <c r="J1578" s="31"/>
      <c r="K1578" s="43" t="str">
        <f t="shared" si="50"/>
        <v/>
      </c>
      <c r="L1578" s="45" t="str">
        <f>IF(F1578="","",VLOOKUP(Journal!F1578,Kontenplan!$E$9:$F$278,2))</f>
        <v/>
      </c>
      <c r="M1578" s="44" t="str">
        <f>IF(G1578="","",VLOOKUP(Journal!G1578,Kontenplan!$E$9:$F$278,2))</f>
        <v/>
      </c>
      <c r="N1578" s="28" t="str">
        <f>IF(AND(G1578="",I1578="",J1578=""),"",IF(AND(I1578&gt;0,OR(F1578="",G1578="")),"Bitte gültige Kontonummer/n eingeben",IF(OR(AND(F1578&gt;0,F1578&lt;1000),F1578&gt;9999),"Sollkontonummer muss vierstellig sein",IF(VLOOKUP(F1578,Kontenplan!$E$9:$E$277,1)&lt;&gt;F1578,"Sollkonto existiert nicht",IF(D1578=0,"Bitte Beleg-Nr. prüfen",IF(OR(AND(G1578&gt;0,G1578&lt;1000),G1578&gt;9999),"Habenkontonummer muss vierstellig sein",IF(VLOOKUP(G1578,Kontenplan!$E$9:$F$277,1)&lt;&gt;G1578,"Habenkonto exisitert nicht","")))))))</f>
        <v/>
      </c>
      <c r="O1578" s="28" t="str">
        <f t="shared" si="49"/>
        <v/>
      </c>
      <c r="P1578" s="28"/>
      <c r="Q1578" s="28"/>
      <c r="R1578" s="28"/>
      <c r="S1578" s="28"/>
      <c r="T1578" s="28"/>
      <c r="U1578" s="28"/>
      <c r="V1578" s="28"/>
      <c r="X1578" s="28"/>
      <c r="Y1578" s="28"/>
    </row>
    <row r="1579" spans="1:25" x14ac:dyDescent="0.2">
      <c r="A1579" t="e">
        <f>IF(OR(F1579=#REF!,G1579=#REF!),ROUND(A1578+1,0),A1578+0.0001)</f>
        <v>#REF!</v>
      </c>
      <c r="B1579" s="20" t="e">
        <f>IF(AND(E1579&gt;=$B$2,E1579&lt;=$B$3,OR(F1579=#REF!,G1579=#REF!)),ROUND(B1578+1,0),B1578+0.0001)</f>
        <v>#REF!</v>
      </c>
      <c r="C1579" s="20" t="e">
        <f>IF(H1579=#REF!,ROUND(C1578+1,0),C1578+0.0001)</f>
        <v>#REF!</v>
      </c>
      <c r="D1579" s="21"/>
      <c r="E1579" s="22"/>
      <c r="F1579" s="23"/>
      <c r="G1579" s="24"/>
      <c r="H1579" s="51"/>
      <c r="I1579" s="25"/>
      <c r="J1579" s="31"/>
      <c r="K1579" s="43" t="str">
        <f t="shared" si="50"/>
        <v/>
      </c>
      <c r="L1579" s="45" t="str">
        <f>IF(F1579="","",VLOOKUP(Journal!F1579,Kontenplan!$E$9:$F$278,2))</f>
        <v/>
      </c>
      <c r="M1579" s="44" t="str">
        <f>IF(G1579="","",VLOOKUP(Journal!G1579,Kontenplan!$E$9:$F$278,2))</f>
        <v/>
      </c>
      <c r="N1579" s="28" t="str">
        <f>IF(AND(G1579="",I1579="",J1579=""),"",IF(AND(I1579&gt;0,OR(F1579="",G1579="")),"Bitte gültige Kontonummer/n eingeben",IF(OR(AND(F1579&gt;0,F1579&lt;1000),F1579&gt;9999),"Sollkontonummer muss vierstellig sein",IF(VLOOKUP(F1579,Kontenplan!$E$9:$E$277,1)&lt;&gt;F1579,"Sollkonto existiert nicht",IF(D1579=0,"Bitte Beleg-Nr. prüfen",IF(OR(AND(G1579&gt;0,G1579&lt;1000),G1579&gt;9999),"Habenkontonummer muss vierstellig sein",IF(VLOOKUP(G1579,Kontenplan!$E$9:$F$277,1)&lt;&gt;G1579,"Habenkonto exisitert nicht","")))))))</f>
        <v/>
      </c>
      <c r="O1579" s="28" t="str">
        <f t="shared" si="49"/>
        <v/>
      </c>
      <c r="P1579" s="28"/>
      <c r="Q1579" s="28"/>
      <c r="R1579" s="28"/>
      <c r="S1579" s="28"/>
      <c r="T1579" s="28"/>
      <c r="U1579" s="28"/>
      <c r="V1579" s="28"/>
      <c r="X1579" s="28"/>
      <c r="Y1579" s="28"/>
    </row>
    <row r="1580" spans="1:25" x14ac:dyDescent="0.2">
      <c r="A1580" t="e">
        <f>IF(OR(F1580=#REF!,G1580=#REF!),ROUND(A1579+1,0),A1579+0.0001)</f>
        <v>#REF!</v>
      </c>
      <c r="B1580" s="20" t="e">
        <f>IF(AND(E1580&gt;=$B$2,E1580&lt;=$B$3,OR(F1580=#REF!,G1580=#REF!)),ROUND(B1579+1,0),B1579+0.0001)</f>
        <v>#REF!</v>
      </c>
      <c r="C1580" s="20" t="e">
        <f>IF(H1580=#REF!,ROUND(C1579+1,0),C1579+0.0001)</f>
        <v>#REF!</v>
      </c>
      <c r="D1580" s="21"/>
      <c r="E1580" s="22"/>
      <c r="F1580" s="23"/>
      <c r="G1580" s="24"/>
      <c r="H1580" s="51"/>
      <c r="I1580" s="25"/>
      <c r="J1580" s="31"/>
      <c r="K1580" s="43" t="str">
        <f t="shared" si="50"/>
        <v/>
      </c>
      <c r="L1580" s="45" t="str">
        <f>IF(F1580="","",VLOOKUP(Journal!F1580,Kontenplan!$E$9:$F$278,2))</f>
        <v/>
      </c>
      <c r="M1580" s="44" t="str">
        <f>IF(G1580="","",VLOOKUP(Journal!G1580,Kontenplan!$E$9:$F$278,2))</f>
        <v/>
      </c>
      <c r="N1580" s="28" t="str">
        <f>IF(AND(G1580="",I1580="",J1580=""),"",IF(AND(I1580&gt;0,OR(F1580="",G1580="")),"Bitte gültige Kontonummer/n eingeben",IF(OR(AND(F1580&gt;0,F1580&lt;1000),F1580&gt;9999),"Sollkontonummer muss vierstellig sein",IF(VLOOKUP(F1580,Kontenplan!$E$9:$E$277,1)&lt;&gt;F1580,"Sollkonto existiert nicht",IF(D1580=0,"Bitte Beleg-Nr. prüfen",IF(OR(AND(G1580&gt;0,G1580&lt;1000),G1580&gt;9999),"Habenkontonummer muss vierstellig sein",IF(VLOOKUP(G1580,Kontenplan!$E$9:$F$277,1)&lt;&gt;G1580,"Habenkonto exisitert nicht","")))))))</f>
        <v/>
      </c>
      <c r="O1580" s="28" t="str">
        <f t="shared" si="49"/>
        <v/>
      </c>
      <c r="P1580" s="28"/>
      <c r="Q1580" s="28"/>
      <c r="R1580" s="28"/>
      <c r="S1580" s="28"/>
      <c r="T1580" s="28"/>
      <c r="U1580" s="28"/>
      <c r="V1580" s="28"/>
      <c r="X1580" s="28"/>
      <c r="Y1580" s="28"/>
    </row>
    <row r="1581" spans="1:25" x14ac:dyDescent="0.2">
      <c r="A1581" t="e">
        <f>IF(OR(F1581=#REF!,G1581=#REF!),ROUND(A1580+1,0),A1580+0.0001)</f>
        <v>#REF!</v>
      </c>
      <c r="B1581" s="20" t="e">
        <f>IF(AND(E1581&gt;=$B$2,E1581&lt;=$B$3,OR(F1581=#REF!,G1581=#REF!)),ROUND(B1580+1,0),B1580+0.0001)</f>
        <v>#REF!</v>
      </c>
      <c r="C1581" s="20" t="e">
        <f>IF(H1581=#REF!,ROUND(C1580+1,0),C1580+0.0001)</f>
        <v>#REF!</v>
      </c>
      <c r="D1581" s="21"/>
      <c r="E1581" s="22"/>
      <c r="F1581" s="23"/>
      <c r="G1581" s="24"/>
      <c r="H1581" s="51"/>
      <c r="I1581" s="25"/>
      <c r="J1581" s="31"/>
      <c r="K1581" s="43" t="str">
        <f t="shared" si="50"/>
        <v/>
      </c>
      <c r="L1581" s="45" t="str">
        <f>IF(F1581="","",VLOOKUP(Journal!F1581,Kontenplan!$E$9:$F$278,2))</f>
        <v/>
      </c>
      <c r="M1581" s="44" t="str">
        <f>IF(G1581="","",VLOOKUP(Journal!G1581,Kontenplan!$E$9:$F$278,2))</f>
        <v/>
      </c>
      <c r="N1581" s="28" t="str">
        <f>IF(AND(G1581="",I1581="",J1581=""),"",IF(AND(I1581&gt;0,OR(F1581="",G1581="")),"Bitte gültige Kontonummer/n eingeben",IF(OR(AND(F1581&gt;0,F1581&lt;1000),F1581&gt;9999),"Sollkontonummer muss vierstellig sein",IF(VLOOKUP(F1581,Kontenplan!$E$9:$E$277,1)&lt;&gt;F1581,"Sollkonto existiert nicht",IF(D1581=0,"Bitte Beleg-Nr. prüfen",IF(OR(AND(G1581&gt;0,G1581&lt;1000),G1581&gt;9999),"Habenkontonummer muss vierstellig sein",IF(VLOOKUP(G1581,Kontenplan!$E$9:$F$277,1)&lt;&gt;G1581,"Habenkonto exisitert nicht","")))))))</f>
        <v/>
      </c>
      <c r="O1581" s="28" t="str">
        <f t="shared" si="49"/>
        <v/>
      </c>
      <c r="P1581" s="28"/>
      <c r="Q1581" s="28"/>
      <c r="R1581" s="28"/>
      <c r="S1581" s="28"/>
      <c r="T1581" s="28"/>
      <c r="U1581" s="28"/>
      <c r="V1581" s="28"/>
      <c r="X1581" s="28"/>
      <c r="Y1581" s="28"/>
    </row>
    <row r="1582" spans="1:25" x14ac:dyDescent="0.2">
      <c r="A1582" t="e">
        <f>IF(OR(F1582=#REF!,G1582=#REF!),ROUND(A1581+1,0),A1581+0.0001)</f>
        <v>#REF!</v>
      </c>
      <c r="B1582" s="20" t="e">
        <f>IF(AND(E1582&gt;=$B$2,E1582&lt;=$B$3,OR(F1582=#REF!,G1582=#REF!)),ROUND(B1581+1,0),B1581+0.0001)</f>
        <v>#REF!</v>
      </c>
      <c r="C1582" s="20" t="e">
        <f>IF(H1582=#REF!,ROUND(C1581+1,0),C1581+0.0001)</f>
        <v>#REF!</v>
      </c>
      <c r="D1582" s="21"/>
      <c r="E1582" s="22"/>
      <c r="F1582" s="23"/>
      <c r="G1582" s="24"/>
      <c r="H1582" s="51"/>
      <c r="I1582" s="25"/>
      <c r="J1582" s="31"/>
      <c r="K1582" s="43" t="str">
        <f t="shared" si="50"/>
        <v/>
      </c>
      <c r="L1582" s="45" t="str">
        <f>IF(F1582="","",VLOOKUP(Journal!F1582,Kontenplan!$E$9:$F$278,2))</f>
        <v/>
      </c>
      <c r="M1582" s="44" t="str">
        <f>IF(G1582="","",VLOOKUP(Journal!G1582,Kontenplan!$E$9:$F$278,2))</f>
        <v/>
      </c>
      <c r="N1582" s="28" t="str">
        <f>IF(AND(G1582="",I1582="",J1582=""),"",IF(AND(I1582&gt;0,OR(F1582="",G1582="")),"Bitte gültige Kontonummer/n eingeben",IF(OR(AND(F1582&gt;0,F1582&lt;1000),F1582&gt;9999),"Sollkontonummer muss vierstellig sein",IF(VLOOKUP(F1582,Kontenplan!$E$9:$E$277,1)&lt;&gt;F1582,"Sollkonto existiert nicht",IF(D1582=0,"Bitte Beleg-Nr. prüfen",IF(OR(AND(G1582&gt;0,G1582&lt;1000),G1582&gt;9999),"Habenkontonummer muss vierstellig sein",IF(VLOOKUP(G1582,Kontenplan!$E$9:$F$277,1)&lt;&gt;G1582,"Habenkonto exisitert nicht","")))))))</f>
        <v/>
      </c>
      <c r="O1582" s="28" t="str">
        <f t="shared" si="49"/>
        <v/>
      </c>
      <c r="P1582" s="28"/>
      <c r="Q1582" s="28"/>
      <c r="R1582" s="28"/>
      <c r="S1582" s="28"/>
      <c r="T1582" s="28"/>
      <c r="U1582" s="28"/>
      <c r="V1582" s="28"/>
      <c r="X1582" s="28"/>
      <c r="Y1582" s="28"/>
    </row>
    <row r="1583" spans="1:25" x14ac:dyDescent="0.2">
      <c r="A1583" t="e">
        <f>IF(OR(F1583=#REF!,G1583=#REF!),ROUND(A1582+1,0),A1582+0.0001)</f>
        <v>#REF!</v>
      </c>
      <c r="B1583" s="20" t="e">
        <f>IF(AND(E1583&gt;=$B$2,E1583&lt;=$B$3,OR(F1583=#REF!,G1583=#REF!)),ROUND(B1582+1,0),B1582+0.0001)</f>
        <v>#REF!</v>
      </c>
      <c r="C1583" s="20" t="e">
        <f>IF(H1583=#REF!,ROUND(C1582+1,0),C1582+0.0001)</f>
        <v>#REF!</v>
      </c>
      <c r="D1583" s="21"/>
      <c r="E1583" s="22"/>
      <c r="F1583" s="23"/>
      <c r="G1583" s="24"/>
      <c r="H1583" s="51"/>
      <c r="I1583" s="25"/>
      <c r="J1583" s="31"/>
      <c r="K1583" s="43" t="str">
        <f t="shared" si="50"/>
        <v/>
      </c>
      <c r="L1583" s="45" t="str">
        <f>IF(F1583="","",VLOOKUP(Journal!F1583,Kontenplan!$E$9:$F$278,2))</f>
        <v/>
      </c>
      <c r="M1583" s="44" t="str">
        <f>IF(G1583="","",VLOOKUP(Journal!G1583,Kontenplan!$E$9:$F$278,2))</f>
        <v/>
      </c>
      <c r="N1583" s="28" t="str">
        <f>IF(AND(G1583="",I1583="",J1583=""),"",IF(AND(I1583&gt;0,OR(F1583="",G1583="")),"Bitte gültige Kontonummer/n eingeben",IF(OR(AND(F1583&gt;0,F1583&lt;1000),F1583&gt;9999),"Sollkontonummer muss vierstellig sein",IF(VLOOKUP(F1583,Kontenplan!$E$9:$E$277,1)&lt;&gt;F1583,"Sollkonto existiert nicht",IF(D1583=0,"Bitte Beleg-Nr. prüfen",IF(OR(AND(G1583&gt;0,G1583&lt;1000),G1583&gt;9999),"Habenkontonummer muss vierstellig sein",IF(VLOOKUP(G1583,Kontenplan!$E$9:$F$277,1)&lt;&gt;G1583,"Habenkonto exisitert nicht","")))))))</f>
        <v/>
      </c>
      <c r="O1583" s="28" t="str">
        <f t="shared" si="49"/>
        <v/>
      </c>
      <c r="P1583" s="28"/>
      <c r="Q1583" s="28"/>
      <c r="R1583" s="28"/>
      <c r="S1583" s="28"/>
      <c r="T1583" s="28"/>
      <c r="U1583" s="28"/>
      <c r="V1583" s="28"/>
      <c r="X1583" s="28"/>
      <c r="Y1583" s="28"/>
    </row>
    <row r="1584" spans="1:25" x14ac:dyDescent="0.2">
      <c r="A1584" t="e">
        <f>IF(OR(F1584=#REF!,G1584=#REF!),ROUND(A1583+1,0),A1583+0.0001)</f>
        <v>#REF!</v>
      </c>
      <c r="B1584" s="20" t="e">
        <f>IF(AND(E1584&gt;=$B$2,E1584&lt;=$B$3,OR(F1584=#REF!,G1584=#REF!)),ROUND(B1583+1,0),B1583+0.0001)</f>
        <v>#REF!</v>
      </c>
      <c r="C1584" s="20" t="e">
        <f>IF(H1584=#REF!,ROUND(C1583+1,0),C1583+0.0001)</f>
        <v>#REF!</v>
      </c>
      <c r="D1584" s="21"/>
      <c r="E1584" s="22"/>
      <c r="F1584" s="23"/>
      <c r="G1584" s="24"/>
      <c r="H1584" s="51"/>
      <c r="I1584" s="25"/>
      <c r="J1584" s="31"/>
      <c r="K1584" s="43" t="str">
        <f t="shared" si="50"/>
        <v/>
      </c>
      <c r="L1584" s="45" t="str">
        <f>IF(F1584="","",VLOOKUP(Journal!F1584,Kontenplan!$E$9:$F$278,2))</f>
        <v/>
      </c>
      <c r="M1584" s="44" t="str">
        <f>IF(G1584="","",VLOOKUP(Journal!G1584,Kontenplan!$E$9:$F$278,2))</f>
        <v/>
      </c>
      <c r="N1584" s="28" t="str">
        <f>IF(AND(G1584="",I1584="",J1584=""),"",IF(AND(I1584&gt;0,OR(F1584="",G1584="")),"Bitte gültige Kontonummer/n eingeben",IF(OR(AND(F1584&gt;0,F1584&lt;1000),F1584&gt;9999),"Sollkontonummer muss vierstellig sein",IF(VLOOKUP(F1584,Kontenplan!$E$9:$E$277,1)&lt;&gt;F1584,"Sollkonto existiert nicht",IF(D1584=0,"Bitte Beleg-Nr. prüfen",IF(OR(AND(G1584&gt;0,G1584&lt;1000),G1584&gt;9999),"Habenkontonummer muss vierstellig sein",IF(VLOOKUP(G1584,Kontenplan!$E$9:$F$277,1)&lt;&gt;G1584,"Habenkonto exisitert nicht","")))))))</f>
        <v/>
      </c>
      <c r="O1584" s="28" t="str">
        <f t="shared" si="49"/>
        <v/>
      </c>
      <c r="P1584" s="28"/>
      <c r="Q1584" s="28"/>
      <c r="R1584" s="28"/>
      <c r="S1584" s="28"/>
      <c r="T1584" s="28"/>
      <c r="U1584" s="28"/>
      <c r="V1584" s="28"/>
      <c r="X1584" s="28"/>
      <c r="Y1584" s="28"/>
    </row>
    <row r="1585" spans="1:25" x14ac:dyDescent="0.2">
      <c r="A1585" t="e">
        <f>IF(OR(F1585=#REF!,G1585=#REF!),ROUND(A1584+1,0),A1584+0.0001)</f>
        <v>#REF!</v>
      </c>
      <c r="B1585" s="20" t="e">
        <f>IF(AND(E1585&gt;=$B$2,E1585&lt;=$B$3,OR(F1585=#REF!,G1585=#REF!)),ROUND(B1584+1,0),B1584+0.0001)</f>
        <v>#REF!</v>
      </c>
      <c r="C1585" s="20" t="e">
        <f>IF(H1585=#REF!,ROUND(C1584+1,0),C1584+0.0001)</f>
        <v>#REF!</v>
      </c>
      <c r="D1585" s="21"/>
      <c r="E1585" s="22"/>
      <c r="F1585" s="23"/>
      <c r="G1585" s="24"/>
      <c r="H1585" s="51"/>
      <c r="I1585" s="25"/>
      <c r="J1585" s="31"/>
      <c r="K1585" s="43" t="str">
        <f t="shared" si="50"/>
        <v/>
      </c>
      <c r="L1585" s="45" t="str">
        <f>IF(F1585="","",VLOOKUP(Journal!F1585,Kontenplan!$E$9:$F$278,2))</f>
        <v/>
      </c>
      <c r="M1585" s="44" t="str">
        <f>IF(G1585="","",VLOOKUP(Journal!G1585,Kontenplan!$E$9:$F$278,2))</f>
        <v/>
      </c>
      <c r="N1585" s="28" t="str">
        <f>IF(AND(G1585="",I1585="",J1585=""),"",IF(AND(I1585&gt;0,OR(F1585="",G1585="")),"Bitte gültige Kontonummer/n eingeben",IF(OR(AND(F1585&gt;0,F1585&lt;1000),F1585&gt;9999),"Sollkontonummer muss vierstellig sein",IF(VLOOKUP(F1585,Kontenplan!$E$9:$E$277,1)&lt;&gt;F1585,"Sollkonto existiert nicht",IF(D1585=0,"Bitte Beleg-Nr. prüfen",IF(OR(AND(G1585&gt;0,G1585&lt;1000),G1585&gt;9999),"Habenkontonummer muss vierstellig sein",IF(VLOOKUP(G1585,Kontenplan!$E$9:$F$277,1)&lt;&gt;G1585,"Habenkonto exisitert nicht","")))))))</f>
        <v/>
      </c>
      <c r="O1585" s="28" t="str">
        <f t="shared" si="49"/>
        <v/>
      </c>
      <c r="P1585" s="28"/>
      <c r="Q1585" s="28"/>
      <c r="R1585" s="28"/>
      <c r="S1585" s="28"/>
      <c r="T1585" s="28"/>
      <c r="U1585" s="28"/>
      <c r="V1585" s="28"/>
      <c r="X1585" s="28"/>
      <c r="Y1585" s="28"/>
    </row>
    <row r="1586" spans="1:25" x14ac:dyDescent="0.2">
      <c r="A1586" t="e">
        <f>IF(OR(F1586=#REF!,G1586=#REF!),ROUND(A1585+1,0),A1585+0.0001)</f>
        <v>#REF!</v>
      </c>
      <c r="B1586" s="20" t="e">
        <f>IF(AND(E1586&gt;=$B$2,E1586&lt;=$B$3,OR(F1586=#REF!,G1586=#REF!)),ROUND(B1585+1,0),B1585+0.0001)</f>
        <v>#REF!</v>
      </c>
      <c r="C1586" s="20" t="e">
        <f>IF(H1586=#REF!,ROUND(C1585+1,0),C1585+0.0001)</f>
        <v>#REF!</v>
      </c>
      <c r="D1586" s="21"/>
      <c r="E1586" s="22"/>
      <c r="F1586" s="23"/>
      <c r="G1586" s="24"/>
      <c r="H1586" s="51"/>
      <c r="I1586" s="25"/>
      <c r="J1586" s="31"/>
      <c r="K1586" s="43" t="str">
        <f t="shared" si="50"/>
        <v/>
      </c>
      <c r="L1586" s="45" t="str">
        <f>IF(F1586="","",VLOOKUP(Journal!F1586,Kontenplan!$E$9:$F$278,2))</f>
        <v/>
      </c>
      <c r="M1586" s="44" t="str">
        <f>IF(G1586="","",VLOOKUP(Journal!G1586,Kontenplan!$E$9:$F$278,2))</f>
        <v/>
      </c>
      <c r="N1586" s="28" t="str">
        <f>IF(AND(G1586="",I1586="",J1586=""),"",IF(AND(I1586&gt;0,OR(F1586="",G1586="")),"Bitte gültige Kontonummer/n eingeben",IF(OR(AND(F1586&gt;0,F1586&lt;1000),F1586&gt;9999),"Sollkontonummer muss vierstellig sein",IF(VLOOKUP(F1586,Kontenplan!$E$9:$E$277,1)&lt;&gt;F1586,"Sollkonto existiert nicht",IF(D1586=0,"Bitte Beleg-Nr. prüfen",IF(OR(AND(G1586&gt;0,G1586&lt;1000),G1586&gt;9999),"Habenkontonummer muss vierstellig sein",IF(VLOOKUP(G1586,Kontenplan!$E$9:$F$277,1)&lt;&gt;G1586,"Habenkonto exisitert nicht","")))))))</f>
        <v/>
      </c>
      <c r="O1586" s="28" t="str">
        <f t="shared" si="49"/>
        <v/>
      </c>
      <c r="P1586" s="28"/>
      <c r="Q1586" s="28"/>
      <c r="R1586" s="28"/>
      <c r="S1586" s="28"/>
      <c r="T1586" s="28"/>
      <c r="U1586" s="28"/>
      <c r="V1586" s="28"/>
      <c r="X1586" s="28"/>
      <c r="Y1586" s="28"/>
    </row>
    <row r="1587" spans="1:25" x14ac:dyDescent="0.2">
      <c r="A1587" t="e">
        <f>IF(OR(F1587=#REF!,G1587=#REF!),ROUND(A1586+1,0),A1586+0.0001)</f>
        <v>#REF!</v>
      </c>
      <c r="B1587" s="20" t="e">
        <f>IF(AND(E1587&gt;=$B$2,E1587&lt;=$B$3,OR(F1587=#REF!,G1587=#REF!)),ROUND(B1586+1,0),B1586+0.0001)</f>
        <v>#REF!</v>
      </c>
      <c r="C1587" s="20" t="e">
        <f>IF(H1587=#REF!,ROUND(C1586+1,0),C1586+0.0001)</f>
        <v>#REF!</v>
      </c>
      <c r="D1587" s="21"/>
      <c r="E1587" s="22"/>
      <c r="F1587" s="23"/>
      <c r="G1587" s="24"/>
      <c r="H1587" s="51"/>
      <c r="I1587" s="25"/>
      <c r="J1587" s="31"/>
      <c r="K1587" s="43" t="str">
        <f t="shared" si="50"/>
        <v/>
      </c>
      <c r="L1587" s="45" t="str">
        <f>IF(F1587="","",VLOOKUP(Journal!F1587,Kontenplan!$E$9:$F$278,2))</f>
        <v/>
      </c>
      <c r="M1587" s="44" t="str">
        <f>IF(G1587="","",VLOOKUP(Journal!G1587,Kontenplan!$E$9:$F$278,2))</f>
        <v/>
      </c>
      <c r="N1587" s="28" t="str">
        <f>IF(AND(G1587="",I1587="",J1587=""),"",IF(AND(I1587&gt;0,OR(F1587="",G1587="")),"Bitte gültige Kontonummer/n eingeben",IF(OR(AND(F1587&gt;0,F1587&lt;1000),F1587&gt;9999),"Sollkontonummer muss vierstellig sein",IF(VLOOKUP(F1587,Kontenplan!$E$9:$E$277,1)&lt;&gt;F1587,"Sollkonto existiert nicht",IF(D1587=0,"Bitte Beleg-Nr. prüfen",IF(OR(AND(G1587&gt;0,G1587&lt;1000),G1587&gt;9999),"Habenkontonummer muss vierstellig sein",IF(VLOOKUP(G1587,Kontenplan!$E$9:$F$277,1)&lt;&gt;G1587,"Habenkonto exisitert nicht","")))))))</f>
        <v/>
      </c>
      <c r="O1587" s="28" t="str">
        <f t="shared" si="49"/>
        <v/>
      </c>
      <c r="P1587" s="28"/>
      <c r="Q1587" s="28"/>
      <c r="R1587" s="28"/>
      <c r="S1587" s="28"/>
      <c r="T1587" s="28"/>
      <c r="U1587" s="28"/>
      <c r="V1587" s="28"/>
      <c r="X1587" s="28"/>
      <c r="Y1587" s="28"/>
    </row>
    <row r="1588" spans="1:25" x14ac:dyDescent="0.2">
      <c r="A1588" t="e">
        <f>IF(OR(F1588=#REF!,G1588=#REF!),ROUND(A1587+1,0),A1587+0.0001)</f>
        <v>#REF!</v>
      </c>
      <c r="B1588" s="20" t="e">
        <f>IF(AND(E1588&gt;=$B$2,E1588&lt;=$B$3,OR(F1588=#REF!,G1588=#REF!)),ROUND(B1587+1,0),B1587+0.0001)</f>
        <v>#REF!</v>
      </c>
      <c r="C1588" s="20" t="e">
        <f>IF(H1588=#REF!,ROUND(C1587+1,0),C1587+0.0001)</f>
        <v>#REF!</v>
      </c>
      <c r="D1588" s="21"/>
      <c r="E1588" s="22"/>
      <c r="F1588" s="23"/>
      <c r="G1588" s="24"/>
      <c r="H1588" s="51"/>
      <c r="I1588" s="25"/>
      <c r="J1588" s="31"/>
      <c r="K1588" s="43" t="str">
        <f t="shared" si="50"/>
        <v/>
      </c>
      <c r="L1588" s="45" t="str">
        <f>IF(F1588="","",VLOOKUP(Journal!F1588,Kontenplan!$E$9:$F$278,2))</f>
        <v/>
      </c>
      <c r="M1588" s="44" t="str">
        <f>IF(G1588="","",VLOOKUP(Journal!G1588,Kontenplan!$E$9:$F$278,2))</f>
        <v/>
      </c>
      <c r="N1588" s="28" t="str">
        <f>IF(AND(G1588="",I1588="",J1588=""),"",IF(AND(I1588&gt;0,OR(F1588="",G1588="")),"Bitte gültige Kontonummer/n eingeben",IF(OR(AND(F1588&gt;0,F1588&lt;1000),F1588&gt;9999),"Sollkontonummer muss vierstellig sein",IF(VLOOKUP(F1588,Kontenplan!$E$9:$E$277,1)&lt;&gt;F1588,"Sollkonto existiert nicht",IF(D1588=0,"Bitte Beleg-Nr. prüfen",IF(OR(AND(G1588&gt;0,G1588&lt;1000),G1588&gt;9999),"Habenkontonummer muss vierstellig sein",IF(VLOOKUP(G1588,Kontenplan!$E$9:$F$277,1)&lt;&gt;G1588,"Habenkonto exisitert nicht","")))))))</f>
        <v/>
      </c>
      <c r="O1588" s="28" t="str">
        <f t="shared" si="49"/>
        <v/>
      </c>
      <c r="P1588" s="28"/>
      <c r="Q1588" s="28"/>
      <c r="R1588" s="28"/>
      <c r="S1588" s="28"/>
      <c r="T1588" s="28"/>
      <c r="U1588" s="28"/>
      <c r="V1588" s="28"/>
      <c r="X1588" s="28"/>
      <c r="Y1588" s="28"/>
    </row>
    <row r="1589" spans="1:25" x14ac:dyDescent="0.2">
      <c r="A1589" t="e">
        <f>IF(OR(F1589=#REF!,G1589=#REF!),ROUND(A1588+1,0),A1588+0.0001)</f>
        <v>#REF!</v>
      </c>
      <c r="B1589" s="20" t="e">
        <f>IF(AND(E1589&gt;=$B$2,E1589&lt;=$B$3,OR(F1589=#REF!,G1589=#REF!)),ROUND(B1588+1,0),B1588+0.0001)</f>
        <v>#REF!</v>
      </c>
      <c r="C1589" s="20" t="e">
        <f>IF(H1589=#REF!,ROUND(C1588+1,0),C1588+0.0001)</f>
        <v>#REF!</v>
      </c>
      <c r="D1589" s="21"/>
      <c r="E1589" s="22"/>
      <c r="F1589" s="23"/>
      <c r="G1589" s="24"/>
      <c r="H1589" s="51"/>
      <c r="I1589" s="25"/>
      <c r="J1589" s="31"/>
      <c r="K1589" s="43" t="str">
        <f t="shared" si="50"/>
        <v/>
      </c>
      <c r="L1589" s="45" t="str">
        <f>IF(F1589="","",VLOOKUP(Journal!F1589,Kontenplan!$E$9:$F$278,2))</f>
        <v/>
      </c>
      <c r="M1589" s="44" t="str">
        <f>IF(G1589="","",VLOOKUP(Journal!G1589,Kontenplan!$E$9:$F$278,2))</f>
        <v/>
      </c>
      <c r="N1589" s="28" t="str">
        <f>IF(AND(G1589="",I1589="",J1589=""),"",IF(AND(I1589&gt;0,OR(F1589="",G1589="")),"Bitte gültige Kontonummer/n eingeben",IF(OR(AND(F1589&gt;0,F1589&lt;1000),F1589&gt;9999),"Sollkontonummer muss vierstellig sein",IF(VLOOKUP(F1589,Kontenplan!$E$9:$E$277,1)&lt;&gt;F1589,"Sollkonto existiert nicht",IF(D1589=0,"Bitte Beleg-Nr. prüfen",IF(OR(AND(G1589&gt;0,G1589&lt;1000),G1589&gt;9999),"Habenkontonummer muss vierstellig sein",IF(VLOOKUP(G1589,Kontenplan!$E$9:$F$277,1)&lt;&gt;G1589,"Habenkonto exisitert nicht","")))))))</f>
        <v/>
      </c>
      <c r="O1589" s="28" t="str">
        <f t="shared" si="49"/>
        <v/>
      </c>
      <c r="P1589" s="28"/>
      <c r="Q1589" s="28"/>
      <c r="R1589" s="28"/>
      <c r="S1589" s="28"/>
      <c r="T1589" s="28"/>
      <c r="U1589" s="28"/>
      <c r="V1589" s="28"/>
      <c r="X1589" s="28"/>
      <c r="Y1589" s="28"/>
    </row>
    <row r="1590" spans="1:25" x14ac:dyDescent="0.2">
      <c r="A1590" t="e">
        <f>IF(OR(F1590=#REF!,G1590=#REF!),ROUND(A1589+1,0),A1589+0.0001)</f>
        <v>#REF!</v>
      </c>
      <c r="B1590" s="20" t="e">
        <f>IF(AND(E1590&gt;=$B$2,E1590&lt;=$B$3,OR(F1590=#REF!,G1590=#REF!)),ROUND(B1589+1,0),B1589+0.0001)</f>
        <v>#REF!</v>
      </c>
      <c r="C1590" s="20" t="e">
        <f>IF(H1590=#REF!,ROUND(C1589+1,0),C1589+0.0001)</f>
        <v>#REF!</v>
      </c>
      <c r="D1590" s="21"/>
      <c r="E1590" s="22"/>
      <c r="F1590" s="23"/>
      <c r="G1590" s="24"/>
      <c r="H1590" s="51"/>
      <c r="I1590" s="25"/>
      <c r="J1590" s="31"/>
      <c r="K1590" s="43" t="str">
        <f t="shared" si="50"/>
        <v/>
      </c>
      <c r="L1590" s="45" t="str">
        <f>IF(F1590="","",VLOOKUP(Journal!F1590,Kontenplan!$E$9:$F$278,2))</f>
        <v/>
      </c>
      <c r="M1590" s="44" t="str">
        <f>IF(G1590="","",VLOOKUP(Journal!G1590,Kontenplan!$E$9:$F$278,2))</f>
        <v/>
      </c>
      <c r="N1590" s="28" t="str">
        <f>IF(AND(G1590="",I1590="",J1590=""),"",IF(AND(I1590&gt;0,OR(F1590="",G1590="")),"Bitte gültige Kontonummer/n eingeben",IF(OR(AND(F1590&gt;0,F1590&lt;1000),F1590&gt;9999),"Sollkontonummer muss vierstellig sein",IF(VLOOKUP(F1590,Kontenplan!$E$9:$E$277,1)&lt;&gt;F1590,"Sollkonto existiert nicht",IF(D1590=0,"Bitte Beleg-Nr. prüfen",IF(OR(AND(G1590&gt;0,G1590&lt;1000),G1590&gt;9999),"Habenkontonummer muss vierstellig sein",IF(VLOOKUP(G1590,Kontenplan!$E$9:$F$277,1)&lt;&gt;G1590,"Habenkonto exisitert nicht","")))))))</f>
        <v/>
      </c>
      <c r="O1590" s="28" t="str">
        <f t="shared" si="49"/>
        <v/>
      </c>
      <c r="P1590" s="28"/>
      <c r="Q1590" s="28"/>
      <c r="R1590" s="28"/>
      <c r="S1590" s="28"/>
      <c r="T1590" s="28"/>
      <c r="U1590" s="28"/>
      <c r="V1590" s="28"/>
      <c r="X1590" s="28"/>
      <c r="Y1590" s="28"/>
    </row>
    <row r="1591" spans="1:25" x14ac:dyDescent="0.2">
      <c r="A1591" t="e">
        <f>IF(OR(F1591=#REF!,G1591=#REF!),ROUND(A1590+1,0),A1590+0.0001)</f>
        <v>#REF!</v>
      </c>
      <c r="B1591" s="20" t="e">
        <f>IF(AND(E1591&gt;=$B$2,E1591&lt;=$B$3,OR(F1591=#REF!,G1591=#REF!)),ROUND(B1590+1,0),B1590+0.0001)</f>
        <v>#REF!</v>
      </c>
      <c r="C1591" s="20" t="e">
        <f>IF(H1591=#REF!,ROUND(C1590+1,0),C1590+0.0001)</f>
        <v>#REF!</v>
      </c>
      <c r="D1591" s="21"/>
      <c r="E1591" s="22"/>
      <c r="F1591" s="23"/>
      <c r="G1591" s="24"/>
      <c r="H1591" s="51"/>
      <c r="I1591" s="25"/>
      <c r="J1591" s="31"/>
      <c r="K1591" s="43" t="str">
        <f t="shared" si="50"/>
        <v/>
      </c>
      <c r="L1591" s="45" t="str">
        <f>IF(F1591="","",VLOOKUP(Journal!F1591,Kontenplan!$E$9:$F$278,2))</f>
        <v/>
      </c>
      <c r="M1591" s="44" t="str">
        <f>IF(G1591="","",VLOOKUP(Journal!G1591,Kontenplan!$E$9:$F$278,2))</f>
        <v/>
      </c>
      <c r="N1591" s="28" t="str">
        <f>IF(AND(G1591="",I1591="",J1591=""),"",IF(AND(I1591&gt;0,OR(F1591="",G1591="")),"Bitte gültige Kontonummer/n eingeben",IF(OR(AND(F1591&gt;0,F1591&lt;1000),F1591&gt;9999),"Sollkontonummer muss vierstellig sein",IF(VLOOKUP(F1591,Kontenplan!$E$9:$E$277,1)&lt;&gt;F1591,"Sollkonto existiert nicht",IF(D1591=0,"Bitte Beleg-Nr. prüfen",IF(OR(AND(G1591&gt;0,G1591&lt;1000),G1591&gt;9999),"Habenkontonummer muss vierstellig sein",IF(VLOOKUP(G1591,Kontenplan!$E$9:$F$277,1)&lt;&gt;G1591,"Habenkonto exisitert nicht","")))))))</f>
        <v/>
      </c>
      <c r="O1591" s="28" t="str">
        <f t="shared" si="49"/>
        <v/>
      </c>
      <c r="P1591" s="28"/>
      <c r="Q1591" s="28"/>
      <c r="R1591" s="28"/>
      <c r="S1591" s="28"/>
      <c r="T1591" s="28"/>
      <c r="U1591" s="28"/>
      <c r="V1591" s="28"/>
      <c r="X1591" s="28"/>
      <c r="Y1591" s="28"/>
    </row>
    <row r="1592" spans="1:25" x14ac:dyDescent="0.2">
      <c r="A1592" t="e">
        <f>IF(OR(F1592=#REF!,G1592=#REF!),ROUND(A1591+1,0),A1591+0.0001)</f>
        <v>#REF!</v>
      </c>
      <c r="B1592" s="20" t="e">
        <f>IF(AND(E1592&gt;=$B$2,E1592&lt;=$B$3,OR(F1592=#REF!,G1592=#REF!)),ROUND(B1591+1,0),B1591+0.0001)</f>
        <v>#REF!</v>
      </c>
      <c r="C1592" s="20" t="e">
        <f>IF(H1592=#REF!,ROUND(C1591+1,0),C1591+0.0001)</f>
        <v>#REF!</v>
      </c>
      <c r="D1592" s="21"/>
      <c r="E1592" s="22"/>
      <c r="F1592" s="23"/>
      <c r="G1592" s="24"/>
      <c r="H1592" s="51"/>
      <c r="I1592" s="25"/>
      <c r="J1592" s="31"/>
      <c r="K1592" s="43" t="str">
        <f t="shared" si="50"/>
        <v/>
      </c>
      <c r="L1592" s="45" t="str">
        <f>IF(F1592="","",VLOOKUP(Journal!F1592,Kontenplan!$E$9:$F$278,2))</f>
        <v/>
      </c>
      <c r="M1592" s="44" t="str">
        <f>IF(G1592="","",VLOOKUP(Journal!G1592,Kontenplan!$E$9:$F$278,2))</f>
        <v/>
      </c>
      <c r="N1592" s="28" t="str">
        <f>IF(AND(G1592="",I1592="",J1592=""),"",IF(AND(I1592&gt;0,OR(F1592="",G1592="")),"Bitte gültige Kontonummer/n eingeben",IF(OR(AND(F1592&gt;0,F1592&lt;1000),F1592&gt;9999),"Sollkontonummer muss vierstellig sein",IF(VLOOKUP(F1592,Kontenplan!$E$9:$E$277,1)&lt;&gt;F1592,"Sollkonto existiert nicht",IF(D1592=0,"Bitte Beleg-Nr. prüfen",IF(OR(AND(G1592&gt;0,G1592&lt;1000),G1592&gt;9999),"Habenkontonummer muss vierstellig sein",IF(VLOOKUP(G1592,Kontenplan!$E$9:$F$277,1)&lt;&gt;G1592,"Habenkonto exisitert nicht","")))))))</f>
        <v/>
      </c>
      <c r="O1592" s="28" t="str">
        <f t="shared" si="49"/>
        <v/>
      </c>
      <c r="P1592" s="28"/>
      <c r="Q1592" s="28"/>
      <c r="R1592" s="28"/>
      <c r="S1592" s="28"/>
      <c r="T1592" s="28"/>
      <c r="U1592" s="28"/>
      <c r="V1592" s="28"/>
      <c r="X1592" s="28"/>
      <c r="Y1592" s="28"/>
    </row>
    <row r="1593" spans="1:25" x14ac:dyDescent="0.2">
      <c r="A1593" t="e">
        <f>IF(OR(F1593=#REF!,G1593=#REF!),ROUND(A1592+1,0),A1592+0.0001)</f>
        <v>#REF!</v>
      </c>
      <c r="B1593" s="20" t="e">
        <f>IF(AND(E1593&gt;=$B$2,E1593&lt;=$B$3,OR(F1593=#REF!,G1593=#REF!)),ROUND(B1592+1,0),B1592+0.0001)</f>
        <v>#REF!</v>
      </c>
      <c r="C1593" s="20" t="e">
        <f>IF(H1593=#REF!,ROUND(C1592+1,0),C1592+0.0001)</f>
        <v>#REF!</v>
      </c>
      <c r="D1593" s="21"/>
      <c r="E1593" s="22"/>
      <c r="F1593" s="23"/>
      <c r="G1593" s="24"/>
      <c r="H1593" s="51"/>
      <c r="I1593" s="25"/>
      <c r="J1593" s="31"/>
      <c r="K1593" s="43" t="str">
        <f t="shared" si="50"/>
        <v/>
      </c>
      <c r="L1593" s="45" t="str">
        <f>IF(F1593="","",VLOOKUP(Journal!F1593,Kontenplan!$E$9:$F$278,2))</f>
        <v/>
      </c>
      <c r="M1593" s="44" t="str">
        <f>IF(G1593="","",VLOOKUP(Journal!G1593,Kontenplan!$E$9:$F$278,2))</f>
        <v/>
      </c>
      <c r="N1593" s="28" t="str">
        <f>IF(AND(G1593="",I1593="",J1593=""),"",IF(AND(I1593&gt;0,OR(F1593="",G1593="")),"Bitte gültige Kontonummer/n eingeben",IF(OR(AND(F1593&gt;0,F1593&lt;1000),F1593&gt;9999),"Sollkontonummer muss vierstellig sein",IF(VLOOKUP(F1593,Kontenplan!$E$9:$E$277,1)&lt;&gt;F1593,"Sollkonto existiert nicht",IF(D1593=0,"Bitte Beleg-Nr. prüfen",IF(OR(AND(G1593&gt;0,G1593&lt;1000),G1593&gt;9999),"Habenkontonummer muss vierstellig sein",IF(VLOOKUP(G1593,Kontenplan!$E$9:$F$277,1)&lt;&gt;G1593,"Habenkonto exisitert nicht","")))))))</f>
        <v/>
      </c>
      <c r="O1593" s="28" t="str">
        <f t="shared" si="49"/>
        <v/>
      </c>
      <c r="P1593" s="28"/>
      <c r="Q1593" s="28"/>
      <c r="R1593" s="28"/>
      <c r="S1593" s="28"/>
      <c r="T1593" s="28"/>
      <c r="U1593" s="28"/>
      <c r="V1593" s="28"/>
      <c r="X1593" s="28"/>
      <c r="Y1593" s="28"/>
    </row>
    <row r="1594" spans="1:25" x14ac:dyDescent="0.2">
      <c r="A1594" t="e">
        <f>IF(OR(F1594=#REF!,G1594=#REF!),ROUND(A1593+1,0),A1593+0.0001)</f>
        <v>#REF!</v>
      </c>
      <c r="B1594" s="20" t="e">
        <f>IF(AND(E1594&gt;=$B$2,E1594&lt;=$B$3,OR(F1594=#REF!,G1594=#REF!)),ROUND(B1593+1,0),B1593+0.0001)</f>
        <v>#REF!</v>
      </c>
      <c r="C1594" s="20" t="e">
        <f>IF(H1594=#REF!,ROUND(C1593+1,0),C1593+0.0001)</f>
        <v>#REF!</v>
      </c>
      <c r="D1594" s="21"/>
      <c r="E1594" s="22"/>
      <c r="F1594" s="23"/>
      <c r="G1594" s="24"/>
      <c r="H1594" s="51"/>
      <c r="I1594" s="25"/>
      <c r="J1594" s="31"/>
      <c r="K1594" s="43" t="str">
        <f t="shared" si="50"/>
        <v/>
      </c>
      <c r="L1594" s="45" t="str">
        <f>IF(F1594="","",VLOOKUP(Journal!F1594,Kontenplan!$E$9:$F$278,2))</f>
        <v/>
      </c>
      <c r="M1594" s="44" t="str">
        <f>IF(G1594="","",VLOOKUP(Journal!G1594,Kontenplan!$E$9:$F$278,2))</f>
        <v/>
      </c>
      <c r="N1594" s="28" t="str">
        <f>IF(AND(G1594="",I1594="",J1594=""),"",IF(AND(I1594&gt;0,OR(F1594="",G1594="")),"Bitte gültige Kontonummer/n eingeben",IF(OR(AND(F1594&gt;0,F1594&lt;1000),F1594&gt;9999),"Sollkontonummer muss vierstellig sein",IF(VLOOKUP(F1594,Kontenplan!$E$9:$E$277,1)&lt;&gt;F1594,"Sollkonto existiert nicht",IF(D1594=0,"Bitte Beleg-Nr. prüfen",IF(OR(AND(G1594&gt;0,G1594&lt;1000),G1594&gt;9999),"Habenkontonummer muss vierstellig sein",IF(VLOOKUP(G1594,Kontenplan!$E$9:$F$277,1)&lt;&gt;G1594,"Habenkonto exisitert nicht","")))))))</f>
        <v/>
      </c>
      <c r="O1594" s="28" t="str">
        <f t="shared" si="49"/>
        <v/>
      </c>
      <c r="P1594" s="28"/>
      <c r="Q1594" s="28"/>
      <c r="R1594" s="28"/>
      <c r="S1594" s="28"/>
      <c r="T1594" s="28"/>
      <c r="U1594" s="28"/>
      <c r="V1594" s="28"/>
      <c r="X1594" s="28"/>
      <c r="Y1594" s="28"/>
    </row>
    <row r="1595" spans="1:25" x14ac:dyDescent="0.2">
      <c r="A1595" t="e">
        <f>IF(OR(F1595=#REF!,G1595=#REF!),ROUND(A1594+1,0),A1594+0.0001)</f>
        <v>#REF!</v>
      </c>
      <c r="B1595" s="20" t="e">
        <f>IF(AND(E1595&gt;=$B$2,E1595&lt;=$B$3,OR(F1595=#REF!,G1595=#REF!)),ROUND(B1594+1,0),B1594+0.0001)</f>
        <v>#REF!</v>
      </c>
      <c r="C1595" s="20" t="e">
        <f>IF(H1595=#REF!,ROUND(C1594+1,0),C1594+0.0001)</f>
        <v>#REF!</v>
      </c>
      <c r="D1595" s="21"/>
      <c r="E1595" s="22"/>
      <c r="F1595" s="23"/>
      <c r="G1595" s="24"/>
      <c r="H1595" s="51"/>
      <c r="I1595" s="25"/>
      <c r="J1595" s="31"/>
      <c r="K1595" s="43" t="str">
        <f t="shared" si="50"/>
        <v/>
      </c>
      <c r="L1595" s="45" t="str">
        <f>IF(F1595="","",VLOOKUP(Journal!F1595,Kontenplan!$E$9:$F$278,2))</f>
        <v/>
      </c>
      <c r="M1595" s="44" t="str">
        <f>IF(G1595="","",VLOOKUP(Journal!G1595,Kontenplan!$E$9:$F$278,2))</f>
        <v/>
      </c>
      <c r="N1595" s="28" t="str">
        <f>IF(AND(G1595="",I1595="",J1595=""),"",IF(AND(I1595&gt;0,OR(F1595="",G1595="")),"Bitte gültige Kontonummer/n eingeben",IF(OR(AND(F1595&gt;0,F1595&lt;1000),F1595&gt;9999),"Sollkontonummer muss vierstellig sein",IF(VLOOKUP(F1595,Kontenplan!$E$9:$E$277,1)&lt;&gt;F1595,"Sollkonto existiert nicht",IF(D1595=0,"Bitte Beleg-Nr. prüfen",IF(OR(AND(G1595&gt;0,G1595&lt;1000),G1595&gt;9999),"Habenkontonummer muss vierstellig sein",IF(VLOOKUP(G1595,Kontenplan!$E$9:$F$277,1)&lt;&gt;G1595,"Habenkonto exisitert nicht","")))))))</f>
        <v/>
      </c>
      <c r="O1595" s="28" t="str">
        <f t="shared" si="49"/>
        <v/>
      </c>
      <c r="P1595" s="28"/>
      <c r="Q1595" s="28"/>
      <c r="R1595" s="28"/>
      <c r="S1595" s="28"/>
      <c r="T1595" s="28"/>
      <c r="U1595" s="28"/>
      <c r="V1595" s="28"/>
      <c r="X1595" s="28"/>
      <c r="Y1595" s="28"/>
    </row>
    <row r="1596" spans="1:25" x14ac:dyDescent="0.2">
      <c r="A1596" t="e">
        <f>IF(OR(F1596=#REF!,G1596=#REF!),ROUND(A1595+1,0),A1595+0.0001)</f>
        <v>#REF!</v>
      </c>
      <c r="B1596" s="20" t="e">
        <f>IF(AND(E1596&gt;=$B$2,E1596&lt;=$B$3,OR(F1596=#REF!,G1596=#REF!)),ROUND(B1595+1,0),B1595+0.0001)</f>
        <v>#REF!</v>
      </c>
      <c r="C1596" s="20" t="e">
        <f>IF(H1596=#REF!,ROUND(C1595+1,0),C1595+0.0001)</f>
        <v>#REF!</v>
      </c>
      <c r="D1596" s="21"/>
      <c r="E1596" s="22"/>
      <c r="F1596" s="23"/>
      <c r="G1596" s="24"/>
      <c r="H1596" s="51"/>
      <c r="I1596" s="25"/>
      <c r="J1596" s="31"/>
      <c r="K1596" s="43" t="str">
        <f t="shared" si="50"/>
        <v/>
      </c>
      <c r="L1596" s="45" t="str">
        <f>IF(F1596="","",VLOOKUP(Journal!F1596,Kontenplan!$E$9:$F$278,2))</f>
        <v/>
      </c>
      <c r="M1596" s="44" t="str">
        <f>IF(G1596="","",VLOOKUP(Journal!G1596,Kontenplan!$E$9:$F$278,2))</f>
        <v/>
      </c>
      <c r="N1596" s="28" t="str">
        <f>IF(AND(G1596="",I1596="",J1596=""),"",IF(AND(I1596&gt;0,OR(F1596="",G1596="")),"Bitte gültige Kontonummer/n eingeben",IF(OR(AND(F1596&gt;0,F1596&lt;1000),F1596&gt;9999),"Sollkontonummer muss vierstellig sein",IF(VLOOKUP(F1596,Kontenplan!$E$9:$E$277,1)&lt;&gt;F1596,"Sollkonto existiert nicht",IF(D1596=0,"Bitte Beleg-Nr. prüfen",IF(OR(AND(G1596&gt;0,G1596&lt;1000),G1596&gt;9999),"Habenkontonummer muss vierstellig sein",IF(VLOOKUP(G1596,Kontenplan!$E$9:$F$277,1)&lt;&gt;G1596,"Habenkonto exisitert nicht","")))))))</f>
        <v/>
      </c>
      <c r="O1596" s="28" t="str">
        <f t="shared" si="49"/>
        <v/>
      </c>
      <c r="P1596" s="28"/>
      <c r="Q1596" s="28"/>
      <c r="R1596" s="28"/>
      <c r="S1596" s="28"/>
      <c r="T1596" s="28"/>
      <c r="U1596" s="28"/>
      <c r="V1596" s="28"/>
      <c r="X1596" s="28"/>
      <c r="Y1596" s="28"/>
    </row>
    <row r="1597" spans="1:25" x14ac:dyDescent="0.2">
      <c r="A1597" t="e">
        <f>IF(OR(F1597=#REF!,G1597=#REF!),ROUND(A1596+1,0),A1596+0.0001)</f>
        <v>#REF!</v>
      </c>
      <c r="B1597" s="20" t="e">
        <f>IF(AND(E1597&gt;=$B$2,E1597&lt;=$B$3,OR(F1597=#REF!,G1597=#REF!)),ROUND(B1596+1,0),B1596+0.0001)</f>
        <v>#REF!</v>
      </c>
      <c r="C1597" s="20" t="e">
        <f>IF(H1597=#REF!,ROUND(C1596+1,0),C1596+0.0001)</f>
        <v>#REF!</v>
      </c>
      <c r="D1597" s="21"/>
      <c r="E1597" s="22"/>
      <c r="F1597" s="23"/>
      <c r="G1597" s="24"/>
      <c r="H1597" s="51"/>
      <c r="I1597" s="25"/>
      <c r="J1597" s="31"/>
      <c r="K1597" s="43" t="str">
        <f t="shared" si="50"/>
        <v/>
      </c>
      <c r="L1597" s="45" t="str">
        <f>IF(F1597="","",VLOOKUP(Journal!F1597,Kontenplan!$E$9:$F$278,2))</f>
        <v/>
      </c>
      <c r="M1597" s="44" t="str">
        <f>IF(G1597="","",VLOOKUP(Journal!G1597,Kontenplan!$E$9:$F$278,2))</f>
        <v/>
      </c>
      <c r="N1597" s="28" t="str">
        <f>IF(AND(G1597="",I1597="",J1597=""),"",IF(AND(I1597&gt;0,OR(F1597="",G1597="")),"Bitte gültige Kontonummer/n eingeben",IF(OR(AND(F1597&gt;0,F1597&lt;1000),F1597&gt;9999),"Sollkontonummer muss vierstellig sein",IF(VLOOKUP(F1597,Kontenplan!$E$9:$E$277,1)&lt;&gt;F1597,"Sollkonto existiert nicht",IF(D1597=0,"Bitte Beleg-Nr. prüfen",IF(OR(AND(G1597&gt;0,G1597&lt;1000),G1597&gt;9999),"Habenkontonummer muss vierstellig sein",IF(VLOOKUP(G1597,Kontenplan!$E$9:$F$277,1)&lt;&gt;G1597,"Habenkonto exisitert nicht","")))))))</f>
        <v/>
      </c>
      <c r="O1597" s="28" t="str">
        <f t="shared" si="49"/>
        <v/>
      </c>
      <c r="P1597" s="28"/>
      <c r="Q1597" s="28"/>
      <c r="R1597" s="28"/>
      <c r="S1597" s="28"/>
      <c r="T1597" s="28"/>
      <c r="U1597" s="28"/>
      <c r="V1597" s="28"/>
      <c r="X1597" s="28"/>
      <c r="Y1597" s="28"/>
    </row>
    <row r="1598" spans="1:25" x14ac:dyDescent="0.2">
      <c r="A1598" t="e">
        <f>IF(OR(F1598=#REF!,G1598=#REF!),ROUND(A1597+1,0),A1597+0.0001)</f>
        <v>#REF!</v>
      </c>
      <c r="B1598" s="20" t="e">
        <f>IF(AND(E1598&gt;=$B$2,E1598&lt;=$B$3,OR(F1598=#REF!,G1598=#REF!)),ROUND(B1597+1,0),B1597+0.0001)</f>
        <v>#REF!</v>
      </c>
      <c r="C1598" s="20" t="e">
        <f>IF(H1598=#REF!,ROUND(C1597+1,0),C1597+0.0001)</f>
        <v>#REF!</v>
      </c>
      <c r="D1598" s="21"/>
      <c r="E1598" s="22"/>
      <c r="F1598" s="23"/>
      <c r="G1598" s="24"/>
      <c r="H1598" s="51"/>
      <c r="I1598" s="25"/>
      <c r="J1598" s="31"/>
      <c r="K1598" s="43" t="str">
        <f t="shared" si="50"/>
        <v/>
      </c>
      <c r="L1598" s="45" t="str">
        <f>IF(F1598="","",VLOOKUP(Journal!F1598,Kontenplan!$E$9:$F$278,2))</f>
        <v/>
      </c>
      <c r="M1598" s="44" t="str">
        <f>IF(G1598="","",VLOOKUP(Journal!G1598,Kontenplan!$E$9:$F$278,2))</f>
        <v/>
      </c>
      <c r="N1598" s="28" t="str">
        <f>IF(AND(G1598="",I1598="",J1598=""),"",IF(AND(I1598&gt;0,OR(F1598="",G1598="")),"Bitte gültige Kontonummer/n eingeben",IF(OR(AND(F1598&gt;0,F1598&lt;1000),F1598&gt;9999),"Sollkontonummer muss vierstellig sein",IF(VLOOKUP(F1598,Kontenplan!$E$9:$E$277,1)&lt;&gt;F1598,"Sollkonto existiert nicht",IF(D1598=0,"Bitte Beleg-Nr. prüfen",IF(OR(AND(G1598&gt;0,G1598&lt;1000),G1598&gt;9999),"Habenkontonummer muss vierstellig sein",IF(VLOOKUP(G1598,Kontenplan!$E$9:$F$277,1)&lt;&gt;G1598,"Habenkonto exisitert nicht","")))))))</f>
        <v/>
      </c>
      <c r="O1598" s="28" t="str">
        <f t="shared" si="49"/>
        <v/>
      </c>
      <c r="P1598" s="28"/>
      <c r="Q1598" s="28"/>
      <c r="R1598" s="28"/>
      <c r="S1598" s="28"/>
      <c r="T1598" s="28"/>
      <c r="U1598" s="28"/>
      <c r="V1598" s="28"/>
      <c r="X1598" s="28"/>
      <c r="Y1598" s="28"/>
    </row>
    <row r="1599" spans="1:25" x14ac:dyDescent="0.2">
      <c r="A1599" t="e">
        <f>IF(OR(F1599=#REF!,G1599=#REF!),ROUND(A1598+1,0),A1598+0.0001)</f>
        <v>#REF!</v>
      </c>
      <c r="B1599" s="20" t="e">
        <f>IF(AND(E1599&gt;=$B$2,E1599&lt;=$B$3,OR(F1599=#REF!,G1599=#REF!)),ROUND(B1598+1,0),B1598+0.0001)</f>
        <v>#REF!</v>
      </c>
      <c r="C1599" s="20" t="e">
        <f>IF(H1599=#REF!,ROUND(C1598+1,0),C1598+0.0001)</f>
        <v>#REF!</v>
      </c>
      <c r="D1599" s="21"/>
      <c r="E1599" s="22"/>
      <c r="F1599" s="23"/>
      <c r="G1599" s="24"/>
      <c r="H1599" s="51"/>
      <c r="I1599" s="25"/>
      <c r="J1599" s="31"/>
      <c r="K1599" s="43" t="str">
        <f t="shared" si="50"/>
        <v/>
      </c>
      <c r="L1599" s="45" t="str">
        <f>IF(F1599="","",VLOOKUP(Journal!F1599,Kontenplan!$E$9:$F$278,2))</f>
        <v/>
      </c>
      <c r="M1599" s="44" t="str">
        <f>IF(G1599="","",VLOOKUP(Journal!G1599,Kontenplan!$E$9:$F$278,2))</f>
        <v/>
      </c>
      <c r="N1599" s="28" t="str">
        <f>IF(AND(G1599="",I1599="",J1599=""),"",IF(AND(I1599&gt;0,OR(F1599="",G1599="")),"Bitte gültige Kontonummer/n eingeben",IF(OR(AND(F1599&gt;0,F1599&lt;1000),F1599&gt;9999),"Sollkontonummer muss vierstellig sein",IF(VLOOKUP(F1599,Kontenplan!$E$9:$E$277,1)&lt;&gt;F1599,"Sollkonto existiert nicht",IF(D1599=0,"Bitte Beleg-Nr. prüfen",IF(OR(AND(G1599&gt;0,G1599&lt;1000),G1599&gt;9999),"Habenkontonummer muss vierstellig sein",IF(VLOOKUP(G1599,Kontenplan!$E$9:$F$277,1)&lt;&gt;G1599,"Habenkonto exisitert nicht","")))))))</f>
        <v/>
      </c>
      <c r="O1599" s="28" t="str">
        <f t="shared" si="49"/>
        <v/>
      </c>
      <c r="P1599" s="28"/>
      <c r="Q1599" s="28"/>
      <c r="R1599" s="28"/>
      <c r="S1599" s="28"/>
      <c r="T1599" s="28"/>
      <c r="U1599" s="28"/>
      <c r="V1599" s="28"/>
      <c r="X1599" s="28"/>
      <c r="Y1599" s="28"/>
    </row>
    <row r="1600" spans="1:25" x14ac:dyDescent="0.2">
      <c r="A1600" t="e">
        <f>IF(OR(F1600=#REF!,G1600=#REF!),ROUND(A1599+1,0),A1599+0.0001)</f>
        <v>#REF!</v>
      </c>
      <c r="B1600" s="20" t="e">
        <f>IF(AND(E1600&gt;=$B$2,E1600&lt;=$B$3,OR(F1600=#REF!,G1600=#REF!)),ROUND(B1599+1,0),B1599+0.0001)</f>
        <v>#REF!</v>
      </c>
      <c r="C1600" s="20" t="e">
        <f>IF(H1600=#REF!,ROUND(C1599+1,0),C1599+0.0001)</f>
        <v>#REF!</v>
      </c>
      <c r="D1600" s="21"/>
      <c r="E1600" s="22"/>
      <c r="F1600" s="23"/>
      <c r="G1600" s="24"/>
      <c r="H1600" s="51"/>
      <c r="I1600" s="25"/>
      <c r="J1600" s="31"/>
      <c r="K1600" s="43" t="str">
        <f t="shared" si="50"/>
        <v/>
      </c>
      <c r="L1600" s="45" t="str">
        <f>IF(F1600="","",VLOOKUP(Journal!F1600,Kontenplan!$E$9:$F$278,2))</f>
        <v/>
      </c>
      <c r="M1600" s="44" t="str">
        <f>IF(G1600="","",VLOOKUP(Journal!G1600,Kontenplan!$E$9:$F$278,2))</f>
        <v/>
      </c>
      <c r="N1600" s="28" t="str">
        <f>IF(AND(G1600="",I1600="",J1600=""),"",IF(AND(I1600&gt;0,OR(F1600="",G1600="")),"Bitte gültige Kontonummer/n eingeben",IF(OR(AND(F1600&gt;0,F1600&lt;1000),F1600&gt;9999),"Sollkontonummer muss vierstellig sein",IF(VLOOKUP(F1600,Kontenplan!$E$9:$E$277,1)&lt;&gt;F1600,"Sollkonto existiert nicht",IF(D1600=0,"Bitte Beleg-Nr. prüfen",IF(OR(AND(G1600&gt;0,G1600&lt;1000),G1600&gt;9999),"Habenkontonummer muss vierstellig sein",IF(VLOOKUP(G1600,Kontenplan!$E$9:$F$277,1)&lt;&gt;G1600,"Habenkonto exisitert nicht","")))))))</f>
        <v/>
      </c>
      <c r="O1600" s="28" t="str">
        <f t="shared" si="49"/>
        <v/>
      </c>
      <c r="P1600" s="28"/>
      <c r="Q1600" s="28"/>
      <c r="R1600" s="28"/>
      <c r="S1600" s="28"/>
      <c r="T1600" s="28"/>
      <c r="U1600" s="28"/>
      <c r="V1600" s="28"/>
      <c r="X1600" s="28"/>
      <c r="Y1600" s="28"/>
    </row>
    <row r="1601" spans="1:25" x14ac:dyDescent="0.2">
      <c r="A1601" t="e">
        <f>IF(OR(F1601=#REF!,G1601=#REF!),ROUND(A1600+1,0),A1600+0.0001)</f>
        <v>#REF!</v>
      </c>
      <c r="B1601" s="20" t="e">
        <f>IF(AND(E1601&gt;=$B$2,E1601&lt;=$B$3,OR(F1601=#REF!,G1601=#REF!)),ROUND(B1600+1,0),B1600+0.0001)</f>
        <v>#REF!</v>
      </c>
      <c r="C1601" s="20" t="e">
        <f>IF(H1601=#REF!,ROUND(C1600+1,0),C1600+0.0001)</f>
        <v>#REF!</v>
      </c>
      <c r="D1601" s="21"/>
      <c r="E1601" s="22"/>
      <c r="F1601" s="23"/>
      <c r="G1601" s="24"/>
      <c r="H1601" s="51"/>
      <c r="I1601" s="25"/>
      <c r="J1601" s="31"/>
      <c r="K1601" s="43" t="str">
        <f t="shared" si="50"/>
        <v/>
      </c>
      <c r="L1601" s="45" t="str">
        <f>IF(F1601="","",VLOOKUP(Journal!F1601,Kontenplan!$E$9:$F$278,2))</f>
        <v/>
      </c>
      <c r="M1601" s="44" t="str">
        <f>IF(G1601="","",VLOOKUP(Journal!G1601,Kontenplan!$E$9:$F$278,2))</f>
        <v/>
      </c>
      <c r="N1601" s="28" t="str">
        <f>IF(AND(G1601="",I1601="",J1601=""),"",IF(AND(I1601&gt;0,OR(F1601="",G1601="")),"Bitte gültige Kontonummer/n eingeben",IF(OR(AND(F1601&gt;0,F1601&lt;1000),F1601&gt;9999),"Sollkontonummer muss vierstellig sein",IF(VLOOKUP(F1601,Kontenplan!$E$9:$E$277,1)&lt;&gt;F1601,"Sollkonto existiert nicht",IF(D1601=0,"Bitte Beleg-Nr. prüfen",IF(OR(AND(G1601&gt;0,G1601&lt;1000),G1601&gt;9999),"Habenkontonummer muss vierstellig sein",IF(VLOOKUP(G1601,Kontenplan!$E$9:$F$277,1)&lt;&gt;G1601,"Habenkonto exisitert nicht","")))))))</f>
        <v/>
      </c>
      <c r="O1601" s="28" t="str">
        <f t="shared" si="49"/>
        <v/>
      </c>
      <c r="P1601" s="28"/>
      <c r="Q1601" s="28"/>
      <c r="R1601" s="28"/>
      <c r="S1601" s="28"/>
      <c r="T1601" s="28"/>
      <c r="U1601" s="28"/>
      <c r="V1601" s="28"/>
      <c r="X1601" s="28"/>
      <c r="Y1601" s="28"/>
    </row>
    <row r="1602" spans="1:25" x14ac:dyDescent="0.2">
      <c r="A1602" t="e">
        <f>IF(OR(F1602=#REF!,G1602=#REF!),ROUND(A1601+1,0),A1601+0.0001)</f>
        <v>#REF!</v>
      </c>
      <c r="B1602" s="20" t="e">
        <f>IF(AND(E1602&gt;=$B$2,E1602&lt;=$B$3,OR(F1602=#REF!,G1602=#REF!)),ROUND(B1601+1,0),B1601+0.0001)</f>
        <v>#REF!</v>
      </c>
      <c r="C1602" s="20" t="e">
        <f>IF(H1602=#REF!,ROUND(C1601+1,0),C1601+0.0001)</f>
        <v>#REF!</v>
      </c>
      <c r="D1602" s="21"/>
      <c r="E1602" s="22"/>
      <c r="F1602" s="23"/>
      <c r="G1602" s="24"/>
      <c r="H1602" s="51"/>
      <c r="I1602" s="25"/>
      <c r="J1602" s="31"/>
      <c r="K1602" s="43" t="str">
        <f t="shared" si="50"/>
        <v/>
      </c>
      <c r="L1602" s="45" t="str">
        <f>IF(F1602="","",VLOOKUP(Journal!F1602,Kontenplan!$E$9:$F$278,2))</f>
        <v/>
      </c>
      <c r="M1602" s="44" t="str">
        <f>IF(G1602="","",VLOOKUP(Journal!G1602,Kontenplan!$E$9:$F$278,2))</f>
        <v/>
      </c>
      <c r="N1602" s="28" t="str">
        <f>IF(AND(G1602="",I1602="",J1602=""),"",IF(AND(I1602&gt;0,OR(F1602="",G1602="")),"Bitte gültige Kontonummer/n eingeben",IF(OR(AND(F1602&gt;0,F1602&lt;1000),F1602&gt;9999),"Sollkontonummer muss vierstellig sein",IF(VLOOKUP(F1602,Kontenplan!$E$9:$E$277,1)&lt;&gt;F1602,"Sollkonto existiert nicht",IF(D1602=0,"Bitte Beleg-Nr. prüfen",IF(OR(AND(G1602&gt;0,G1602&lt;1000),G1602&gt;9999),"Habenkontonummer muss vierstellig sein",IF(VLOOKUP(G1602,Kontenplan!$E$9:$F$277,1)&lt;&gt;G1602,"Habenkonto exisitert nicht","")))))))</f>
        <v/>
      </c>
      <c r="O1602" s="28" t="str">
        <f t="shared" si="49"/>
        <v/>
      </c>
      <c r="P1602" s="28"/>
      <c r="Q1602" s="28"/>
      <c r="R1602" s="28"/>
      <c r="S1602" s="28"/>
      <c r="T1602" s="28"/>
      <c r="U1602" s="28"/>
      <c r="V1602" s="28"/>
      <c r="X1602" s="28"/>
      <c r="Y1602" s="28"/>
    </row>
    <row r="1603" spans="1:25" x14ac:dyDescent="0.2">
      <c r="A1603" t="e">
        <f>IF(OR(F1603=#REF!,G1603=#REF!),ROUND(A1602+1,0),A1602+0.0001)</f>
        <v>#REF!</v>
      </c>
      <c r="B1603" s="20" t="e">
        <f>IF(AND(E1603&gt;=$B$2,E1603&lt;=$B$3,OR(F1603=#REF!,G1603=#REF!)),ROUND(B1602+1,0),B1602+0.0001)</f>
        <v>#REF!</v>
      </c>
      <c r="C1603" s="20" t="e">
        <f>IF(H1603=#REF!,ROUND(C1602+1,0),C1602+0.0001)</f>
        <v>#REF!</v>
      </c>
      <c r="D1603" s="21"/>
      <c r="E1603" s="22"/>
      <c r="F1603" s="23"/>
      <c r="G1603" s="24"/>
      <c r="H1603" s="51"/>
      <c r="I1603" s="25"/>
      <c r="J1603" s="31"/>
      <c r="K1603" s="43" t="str">
        <f t="shared" si="50"/>
        <v/>
      </c>
      <c r="L1603" s="45" t="str">
        <f>IF(F1603="","",VLOOKUP(Journal!F1603,Kontenplan!$E$9:$F$278,2))</f>
        <v/>
      </c>
      <c r="M1603" s="44" t="str">
        <f>IF(G1603="","",VLOOKUP(Journal!G1603,Kontenplan!$E$9:$F$278,2))</f>
        <v/>
      </c>
      <c r="N1603" s="28" t="str">
        <f>IF(AND(G1603="",I1603="",J1603=""),"",IF(AND(I1603&gt;0,OR(F1603="",G1603="")),"Bitte gültige Kontonummer/n eingeben",IF(OR(AND(F1603&gt;0,F1603&lt;1000),F1603&gt;9999),"Sollkontonummer muss vierstellig sein",IF(VLOOKUP(F1603,Kontenplan!$E$9:$E$277,1)&lt;&gt;F1603,"Sollkonto existiert nicht",IF(D1603=0,"Bitte Beleg-Nr. prüfen",IF(OR(AND(G1603&gt;0,G1603&lt;1000),G1603&gt;9999),"Habenkontonummer muss vierstellig sein",IF(VLOOKUP(G1603,Kontenplan!$E$9:$F$277,1)&lt;&gt;G1603,"Habenkonto exisitert nicht","")))))))</f>
        <v/>
      </c>
      <c r="O1603" s="28" t="str">
        <f t="shared" si="49"/>
        <v/>
      </c>
      <c r="P1603" s="28"/>
      <c r="Q1603" s="28"/>
      <c r="R1603" s="28"/>
      <c r="S1603" s="28"/>
      <c r="T1603" s="28"/>
      <c r="U1603" s="28"/>
      <c r="V1603" s="28"/>
      <c r="X1603" s="28"/>
      <c r="Y1603" s="28"/>
    </row>
    <row r="1604" spans="1:25" x14ac:dyDescent="0.2">
      <c r="A1604" t="e">
        <f>IF(OR(F1604=#REF!,G1604=#REF!),ROUND(A1603+1,0),A1603+0.0001)</f>
        <v>#REF!</v>
      </c>
      <c r="B1604" s="20" t="e">
        <f>IF(AND(E1604&gt;=$B$2,E1604&lt;=$B$3,OR(F1604=#REF!,G1604=#REF!)),ROUND(B1603+1,0),B1603+0.0001)</f>
        <v>#REF!</v>
      </c>
      <c r="C1604" s="20" t="e">
        <f>IF(H1604=#REF!,ROUND(C1603+1,0),C1603+0.0001)</f>
        <v>#REF!</v>
      </c>
      <c r="D1604" s="21"/>
      <c r="E1604" s="22"/>
      <c r="F1604" s="23"/>
      <c r="G1604" s="24"/>
      <c r="H1604" s="51"/>
      <c r="I1604" s="25"/>
      <c r="J1604" s="31"/>
      <c r="K1604" s="43" t="str">
        <f t="shared" si="50"/>
        <v/>
      </c>
      <c r="L1604" s="45" t="str">
        <f>IF(F1604="","",VLOOKUP(Journal!F1604,Kontenplan!$E$9:$F$278,2))</f>
        <v/>
      </c>
      <c r="M1604" s="44" t="str">
        <f>IF(G1604="","",VLOOKUP(Journal!G1604,Kontenplan!$E$9:$F$278,2))</f>
        <v/>
      </c>
      <c r="N1604" s="28" t="str">
        <f>IF(AND(G1604="",I1604="",J1604=""),"",IF(AND(I1604&gt;0,OR(F1604="",G1604="")),"Bitte gültige Kontonummer/n eingeben",IF(OR(AND(F1604&gt;0,F1604&lt;1000),F1604&gt;9999),"Sollkontonummer muss vierstellig sein",IF(VLOOKUP(F1604,Kontenplan!$E$9:$E$277,1)&lt;&gt;F1604,"Sollkonto existiert nicht",IF(D1604=0,"Bitte Beleg-Nr. prüfen",IF(OR(AND(G1604&gt;0,G1604&lt;1000),G1604&gt;9999),"Habenkontonummer muss vierstellig sein",IF(VLOOKUP(G1604,Kontenplan!$E$9:$F$277,1)&lt;&gt;G1604,"Habenkonto exisitert nicht","")))))))</f>
        <v/>
      </c>
      <c r="O1604" s="28" t="str">
        <f t="shared" si="49"/>
        <v/>
      </c>
      <c r="P1604" s="28"/>
      <c r="Q1604" s="28"/>
      <c r="R1604" s="28"/>
      <c r="S1604" s="28"/>
      <c r="T1604" s="28"/>
      <c r="U1604" s="28"/>
      <c r="V1604" s="28"/>
      <c r="X1604" s="28"/>
      <c r="Y1604" s="28"/>
    </row>
    <row r="1605" spans="1:25" x14ac:dyDescent="0.2">
      <c r="A1605" t="e">
        <f>IF(OR(F1605=#REF!,G1605=#REF!),ROUND(A1604+1,0),A1604+0.0001)</f>
        <v>#REF!</v>
      </c>
      <c r="B1605" s="20" t="e">
        <f>IF(AND(E1605&gt;=$B$2,E1605&lt;=$B$3,OR(F1605=#REF!,G1605=#REF!)),ROUND(B1604+1,0),B1604+0.0001)</f>
        <v>#REF!</v>
      </c>
      <c r="C1605" s="20" t="e">
        <f>IF(H1605=#REF!,ROUND(C1604+1,0),C1604+0.0001)</f>
        <v>#REF!</v>
      </c>
      <c r="D1605" s="21"/>
      <c r="E1605" s="22"/>
      <c r="F1605" s="23"/>
      <c r="G1605" s="24"/>
      <c r="H1605" s="51"/>
      <c r="I1605" s="25"/>
      <c r="J1605" s="31"/>
      <c r="K1605" s="43" t="str">
        <f t="shared" si="50"/>
        <v/>
      </c>
      <c r="L1605" s="45" t="str">
        <f>IF(F1605="","",VLOOKUP(Journal!F1605,Kontenplan!$E$9:$F$278,2))</f>
        <v/>
      </c>
      <c r="M1605" s="44" t="str">
        <f>IF(G1605="","",VLOOKUP(Journal!G1605,Kontenplan!$E$9:$F$278,2))</f>
        <v/>
      </c>
      <c r="N1605" s="28" t="str">
        <f>IF(AND(G1605="",I1605="",J1605=""),"",IF(AND(I1605&gt;0,OR(F1605="",G1605="")),"Bitte gültige Kontonummer/n eingeben",IF(OR(AND(F1605&gt;0,F1605&lt;1000),F1605&gt;9999),"Sollkontonummer muss vierstellig sein",IF(VLOOKUP(F1605,Kontenplan!$E$9:$E$277,1)&lt;&gt;F1605,"Sollkonto existiert nicht",IF(D1605=0,"Bitte Beleg-Nr. prüfen",IF(OR(AND(G1605&gt;0,G1605&lt;1000),G1605&gt;9999),"Habenkontonummer muss vierstellig sein",IF(VLOOKUP(G1605,Kontenplan!$E$9:$F$277,1)&lt;&gt;G1605,"Habenkonto exisitert nicht","")))))))</f>
        <v/>
      </c>
      <c r="O1605" s="28" t="str">
        <f t="shared" si="49"/>
        <v/>
      </c>
      <c r="P1605" s="28"/>
      <c r="Q1605" s="28"/>
      <c r="R1605" s="28"/>
      <c r="S1605" s="28"/>
      <c r="T1605" s="28"/>
      <c r="U1605" s="28"/>
      <c r="V1605" s="28"/>
      <c r="X1605" s="28"/>
      <c r="Y1605" s="28"/>
    </row>
    <row r="1606" spans="1:25" x14ac:dyDescent="0.2">
      <c r="A1606" t="e">
        <f>IF(OR(F1606=#REF!,G1606=#REF!),ROUND(A1605+1,0),A1605+0.0001)</f>
        <v>#REF!</v>
      </c>
      <c r="B1606" s="20" t="e">
        <f>IF(AND(E1606&gt;=$B$2,E1606&lt;=$B$3,OR(F1606=#REF!,G1606=#REF!)),ROUND(B1605+1,0),B1605+0.0001)</f>
        <v>#REF!</v>
      </c>
      <c r="C1606" s="20" t="e">
        <f>IF(H1606=#REF!,ROUND(C1605+1,0),C1605+0.0001)</f>
        <v>#REF!</v>
      </c>
      <c r="D1606" s="21"/>
      <c r="E1606" s="22"/>
      <c r="F1606" s="23"/>
      <c r="G1606" s="24"/>
      <c r="H1606" s="51"/>
      <c r="I1606" s="25"/>
      <c r="J1606" s="31"/>
      <c r="K1606" s="43" t="str">
        <f t="shared" si="50"/>
        <v/>
      </c>
      <c r="L1606" s="45" t="str">
        <f>IF(F1606="","",VLOOKUP(Journal!F1606,Kontenplan!$E$9:$F$278,2))</f>
        <v/>
      </c>
      <c r="M1606" s="44" t="str">
        <f>IF(G1606="","",VLOOKUP(Journal!G1606,Kontenplan!$E$9:$F$278,2))</f>
        <v/>
      </c>
      <c r="N1606" s="28" t="str">
        <f>IF(AND(G1606="",I1606="",J1606=""),"",IF(AND(I1606&gt;0,OR(F1606="",G1606="")),"Bitte gültige Kontonummer/n eingeben",IF(OR(AND(F1606&gt;0,F1606&lt;1000),F1606&gt;9999),"Sollkontonummer muss vierstellig sein",IF(VLOOKUP(F1606,Kontenplan!$E$9:$E$277,1)&lt;&gt;F1606,"Sollkonto existiert nicht",IF(D1606=0,"Bitte Beleg-Nr. prüfen",IF(OR(AND(G1606&gt;0,G1606&lt;1000),G1606&gt;9999),"Habenkontonummer muss vierstellig sein",IF(VLOOKUP(G1606,Kontenplan!$E$9:$F$277,1)&lt;&gt;G1606,"Habenkonto exisitert nicht","")))))))</f>
        <v/>
      </c>
      <c r="O1606" s="28" t="str">
        <f t="shared" si="49"/>
        <v/>
      </c>
      <c r="P1606" s="28"/>
      <c r="Q1606" s="28"/>
      <c r="R1606" s="28"/>
      <c r="S1606" s="28"/>
      <c r="T1606" s="28"/>
      <c r="U1606" s="28"/>
      <c r="V1606" s="28"/>
      <c r="X1606" s="28"/>
      <c r="Y1606" s="28"/>
    </row>
    <row r="1607" spans="1:25" x14ac:dyDescent="0.2">
      <c r="A1607" t="e">
        <f>IF(OR(F1607=#REF!,G1607=#REF!),ROUND(A1606+1,0),A1606+0.0001)</f>
        <v>#REF!</v>
      </c>
      <c r="B1607" s="20" t="e">
        <f>IF(AND(E1607&gt;=$B$2,E1607&lt;=$B$3,OR(F1607=#REF!,G1607=#REF!)),ROUND(B1606+1,0),B1606+0.0001)</f>
        <v>#REF!</v>
      </c>
      <c r="C1607" s="20" t="e">
        <f>IF(H1607=#REF!,ROUND(C1606+1,0),C1606+0.0001)</f>
        <v>#REF!</v>
      </c>
      <c r="D1607" s="21"/>
      <c r="E1607" s="22"/>
      <c r="F1607" s="23"/>
      <c r="G1607" s="24"/>
      <c r="H1607" s="51"/>
      <c r="I1607" s="25"/>
      <c r="J1607" s="31"/>
      <c r="K1607" s="43" t="str">
        <f t="shared" si="50"/>
        <v/>
      </c>
      <c r="L1607" s="45" t="str">
        <f>IF(F1607="","",VLOOKUP(Journal!F1607,Kontenplan!$E$9:$F$278,2))</f>
        <v/>
      </c>
      <c r="M1607" s="44" t="str">
        <f>IF(G1607="","",VLOOKUP(Journal!G1607,Kontenplan!$E$9:$F$278,2))</f>
        <v/>
      </c>
      <c r="N1607" s="28" t="str">
        <f>IF(AND(G1607="",I1607="",J1607=""),"",IF(AND(I1607&gt;0,OR(F1607="",G1607="")),"Bitte gültige Kontonummer/n eingeben",IF(OR(AND(F1607&gt;0,F1607&lt;1000),F1607&gt;9999),"Sollkontonummer muss vierstellig sein",IF(VLOOKUP(F1607,Kontenplan!$E$9:$E$277,1)&lt;&gt;F1607,"Sollkonto existiert nicht",IF(D1607=0,"Bitte Beleg-Nr. prüfen",IF(OR(AND(G1607&gt;0,G1607&lt;1000),G1607&gt;9999),"Habenkontonummer muss vierstellig sein",IF(VLOOKUP(G1607,Kontenplan!$E$9:$F$277,1)&lt;&gt;G1607,"Habenkonto exisitert nicht","")))))))</f>
        <v/>
      </c>
      <c r="O1607" s="28" t="str">
        <f t="shared" si="49"/>
        <v/>
      </c>
      <c r="P1607" s="28"/>
      <c r="Q1607" s="28"/>
      <c r="R1607" s="28"/>
      <c r="S1607" s="28"/>
      <c r="T1607" s="28"/>
      <c r="U1607" s="28"/>
      <c r="V1607" s="28"/>
      <c r="X1607" s="28"/>
      <c r="Y1607" s="28"/>
    </row>
    <row r="1608" spans="1:25" x14ac:dyDescent="0.2">
      <c r="A1608" t="e">
        <f>IF(OR(F1608=#REF!,G1608=#REF!),ROUND(A1607+1,0),A1607+0.0001)</f>
        <v>#REF!</v>
      </c>
      <c r="B1608" s="20" t="e">
        <f>IF(AND(E1608&gt;=$B$2,E1608&lt;=$B$3,OR(F1608=#REF!,G1608=#REF!)),ROUND(B1607+1,0),B1607+0.0001)</f>
        <v>#REF!</v>
      </c>
      <c r="C1608" s="20" t="e">
        <f>IF(H1608=#REF!,ROUND(C1607+1,0),C1607+0.0001)</f>
        <v>#REF!</v>
      </c>
      <c r="D1608" s="21"/>
      <c r="E1608" s="22"/>
      <c r="F1608" s="23"/>
      <c r="G1608" s="24"/>
      <c r="H1608" s="51"/>
      <c r="I1608" s="25"/>
      <c r="J1608" s="31"/>
      <c r="K1608" s="43" t="str">
        <f t="shared" si="50"/>
        <v/>
      </c>
      <c r="L1608" s="45" t="str">
        <f>IF(F1608="","",VLOOKUP(Journal!F1608,Kontenplan!$E$9:$F$278,2))</f>
        <v/>
      </c>
      <c r="M1608" s="44" t="str">
        <f>IF(G1608="","",VLOOKUP(Journal!G1608,Kontenplan!$E$9:$F$278,2))</f>
        <v/>
      </c>
      <c r="N1608" s="28" t="str">
        <f>IF(AND(G1608="",I1608="",J1608=""),"",IF(AND(I1608&gt;0,OR(F1608="",G1608="")),"Bitte gültige Kontonummer/n eingeben",IF(OR(AND(F1608&gt;0,F1608&lt;1000),F1608&gt;9999),"Sollkontonummer muss vierstellig sein",IF(VLOOKUP(F1608,Kontenplan!$E$9:$E$277,1)&lt;&gt;F1608,"Sollkonto existiert nicht",IF(D1608=0,"Bitte Beleg-Nr. prüfen",IF(OR(AND(G1608&gt;0,G1608&lt;1000),G1608&gt;9999),"Habenkontonummer muss vierstellig sein",IF(VLOOKUP(G1608,Kontenplan!$E$9:$F$277,1)&lt;&gt;G1608,"Habenkonto exisitert nicht","")))))))</f>
        <v/>
      </c>
      <c r="O1608" s="28" t="str">
        <f t="shared" ref="O1608:O1671" si="51">IF(AND(F1608&lt;&gt;"",F1608=G1608),"Soll- und Habenkontonummern sind identisch",IF(AND(D1609&lt;&gt;"",G1608&gt;0,F1608&gt;0,OR(I1608="",I1608&lt;=0)),"Bitte Betrag prüfen",IF(AND(J1608="",D1609&gt;0),"Kein Text ist ok, aber nicht empfehlenswert",IF(OR(AND(E1608="",G1608&gt;0),AND(E1608&lt;MAX(E1601:E1607)-20,G1608&gt;0)),"Datum möglicherweise falsch",""))))</f>
        <v/>
      </c>
      <c r="P1608" s="28"/>
      <c r="Q1608" s="28"/>
      <c r="R1608" s="28"/>
      <c r="S1608" s="28"/>
      <c r="T1608" s="28"/>
      <c r="U1608" s="28"/>
      <c r="V1608" s="28"/>
      <c r="X1608" s="28"/>
      <c r="Y1608" s="28"/>
    </row>
    <row r="1609" spans="1:25" x14ac:dyDescent="0.2">
      <c r="A1609" t="e">
        <f>IF(OR(F1609=#REF!,G1609=#REF!),ROUND(A1608+1,0),A1608+0.0001)</f>
        <v>#REF!</v>
      </c>
      <c r="B1609" s="20" t="e">
        <f>IF(AND(E1609&gt;=$B$2,E1609&lt;=$B$3,OR(F1609=#REF!,G1609=#REF!)),ROUND(B1608+1,0),B1608+0.0001)</f>
        <v>#REF!</v>
      </c>
      <c r="C1609" s="20" t="e">
        <f>IF(H1609=#REF!,ROUND(C1608+1,0),C1608+0.0001)</f>
        <v>#REF!</v>
      </c>
      <c r="D1609" s="21"/>
      <c r="E1609" s="22"/>
      <c r="F1609" s="23"/>
      <c r="G1609" s="24"/>
      <c r="H1609" s="51"/>
      <c r="I1609" s="25"/>
      <c r="J1609" s="31"/>
      <c r="K1609" s="43" t="str">
        <f t="shared" si="50"/>
        <v/>
      </c>
      <c r="L1609" s="45" t="str">
        <f>IF(F1609="","",VLOOKUP(Journal!F1609,Kontenplan!$E$9:$F$278,2))</f>
        <v/>
      </c>
      <c r="M1609" s="44" t="str">
        <f>IF(G1609="","",VLOOKUP(Journal!G1609,Kontenplan!$E$9:$F$278,2))</f>
        <v/>
      </c>
      <c r="N1609" s="28" t="str">
        <f>IF(AND(G1609="",I1609="",J1609=""),"",IF(AND(I1609&gt;0,OR(F1609="",G1609="")),"Bitte gültige Kontonummer/n eingeben",IF(OR(AND(F1609&gt;0,F1609&lt;1000),F1609&gt;9999),"Sollkontonummer muss vierstellig sein",IF(VLOOKUP(F1609,Kontenplan!$E$9:$E$277,1)&lt;&gt;F1609,"Sollkonto existiert nicht",IF(D1609=0,"Bitte Beleg-Nr. prüfen",IF(OR(AND(G1609&gt;0,G1609&lt;1000),G1609&gt;9999),"Habenkontonummer muss vierstellig sein",IF(VLOOKUP(G1609,Kontenplan!$E$9:$F$277,1)&lt;&gt;G1609,"Habenkonto exisitert nicht","")))))))</f>
        <v/>
      </c>
      <c r="O1609" s="28" t="str">
        <f t="shared" si="51"/>
        <v/>
      </c>
      <c r="P1609" s="28"/>
      <c r="Q1609" s="28"/>
      <c r="R1609" s="28"/>
      <c r="S1609" s="28"/>
      <c r="T1609" s="28"/>
      <c r="U1609" s="28"/>
      <c r="V1609" s="28"/>
      <c r="X1609" s="28"/>
      <c r="Y1609" s="28"/>
    </row>
    <row r="1610" spans="1:25" x14ac:dyDescent="0.2">
      <c r="A1610" t="e">
        <f>IF(OR(F1610=#REF!,G1610=#REF!),ROUND(A1609+1,0),A1609+0.0001)</f>
        <v>#REF!</v>
      </c>
      <c r="B1610" s="20" t="e">
        <f>IF(AND(E1610&gt;=$B$2,E1610&lt;=$B$3,OR(F1610=#REF!,G1610=#REF!)),ROUND(B1609+1,0),B1609+0.0001)</f>
        <v>#REF!</v>
      </c>
      <c r="C1610" s="20" t="e">
        <f>IF(H1610=#REF!,ROUND(C1609+1,0),C1609+0.0001)</f>
        <v>#REF!</v>
      </c>
      <c r="D1610" s="21"/>
      <c r="E1610" s="22"/>
      <c r="F1610" s="23"/>
      <c r="G1610" s="24"/>
      <c r="H1610" s="51"/>
      <c r="I1610" s="25"/>
      <c r="J1610" s="31"/>
      <c r="K1610" s="43" t="str">
        <f t="shared" si="50"/>
        <v/>
      </c>
      <c r="L1610" s="45" t="str">
        <f>IF(F1610="","",VLOOKUP(Journal!F1610,Kontenplan!$E$9:$F$278,2))</f>
        <v/>
      </c>
      <c r="M1610" s="44" t="str">
        <f>IF(G1610="","",VLOOKUP(Journal!G1610,Kontenplan!$E$9:$F$278,2))</f>
        <v/>
      </c>
      <c r="N1610" s="28" t="str">
        <f>IF(AND(G1610="",I1610="",J1610=""),"",IF(AND(I1610&gt;0,OR(F1610="",G1610="")),"Bitte gültige Kontonummer/n eingeben",IF(OR(AND(F1610&gt;0,F1610&lt;1000),F1610&gt;9999),"Sollkontonummer muss vierstellig sein",IF(VLOOKUP(F1610,Kontenplan!$E$9:$E$277,1)&lt;&gt;F1610,"Sollkonto existiert nicht",IF(D1610=0,"Bitte Beleg-Nr. prüfen",IF(OR(AND(G1610&gt;0,G1610&lt;1000),G1610&gt;9999),"Habenkontonummer muss vierstellig sein",IF(VLOOKUP(G1610,Kontenplan!$E$9:$F$277,1)&lt;&gt;G1610,"Habenkonto exisitert nicht","")))))))</f>
        <v/>
      </c>
      <c r="O1610" s="28" t="str">
        <f t="shared" si="51"/>
        <v/>
      </c>
      <c r="P1610" s="28"/>
      <c r="Q1610" s="28"/>
      <c r="R1610" s="28"/>
      <c r="S1610" s="28"/>
      <c r="T1610" s="28"/>
      <c r="U1610" s="28"/>
      <c r="V1610" s="28"/>
      <c r="X1610" s="28"/>
      <c r="Y1610" s="28"/>
    </row>
    <row r="1611" spans="1:25" x14ac:dyDescent="0.2">
      <c r="A1611" t="e">
        <f>IF(OR(F1611=#REF!,G1611=#REF!),ROUND(A1610+1,0),A1610+0.0001)</f>
        <v>#REF!</v>
      </c>
      <c r="B1611" s="20" t="e">
        <f>IF(AND(E1611&gt;=$B$2,E1611&lt;=$B$3,OR(F1611=#REF!,G1611=#REF!)),ROUND(B1610+1,0),B1610+0.0001)</f>
        <v>#REF!</v>
      </c>
      <c r="C1611" s="20" t="e">
        <f>IF(H1611=#REF!,ROUND(C1610+1,0),C1610+0.0001)</f>
        <v>#REF!</v>
      </c>
      <c r="D1611" s="21"/>
      <c r="E1611" s="22"/>
      <c r="F1611" s="23"/>
      <c r="G1611" s="24"/>
      <c r="H1611" s="51"/>
      <c r="I1611" s="25"/>
      <c r="J1611" s="31"/>
      <c r="K1611" s="43" t="str">
        <f t="shared" si="50"/>
        <v/>
      </c>
      <c r="L1611" s="45" t="str">
        <f>IF(F1611="","",VLOOKUP(Journal!F1611,Kontenplan!$E$9:$F$278,2))</f>
        <v/>
      </c>
      <c r="M1611" s="44" t="str">
        <f>IF(G1611="","",VLOOKUP(Journal!G1611,Kontenplan!$E$9:$F$278,2))</f>
        <v/>
      </c>
      <c r="N1611" s="28" t="str">
        <f>IF(AND(G1611="",I1611="",J1611=""),"",IF(AND(I1611&gt;0,OR(F1611="",G1611="")),"Bitte gültige Kontonummer/n eingeben",IF(OR(AND(F1611&gt;0,F1611&lt;1000),F1611&gt;9999),"Sollkontonummer muss vierstellig sein",IF(VLOOKUP(F1611,Kontenplan!$E$9:$E$277,1)&lt;&gt;F1611,"Sollkonto existiert nicht",IF(D1611=0,"Bitte Beleg-Nr. prüfen",IF(OR(AND(G1611&gt;0,G1611&lt;1000),G1611&gt;9999),"Habenkontonummer muss vierstellig sein",IF(VLOOKUP(G1611,Kontenplan!$E$9:$F$277,1)&lt;&gt;G1611,"Habenkonto exisitert nicht","")))))))</f>
        <v/>
      </c>
      <c r="O1611" s="28" t="str">
        <f t="shared" si="51"/>
        <v/>
      </c>
      <c r="P1611" s="28"/>
      <c r="Q1611" s="28"/>
      <c r="R1611" s="28"/>
      <c r="S1611" s="28"/>
      <c r="T1611" s="28"/>
      <c r="U1611" s="28"/>
      <c r="V1611" s="28"/>
      <c r="X1611" s="28"/>
      <c r="Y1611" s="28"/>
    </row>
    <row r="1612" spans="1:25" x14ac:dyDescent="0.2">
      <c r="A1612" t="e">
        <f>IF(OR(F1612=#REF!,G1612=#REF!),ROUND(A1611+1,0),A1611+0.0001)</f>
        <v>#REF!</v>
      </c>
      <c r="B1612" s="20" t="e">
        <f>IF(AND(E1612&gt;=$B$2,E1612&lt;=$B$3,OR(F1612=#REF!,G1612=#REF!)),ROUND(B1611+1,0),B1611+0.0001)</f>
        <v>#REF!</v>
      </c>
      <c r="C1612" s="20" t="e">
        <f>IF(H1612=#REF!,ROUND(C1611+1,0),C1611+0.0001)</f>
        <v>#REF!</v>
      </c>
      <c r="D1612" s="21"/>
      <c r="E1612" s="22"/>
      <c r="F1612" s="23"/>
      <c r="G1612" s="24"/>
      <c r="H1612" s="51"/>
      <c r="I1612" s="25"/>
      <c r="J1612" s="31"/>
      <c r="K1612" s="43" t="str">
        <f t="shared" si="50"/>
        <v/>
      </c>
      <c r="L1612" s="45" t="str">
        <f>IF(F1612="","",VLOOKUP(Journal!F1612,Kontenplan!$E$9:$F$278,2))</f>
        <v/>
      </c>
      <c r="M1612" s="44" t="str">
        <f>IF(G1612="","",VLOOKUP(Journal!G1612,Kontenplan!$E$9:$F$278,2))</f>
        <v/>
      </c>
      <c r="N1612" s="28" t="str">
        <f>IF(AND(G1612="",I1612="",J1612=""),"",IF(AND(I1612&gt;0,OR(F1612="",G1612="")),"Bitte gültige Kontonummer/n eingeben",IF(OR(AND(F1612&gt;0,F1612&lt;1000),F1612&gt;9999),"Sollkontonummer muss vierstellig sein",IF(VLOOKUP(F1612,Kontenplan!$E$9:$E$277,1)&lt;&gt;F1612,"Sollkonto existiert nicht",IF(D1612=0,"Bitte Beleg-Nr. prüfen",IF(OR(AND(G1612&gt;0,G1612&lt;1000),G1612&gt;9999),"Habenkontonummer muss vierstellig sein",IF(VLOOKUP(G1612,Kontenplan!$E$9:$F$277,1)&lt;&gt;G1612,"Habenkonto exisitert nicht","")))))))</f>
        <v/>
      </c>
      <c r="O1612" s="28" t="str">
        <f t="shared" si="51"/>
        <v/>
      </c>
      <c r="P1612" s="28"/>
      <c r="Q1612" s="28"/>
      <c r="R1612" s="28"/>
      <c r="S1612" s="28"/>
      <c r="T1612" s="28"/>
      <c r="U1612" s="28"/>
      <c r="V1612" s="28"/>
      <c r="X1612" s="28"/>
      <c r="Y1612" s="28"/>
    </row>
    <row r="1613" spans="1:25" x14ac:dyDescent="0.2">
      <c r="A1613" t="e">
        <f>IF(OR(F1613=#REF!,G1613=#REF!),ROUND(A1612+1,0),A1612+0.0001)</f>
        <v>#REF!</v>
      </c>
      <c r="B1613" s="20" t="e">
        <f>IF(AND(E1613&gt;=$B$2,E1613&lt;=$B$3,OR(F1613=#REF!,G1613=#REF!)),ROUND(B1612+1,0),B1612+0.0001)</f>
        <v>#REF!</v>
      </c>
      <c r="C1613" s="20" t="e">
        <f>IF(H1613=#REF!,ROUND(C1612+1,0),C1612+0.0001)</f>
        <v>#REF!</v>
      </c>
      <c r="D1613" s="21"/>
      <c r="E1613" s="22"/>
      <c r="F1613" s="23"/>
      <c r="G1613" s="24"/>
      <c r="H1613" s="51"/>
      <c r="I1613" s="25"/>
      <c r="J1613" s="31"/>
      <c r="K1613" s="43" t="str">
        <f t="shared" si="50"/>
        <v/>
      </c>
      <c r="L1613" s="45" t="str">
        <f>IF(F1613="","",VLOOKUP(Journal!F1613,Kontenplan!$E$9:$F$278,2))</f>
        <v/>
      </c>
      <c r="M1613" s="44" t="str">
        <f>IF(G1613="","",VLOOKUP(Journal!G1613,Kontenplan!$E$9:$F$278,2))</f>
        <v/>
      </c>
      <c r="N1613" s="28" t="str">
        <f>IF(AND(G1613="",I1613="",J1613=""),"",IF(AND(I1613&gt;0,OR(F1613="",G1613="")),"Bitte gültige Kontonummer/n eingeben",IF(OR(AND(F1613&gt;0,F1613&lt;1000),F1613&gt;9999),"Sollkontonummer muss vierstellig sein",IF(VLOOKUP(F1613,Kontenplan!$E$9:$E$277,1)&lt;&gt;F1613,"Sollkonto existiert nicht",IF(D1613=0,"Bitte Beleg-Nr. prüfen",IF(OR(AND(G1613&gt;0,G1613&lt;1000),G1613&gt;9999),"Habenkontonummer muss vierstellig sein",IF(VLOOKUP(G1613,Kontenplan!$E$9:$F$277,1)&lt;&gt;G1613,"Habenkonto exisitert nicht","")))))))</f>
        <v/>
      </c>
      <c r="O1613" s="28" t="str">
        <f t="shared" si="51"/>
        <v/>
      </c>
      <c r="P1613" s="28"/>
      <c r="Q1613" s="28"/>
      <c r="R1613" s="28"/>
      <c r="S1613" s="28"/>
      <c r="T1613" s="28"/>
      <c r="U1613" s="28"/>
      <c r="V1613" s="28"/>
      <c r="X1613" s="28"/>
      <c r="Y1613" s="28"/>
    </row>
    <row r="1614" spans="1:25" x14ac:dyDescent="0.2">
      <c r="A1614" t="e">
        <f>IF(OR(F1614=#REF!,G1614=#REF!),ROUND(A1613+1,0),A1613+0.0001)</f>
        <v>#REF!</v>
      </c>
      <c r="B1614" s="20" t="e">
        <f>IF(AND(E1614&gt;=$B$2,E1614&lt;=$B$3,OR(F1614=#REF!,G1614=#REF!)),ROUND(B1613+1,0),B1613+0.0001)</f>
        <v>#REF!</v>
      </c>
      <c r="C1614" s="20" t="e">
        <f>IF(H1614=#REF!,ROUND(C1613+1,0),C1613+0.0001)</f>
        <v>#REF!</v>
      </c>
      <c r="D1614" s="21"/>
      <c r="E1614" s="22"/>
      <c r="F1614" s="23"/>
      <c r="G1614" s="24"/>
      <c r="H1614" s="51"/>
      <c r="I1614" s="25"/>
      <c r="J1614" s="31"/>
      <c r="K1614" s="43" t="str">
        <f t="shared" si="50"/>
        <v/>
      </c>
      <c r="L1614" s="45" t="str">
        <f>IF(F1614="","",VLOOKUP(Journal!F1614,Kontenplan!$E$9:$F$278,2))</f>
        <v/>
      </c>
      <c r="M1614" s="44" t="str">
        <f>IF(G1614="","",VLOOKUP(Journal!G1614,Kontenplan!$E$9:$F$278,2))</f>
        <v/>
      </c>
      <c r="N1614" s="28" t="str">
        <f>IF(AND(G1614="",I1614="",J1614=""),"",IF(AND(I1614&gt;0,OR(F1614="",G1614="")),"Bitte gültige Kontonummer/n eingeben",IF(OR(AND(F1614&gt;0,F1614&lt;1000),F1614&gt;9999),"Sollkontonummer muss vierstellig sein",IF(VLOOKUP(F1614,Kontenplan!$E$9:$E$277,1)&lt;&gt;F1614,"Sollkonto existiert nicht",IF(D1614=0,"Bitte Beleg-Nr. prüfen",IF(OR(AND(G1614&gt;0,G1614&lt;1000),G1614&gt;9999),"Habenkontonummer muss vierstellig sein",IF(VLOOKUP(G1614,Kontenplan!$E$9:$F$277,1)&lt;&gt;G1614,"Habenkonto exisitert nicht","")))))))</f>
        <v/>
      </c>
      <c r="O1614" s="28" t="str">
        <f t="shared" si="51"/>
        <v/>
      </c>
      <c r="P1614" s="28"/>
      <c r="Q1614" s="28"/>
      <c r="R1614" s="28"/>
      <c r="S1614" s="28"/>
      <c r="T1614" s="28"/>
      <c r="U1614" s="28"/>
      <c r="V1614" s="28"/>
      <c r="X1614" s="28"/>
      <c r="Y1614" s="28"/>
    </row>
    <row r="1615" spans="1:25" x14ac:dyDescent="0.2">
      <c r="A1615" t="e">
        <f>IF(OR(F1615=#REF!,G1615=#REF!),ROUND(A1614+1,0),A1614+0.0001)</f>
        <v>#REF!</v>
      </c>
      <c r="B1615" s="20" t="e">
        <f>IF(AND(E1615&gt;=$B$2,E1615&lt;=$B$3,OR(F1615=#REF!,G1615=#REF!)),ROUND(B1614+1,0),B1614+0.0001)</f>
        <v>#REF!</v>
      </c>
      <c r="C1615" s="20" t="e">
        <f>IF(H1615=#REF!,ROUND(C1614+1,0),C1614+0.0001)</f>
        <v>#REF!</v>
      </c>
      <c r="D1615" s="21"/>
      <c r="E1615" s="22"/>
      <c r="F1615" s="23"/>
      <c r="G1615" s="24"/>
      <c r="H1615" s="51"/>
      <c r="I1615" s="25"/>
      <c r="J1615" s="31"/>
      <c r="K1615" s="43" t="str">
        <f t="shared" si="50"/>
        <v/>
      </c>
      <c r="L1615" s="45" t="str">
        <f>IF(F1615="","",VLOOKUP(Journal!F1615,Kontenplan!$E$9:$F$278,2))</f>
        <v/>
      </c>
      <c r="M1615" s="44" t="str">
        <f>IF(G1615="","",VLOOKUP(Journal!G1615,Kontenplan!$E$9:$F$278,2))</f>
        <v/>
      </c>
      <c r="N1615" s="28" t="str">
        <f>IF(AND(G1615="",I1615="",J1615=""),"",IF(AND(I1615&gt;0,OR(F1615="",G1615="")),"Bitte gültige Kontonummer/n eingeben",IF(OR(AND(F1615&gt;0,F1615&lt;1000),F1615&gt;9999),"Sollkontonummer muss vierstellig sein",IF(VLOOKUP(F1615,Kontenplan!$E$9:$E$277,1)&lt;&gt;F1615,"Sollkonto existiert nicht",IF(D1615=0,"Bitte Beleg-Nr. prüfen",IF(OR(AND(G1615&gt;0,G1615&lt;1000),G1615&gt;9999),"Habenkontonummer muss vierstellig sein",IF(VLOOKUP(G1615,Kontenplan!$E$9:$F$277,1)&lt;&gt;G1615,"Habenkonto exisitert nicht","")))))))</f>
        <v/>
      </c>
      <c r="O1615" s="28" t="str">
        <f t="shared" si="51"/>
        <v/>
      </c>
      <c r="P1615" s="28"/>
      <c r="Q1615" s="28"/>
      <c r="R1615" s="28"/>
      <c r="S1615" s="28"/>
      <c r="T1615" s="28"/>
      <c r="U1615" s="28"/>
      <c r="V1615" s="28"/>
      <c r="X1615" s="28"/>
      <c r="Y1615" s="28"/>
    </row>
    <row r="1616" spans="1:25" x14ac:dyDescent="0.2">
      <c r="A1616" t="e">
        <f>IF(OR(F1616=#REF!,G1616=#REF!),ROUND(A1615+1,0),A1615+0.0001)</f>
        <v>#REF!</v>
      </c>
      <c r="B1616" s="20" t="e">
        <f>IF(AND(E1616&gt;=$B$2,E1616&lt;=$B$3,OR(F1616=#REF!,G1616=#REF!)),ROUND(B1615+1,0),B1615+0.0001)</f>
        <v>#REF!</v>
      </c>
      <c r="C1616" s="20" t="e">
        <f>IF(H1616=#REF!,ROUND(C1615+1,0),C1615+0.0001)</f>
        <v>#REF!</v>
      </c>
      <c r="D1616" s="21"/>
      <c r="E1616" s="22"/>
      <c r="F1616" s="23"/>
      <c r="G1616" s="24"/>
      <c r="H1616" s="51"/>
      <c r="I1616" s="25"/>
      <c r="J1616" s="31"/>
      <c r="K1616" s="43" t="str">
        <f t="shared" si="50"/>
        <v/>
      </c>
      <c r="L1616" s="45" t="str">
        <f>IF(F1616="","",VLOOKUP(Journal!F1616,Kontenplan!$E$9:$F$278,2))</f>
        <v/>
      </c>
      <c r="M1616" s="44" t="str">
        <f>IF(G1616="","",VLOOKUP(Journal!G1616,Kontenplan!$E$9:$F$278,2))</f>
        <v/>
      </c>
      <c r="N1616" s="28" t="str">
        <f>IF(AND(G1616="",I1616="",J1616=""),"",IF(AND(I1616&gt;0,OR(F1616="",G1616="")),"Bitte gültige Kontonummer/n eingeben",IF(OR(AND(F1616&gt;0,F1616&lt;1000),F1616&gt;9999),"Sollkontonummer muss vierstellig sein",IF(VLOOKUP(F1616,Kontenplan!$E$9:$E$277,1)&lt;&gt;F1616,"Sollkonto existiert nicht",IF(D1616=0,"Bitte Beleg-Nr. prüfen",IF(OR(AND(G1616&gt;0,G1616&lt;1000),G1616&gt;9999),"Habenkontonummer muss vierstellig sein",IF(VLOOKUP(G1616,Kontenplan!$E$9:$F$277,1)&lt;&gt;G1616,"Habenkonto exisitert nicht","")))))))</f>
        <v/>
      </c>
      <c r="O1616" s="28" t="str">
        <f t="shared" si="51"/>
        <v/>
      </c>
      <c r="P1616" s="28"/>
      <c r="Q1616" s="28"/>
      <c r="R1616" s="28"/>
      <c r="S1616" s="28"/>
      <c r="T1616" s="28"/>
      <c r="U1616" s="28"/>
      <c r="V1616" s="28"/>
      <c r="X1616" s="28"/>
      <c r="Y1616" s="28"/>
    </row>
    <row r="1617" spans="1:25" x14ac:dyDescent="0.2">
      <c r="A1617" t="e">
        <f>IF(OR(F1617=#REF!,G1617=#REF!),ROUND(A1616+1,0),A1616+0.0001)</f>
        <v>#REF!</v>
      </c>
      <c r="B1617" s="20" t="e">
        <f>IF(AND(E1617&gt;=$B$2,E1617&lt;=$B$3,OR(F1617=#REF!,G1617=#REF!)),ROUND(B1616+1,0),B1616+0.0001)</f>
        <v>#REF!</v>
      </c>
      <c r="C1617" s="20" t="e">
        <f>IF(H1617=#REF!,ROUND(C1616+1,0),C1616+0.0001)</f>
        <v>#REF!</v>
      </c>
      <c r="D1617" s="21"/>
      <c r="E1617" s="22"/>
      <c r="F1617" s="23"/>
      <c r="G1617" s="24"/>
      <c r="H1617" s="51"/>
      <c r="I1617" s="25"/>
      <c r="J1617" s="31"/>
      <c r="K1617" s="43" t="str">
        <f t="shared" si="50"/>
        <v/>
      </c>
      <c r="L1617" s="45" t="str">
        <f>IF(F1617="","",VLOOKUP(Journal!F1617,Kontenplan!$E$9:$F$278,2))</f>
        <v/>
      </c>
      <c r="M1617" s="44" t="str">
        <f>IF(G1617="","",VLOOKUP(Journal!G1617,Kontenplan!$E$9:$F$278,2))</f>
        <v/>
      </c>
      <c r="N1617" s="28" t="str">
        <f>IF(AND(G1617="",I1617="",J1617=""),"",IF(AND(I1617&gt;0,OR(F1617="",G1617="")),"Bitte gültige Kontonummer/n eingeben",IF(OR(AND(F1617&gt;0,F1617&lt;1000),F1617&gt;9999),"Sollkontonummer muss vierstellig sein",IF(VLOOKUP(F1617,Kontenplan!$E$9:$E$277,1)&lt;&gt;F1617,"Sollkonto existiert nicht",IF(D1617=0,"Bitte Beleg-Nr. prüfen",IF(OR(AND(G1617&gt;0,G1617&lt;1000),G1617&gt;9999),"Habenkontonummer muss vierstellig sein",IF(VLOOKUP(G1617,Kontenplan!$E$9:$F$277,1)&lt;&gt;G1617,"Habenkonto exisitert nicht","")))))))</f>
        <v/>
      </c>
      <c r="O1617" s="28" t="str">
        <f t="shared" si="51"/>
        <v/>
      </c>
      <c r="P1617" s="28"/>
      <c r="Q1617" s="28"/>
      <c r="R1617" s="28"/>
      <c r="S1617" s="28"/>
      <c r="T1617" s="28"/>
      <c r="U1617" s="28"/>
      <c r="V1617" s="28"/>
      <c r="X1617" s="28"/>
      <c r="Y1617" s="28"/>
    </row>
    <row r="1618" spans="1:25" x14ac:dyDescent="0.2">
      <c r="A1618" t="e">
        <f>IF(OR(F1618=#REF!,G1618=#REF!),ROUND(A1617+1,0),A1617+0.0001)</f>
        <v>#REF!</v>
      </c>
      <c r="B1618" s="20" t="e">
        <f>IF(AND(E1618&gt;=$B$2,E1618&lt;=$B$3,OR(F1618=#REF!,G1618=#REF!)),ROUND(B1617+1,0),B1617+0.0001)</f>
        <v>#REF!</v>
      </c>
      <c r="C1618" s="20" t="e">
        <f>IF(H1618=#REF!,ROUND(C1617+1,0),C1617+0.0001)</f>
        <v>#REF!</v>
      </c>
      <c r="D1618" s="21"/>
      <c r="E1618" s="22"/>
      <c r="F1618" s="23"/>
      <c r="G1618" s="24"/>
      <c r="H1618" s="51"/>
      <c r="I1618" s="25"/>
      <c r="J1618" s="31"/>
      <c r="K1618" s="43" t="str">
        <f t="shared" si="50"/>
        <v/>
      </c>
      <c r="L1618" s="45" t="str">
        <f>IF(F1618="","",VLOOKUP(Journal!F1618,Kontenplan!$E$9:$F$278,2))</f>
        <v/>
      </c>
      <c r="M1618" s="44" t="str">
        <f>IF(G1618="","",VLOOKUP(Journal!G1618,Kontenplan!$E$9:$F$278,2))</f>
        <v/>
      </c>
      <c r="N1618" s="28" t="str">
        <f>IF(AND(G1618="",I1618="",J1618=""),"",IF(AND(I1618&gt;0,OR(F1618="",G1618="")),"Bitte gültige Kontonummer/n eingeben",IF(OR(AND(F1618&gt;0,F1618&lt;1000),F1618&gt;9999),"Sollkontonummer muss vierstellig sein",IF(VLOOKUP(F1618,Kontenplan!$E$9:$E$277,1)&lt;&gt;F1618,"Sollkonto existiert nicht",IF(D1618=0,"Bitte Beleg-Nr. prüfen",IF(OR(AND(G1618&gt;0,G1618&lt;1000),G1618&gt;9999),"Habenkontonummer muss vierstellig sein",IF(VLOOKUP(G1618,Kontenplan!$E$9:$F$277,1)&lt;&gt;G1618,"Habenkonto exisitert nicht","")))))))</f>
        <v/>
      </c>
      <c r="O1618" s="28" t="str">
        <f t="shared" si="51"/>
        <v/>
      </c>
      <c r="P1618" s="28"/>
      <c r="Q1618" s="28"/>
      <c r="R1618" s="28"/>
      <c r="S1618" s="28"/>
      <c r="T1618" s="28"/>
      <c r="U1618" s="28"/>
      <c r="V1618" s="28"/>
      <c r="X1618" s="28"/>
      <c r="Y1618" s="28"/>
    </row>
    <row r="1619" spans="1:25" x14ac:dyDescent="0.2">
      <c r="A1619" t="e">
        <f>IF(OR(F1619=#REF!,G1619=#REF!),ROUND(A1618+1,0),A1618+0.0001)</f>
        <v>#REF!</v>
      </c>
      <c r="B1619" s="20" t="e">
        <f>IF(AND(E1619&gt;=$B$2,E1619&lt;=$B$3,OR(F1619=#REF!,G1619=#REF!)),ROUND(B1618+1,0),B1618+0.0001)</f>
        <v>#REF!</v>
      </c>
      <c r="C1619" s="20" t="e">
        <f>IF(H1619=#REF!,ROUND(C1618+1,0),C1618+0.0001)</f>
        <v>#REF!</v>
      </c>
      <c r="D1619" s="21"/>
      <c r="E1619" s="22"/>
      <c r="F1619" s="23"/>
      <c r="G1619" s="24"/>
      <c r="H1619" s="51"/>
      <c r="I1619" s="25"/>
      <c r="J1619" s="31"/>
      <c r="K1619" s="43" t="str">
        <f t="shared" si="50"/>
        <v/>
      </c>
      <c r="L1619" s="45" t="str">
        <f>IF(F1619="","",VLOOKUP(Journal!F1619,Kontenplan!$E$9:$F$278,2))</f>
        <v/>
      </c>
      <c r="M1619" s="44" t="str">
        <f>IF(G1619="","",VLOOKUP(Journal!G1619,Kontenplan!$E$9:$F$278,2))</f>
        <v/>
      </c>
      <c r="N1619" s="28" t="str">
        <f>IF(AND(G1619="",I1619="",J1619=""),"",IF(AND(I1619&gt;0,OR(F1619="",G1619="")),"Bitte gültige Kontonummer/n eingeben",IF(OR(AND(F1619&gt;0,F1619&lt;1000),F1619&gt;9999),"Sollkontonummer muss vierstellig sein",IF(VLOOKUP(F1619,Kontenplan!$E$9:$E$277,1)&lt;&gt;F1619,"Sollkonto existiert nicht",IF(D1619=0,"Bitte Beleg-Nr. prüfen",IF(OR(AND(G1619&gt;0,G1619&lt;1000),G1619&gt;9999),"Habenkontonummer muss vierstellig sein",IF(VLOOKUP(G1619,Kontenplan!$E$9:$F$277,1)&lt;&gt;G1619,"Habenkonto exisitert nicht","")))))))</f>
        <v/>
      </c>
      <c r="O1619" s="28" t="str">
        <f t="shared" si="51"/>
        <v/>
      </c>
      <c r="P1619" s="28"/>
      <c r="Q1619" s="28"/>
      <c r="R1619" s="28"/>
      <c r="S1619" s="28"/>
      <c r="T1619" s="28"/>
      <c r="U1619" s="28"/>
      <c r="V1619" s="28"/>
      <c r="X1619" s="28"/>
      <c r="Y1619" s="28"/>
    </row>
    <row r="1620" spans="1:25" x14ac:dyDescent="0.2">
      <c r="A1620" t="e">
        <f>IF(OR(F1620=#REF!,G1620=#REF!),ROUND(A1619+1,0),A1619+0.0001)</f>
        <v>#REF!</v>
      </c>
      <c r="B1620" s="20" t="e">
        <f>IF(AND(E1620&gt;=$B$2,E1620&lt;=$B$3,OR(F1620=#REF!,G1620=#REF!)),ROUND(B1619+1,0),B1619+0.0001)</f>
        <v>#REF!</v>
      </c>
      <c r="C1620" s="20" t="e">
        <f>IF(H1620=#REF!,ROUND(C1619+1,0),C1619+0.0001)</f>
        <v>#REF!</v>
      </c>
      <c r="D1620" s="21"/>
      <c r="E1620" s="22"/>
      <c r="F1620" s="23"/>
      <c r="G1620" s="24"/>
      <c r="H1620" s="51"/>
      <c r="I1620" s="25"/>
      <c r="J1620" s="31"/>
      <c r="K1620" s="43" t="str">
        <f t="shared" si="50"/>
        <v/>
      </c>
      <c r="L1620" s="45" t="str">
        <f>IF(F1620="","",VLOOKUP(Journal!F1620,Kontenplan!$E$9:$F$278,2))</f>
        <v/>
      </c>
      <c r="M1620" s="44" t="str">
        <f>IF(G1620="","",VLOOKUP(Journal!G1620,Kontenplan!$E$9:$F$278,2))</f>
        <v/>
      </c>
      <c r="N1620" s="28" t="str">
        <f>IF(AND(G1620="",I1620="",J1620=""),"",IF(AND(I1620&gt;0,OR(F1620="",G1620="")),"Bitte gültige Kontonummer/n eingeben",IF(OR(AND(F1620&gt;0,F1620&lt;1000),F1620&gt;9999),"Sollkontonummer muss vierstellig sein",IF(VLOOKUP(F1620,Kontenplan!$E$9:$E$277,1)&lt;&gt;F1620,"Sollkonto existiert nicht",IF(D1620=0,"Bitte Beleg-Nr. prüfen",IF(OR(AND(G1620&gt;0,G1620&lt;1000),G1620&gt;9999),"Habenkontonummer muss vierstellig sein",IF(VLOOKUP(G1620,Kontenplan!$E$9:$F$277,1)&lt;&gt;G1620,"Habenkonto exisitert nicht","")))))))</f>
        <v/>
      </c>
      <c r="O1620" s="28" t="str">
        <f t="shared" si="51"/>
        <v/>
      </c>
      <c r="P1620" s="28"/>
      <c r="Q1620" s="28"/>
      <c r="R1620" s="28"/>
      <c r="S1620" s="28"/>
      <c r="T1620" s="28"/>
      <c r="U1620" s="28"/>
      <c r="V1620" s="28"/>
      <c r="X1620" s="28"/>
      <c r="Y1620" s="28"/>
    </row>
    <row r="1621" spans="1:25" x14ac:dyDescent="0.2">
      <c r="A1621" t="e">
        <f>IF(OR(F1621=#REF!,G1621=#REF!),ROUND(A1620+1,0),A1620+0.0001)</f>
        <v>#REF!</v>
      </c>
      <c r="B1621" s="20" t="e">
        <f>IF(AND(E1621&gt;=$B$2,E1621&lt;=$B$3,OR(F1621=#REF!,G1621=#REF!)),ROUND(B1620+1,0),B1620+0.0001)</f>
        <v>#REF!</v>
      </c>
      <c r="C1621" s="20" t="e">
        <f>IF(H1621=#REF!,ROUND(C1620+1,0),C1620+0.0001)</f>
        <v>#REF!</v>
      </c>
      <c r="D1621" s="21"/>
      <c r="E1621" s="22"/>
      <c r="F1621" s="23"/>
      <c r="G1621" s="24"/>
      <c r="H1621" s="51"/>
      <c r="I1621" s="25"/>
      <c r="J1621" s="31"/>
      <c r="K1621" s="43" t="str">
        <f t="shared" si="50"/>
        <v/>
      </c>
      <c r="L1621" s="45" t="str">
        <f>IF(F1621="","",VLOOKUP(Journal!F1621,Kontenplan!$E$9:$F$278,2))</f>
        <v/>
      </c>
      <c r="M1621" s="44" t="str">
        <f>IF(G1621="","",VLOOKUP(Journal!G1621,Kontenplan!$E$9:$F$278,2))</f>
        <v/>
      </c>
      <c r="N1621" s="28" t="str">
        <f>IF(AND(G1621="",I1621="",J1621=""),"",IF(AND(I1621&gt;0,OR(F1621="",G1621="")),"Bitte gültige Kontonummer/n eingeben",IF(OR(AND(F1621&gt;0,F1621&lt;1000),F1621&gt;9999),"Sollkontonummer muss vierstellig sein",IF(VLOOKUP(F1621,Kontenplan!$E$9:$E$277,1)&lt;&gt;F1621,"Sollkonto existiert nicht",IF(D1621=0,"Bitte Beleg-Nr. prüfen",IF(OR(AND(G1621&gt;0,G1621&lt;1000),G1621&gt;9999),"Habenkontonummer muss vierstellig sein",IF(VLOOKUP(G1621,Kontenplan!$E$9:$F$277,1)&lt;&gt;G1621,"Habenkonto exisitert nicht","")))))))</f>
        <v/>
      </c>
      <c r="O1621" s="28" t="str">
        <f t="shared" si="51"/>
        <v/>
      </c>
      <c r="P1621" s="28"/>
      <c r="Q1621" s="28"/>
      <c r="R1621" s="28"/>
      <c r="S1621" s="28"/>
      <c r="T1621" s="28"/>
      <c r="U1621" s="28"/>
      <c r="V1621" s="28"/>
      <c r="X1621" s="28"/>
      <c r="Y1621" s="28"/>
    </row>
    <row r="1622" spans="1:25" x14ac:dyDescent="0.2">
      <c r="A1622" t="e">
        <f>IF(OR(F1622=#REF!,G1622=#REF!),ROUND(A1621+1,0),A1621+0.0001)</f>
        <v>#REF!</v>
      </c>
      <c r="B1622" s="20" t="e">
        <f>IF(AND(E1622&gt;=$B$2,E1622&lt;=$B$3,OR(F1622=#REF!,G1622=#REF!)),ROUND(B1621+1,0),B1621+0.0001)</f>
        <v>#REF!</v>
      </c>
      <c r="C1622" s="20" t="e">
        <f>IF(H1622=#REF!,ROUND(C1621+1,0),C1621+0.0001)</f>
        <v>#REF!</v>
      </c>
      <c r="D1622" s="21"/>
      <c r="E1622" s="22"/>
      <c r="F1622" s="23"/>
      <c r="G1622" s="24"/>
      <c r="H1622" s="51"/>
      <c r="I1622" s="25"/>
      <c r="J1622" s="31"/>
      <c r="K1622" s="43" t="str">
        <f t="shared" si="50"/>
        <v/>
      </c>
      <c r="L1622" s="45" t="str">
        <f>IF(F1622="","",VLOOKUP(Journal!F1622,Kontenplan!$E$9:$F$278,2))</f>
        <v/>
      </c>
      <c r="M1622" s="44" t="str">
        <f>IF(G1622="","",VLOOKUP(Journal!G1622,Kontenplan!$E$9:$F$278,2))</f>
        <v/>
      </c>
      <c r="N1622" s="28" t="str">
        <f>IF(AND(G1622="",I1622="",J1622=""),"",IF(AND(I1622&gt;0,OR(F1622="",G1622="")),"Bitte gültige Kontonummer/n eingeben",IF(OR(AND(F1622&gt;0,F1622&lt;1000),F1622&gt;9999),"Sollkontonummer muss vierstellig sein",IF(VLOOKUP(F1622,Kontenplan!$E$9:$E$277,1)&lt;&gt;F1622,"Sollkonto existiert nicht",IF(D1622=0,"Bitte Beleg-Nr. prüfen",IF(OR(AND(G1622&gt;0,G1622&lt;1000),G1622&gt;9999),"Habenkontonummer muss vierstellig sein",IF(VLOOKUP(G1622,Kontenplan!$E$9:$F$277,1)&lt;&gt;G1622,"Habenkonto exisitert nicht","")))))))</f>
        <v/>
      </c>
      <c r="O1622" s="28" t="str">
        <f t="shared" si="51"/>
        <v/>
      </c>
      <c r="P1622" s="28"/>
      <c r="Q1622" s="28"/>
      <c r="R1622" s="28"/>
      <c r="S1622" s="28"/>
      <c r="T1622" s="28"/>
      <c r="U1622" s="28"/>
      <c r="V1622" s="28"/>
      <c r="X1622" s="28"/>
      <c r="Y1622" s="28"/>
    </row>
    <row r="1623" spans="1:25" x14ac:dyDescent="0.2">
      <c r="A1623" t="e">
        <f>IF(OR(F1623=#REF!,G1623=#REF!),ROUND(A1622+1,0),A1622+0.0001)</f>
        <v>#REF!</v>
      </c>
      <c r="B1623" s="20" t="e">
        <f>IF(AND(E1623&gt;=$B$2,E1623&lt;=$B$3,OR(F1623=#REF!,G1623=#REF!)),ROUND(B1622+1,0),B1622+0.0001)</f>
        <v>#REF!</v>
      </c>
      <c r="C1623" s="20" t="e">
        <f>IF(H1623=#REF!,ROUND(C1622+1,0),C1622+0.0001)</f>
        <v>#REF!</v>
      </c>
      <c r="D1623" s="21"/>
      <c r="E1623" s="22"/>
      <c r="F1623" s="23"/>
      <c r="G1623" s="24"/>
      <c r="H1623" s="51"/>
      <c r="I1623" s="25"/>
      <c r="J1623" s="31"/>
      <c r="K1623" s="43" t="str">
        <f t="shared" si="50"/>
        <v/>
      </c>
      <c r="L1623" s="45" t="str">
        <f>IF(F1623="","",VLOOKUP(Journal!F1623,Kontenplan!$E$9:$F$278,2))</f>
        <v/>
      </c>
      <c r="M1623" s="44" t="str">
        <f>IF(G1623="","",VLOOKUP(Journal!G1623,Kontenplan!$E$9:$F$278,2))</f>
        <v/>
      </c>
      <c r="N1623" s="28" t="str">
        <f>IF(AND(G1623="",I1623="",J1623=""),"",IF(AND(I1623&gt;0,OR(F1623="",G1623="")),"Bitte gültige Kontonummer/n eingeben",IF(OR(AND(F1623&gt;0,F1623&lt;1000),F1623&gt;9999),"Sollkontonummer muss vierstellig sein",IF(VLOOKUP(F1623,Kontenplan!$E$9:$E$277,1)&lt;&gt;F1623,"Sollkonto existiert nicht",IF(D1623=0,"Bitte Beleg-Nr. prüfen",IF(OR(AND(G1623&gt;0,G1623&lt;1000),G1623&gt;9999),"Habenkontonummer muss vierstellig sein",IF(VLOOKUP(G1623,Kontenplan!$E$9:$F$277,1)&lt;&gt;G1623,"Habenkonto exisitert nicht","")))))))</f>
        <v/>
      </c>
      <c r="O1623" s="28" t="str">
        <f t="shared" si="51"/>
        <v/>
      </c>
      <c r="P1623" s="28"/>
      <c r="Q1623" s="28"/>
      <c r="R1623" s="28"/>
      <c r="S1623" s="28"/>
      <c r="T1623" s="28"/>
      <c r="U1623" s="28"/>
      <c r="V1623" s="28"/>
      <c r="X1623" s="28"/>
      <c r="Y1623" s="28"/>
    </row>
    <row r="1624" spans="1:25" x14ac:dyDescent="0.2">
      <c r="A1624" t="e">
        <f>IF(OR(F1624=#REF!,G1624=#REF!),ROUND(A1623+1,0),A1623+0.0001)</f>
        <v>#REF!</v>
      </c>
      <c r="B1624" s="20" t="e">
        <f>IF(AND(E1624&gt;=$B$2,E1624&lt;=$B$3,OR(F1624=#REF!,G1624=#REF!)),ROUND(B1623+1,0),B1623+0.0001)</f>
        <v>#REF!</v>
      </c>
      <c r="C1624" s="20" t="e">
        <f>IF(H1624=#REF!,ROUND(C1623+1,0),C1623+0.0001)</f>
        <v>#REF!</v>
      </c>
      <c r="D1624" s="21"/>
      <c r="E1624" s="22"/>
      <c r="F1624" s="23"/>
      <c r="G1624" s="24"/>
      <c r="H1624" s="51"/>
      <c r="I1624" s="25"/>
      <c r="J1624" s="31"/>
      <c r="K1624" s="43" t="str">
        <f t="shared" si="50"/>
        <v/>
      </c>
      <c r="L1624" s="45" t="str">
        <f>IF(F1624="","",VLOOKUP(Journal!F1624,Kontenplan!$E$9:$F$278,2))</f>
        <v/>
      </c>
      <c r="M1624" s="44" t="str">
        <f>IF(G1624="","",VLOOKUP(Journal!G1624,Kontenplan!$E$9:$F$278,2))</f>
        <v/>
      </c>
      <c r="N1624" s="28" t="str">
        <f>IF(AND(G1624="",I1624="",J1624=""),"",IF(AND(I1624&gt;0,OR(F1624="",G1624="")),"Bitte gültige Kontonummer/n eingeben",IF(OR(AND(F1624&gt;0,F1624&lt;1000),F1624&gt;9999),"Sollkontonummer muss vierstellig sein",IF(VLOOKUP(F1624,Kontenplan!$E$9:$E$277,1)&lt;&gt;F1624,"Sollkonto existiert nicht",IF(D1624=0,"Bitte Beleg-Nr. prüfen",IF(OR(AND(G1624&gt;0,G1624&lt;1000),G1624&gt;9999),"Habenkontonummer muss vierstellig sein",IF(VLOOKUP(G1624,Kontenplan!$E$9:$F$277,1)&lt;&gt;G1624,"Habenkonto exisitert nicht","")))))))</f>
        <v/>
      </c>
      <c r="O1624" s="28" t="str">
        <f t="shared" si="51"/>
        <v/>
      </c>
      <c r="P1624" s="28"/>
      <c r="Q1624" s="28"/>
      <c r="R1624" s="28"/>
      <c r="S1624" s="28"/>
      <c r="T1624" s="28"/>
      <c r="U1624" s="28"/>
      <c r="V1624" s="28"/>
      <c r="X1624" s="28"/>
      <c r="Y1624" s="28"/>
    </row>
    <row r="1625" spans="1:25" x14ac:dyDescent="0.2">
      <c r="A1625" t="e">
        <f>IF(OR(F1625=#REF!,G1625=#REF!),ROUND(A1624+1,0),A1624+0.0001)</f>
        <v>#REF!</v>
      </c>
      <c r="B1625" s="20" t="e">
        <f>IF(AND(E1625&gt;=$B$2,E1625&lt;=$B$3,OR(F1625=#REF!,G1625=#REF!)),ROUND(B1624+1,0),B1624+0.0001)</f>
        <v>#REF!</v>
      </c>
      <c r="C1625" s="20" t="e">
        <f>IF(H1625=#REF!,ROUND(C1624+1,0),C1624+0.0001)</f>
        <v>#REF!</v>
      </c>
      <c r="D1625" s="21"/>
      <c r="E1625" s="22"/>
      <c r="F1625" s="23"/>
      <c r="G1625" s="24"/>
      <c r="H1625" s="51"/>
      <c r="I1625" s="25"/>
      <c r="J1625" s="31"/>
      <c r="K1625" s="43" t="str">
        <f t="shared" si="50"/>
        <v/>
      </c>
      <c r="L1625" s="45" t="str">
        <f>IF(F1625="","",VLOOKUP(Journal!F1625,Kontenplan!$E$9:$F$278,2))</f>
        <v/>
      </c>
      <c r="M1625" s="44" t="str">
        <f>IF(G1625="","",VLOOKUP(Journal!G1625,Kontenplan!$E$9:$F$278,2))</f>
        <v/>
      </c>
      <c r="N1625" s="28" t="str">
        <f>IF(AND(G1625="",I1625="",J1625=""),"",IF(AND(I1625&gt;0,OR(F1625="",G1625="")),"Bitte gültige Kontonummer/n eingeben",IF(OR(AND(F1625&gt;0,F1625&lt;1000),F1625&gt;9999),"Sollkontonummer muss vierstellig sein",IF(VLOOKUP(F1625,Kontenplan!$E$9:$E$277,1)&lt;&gt;F1625,"Sollkonto existiert nicht",IF(D1625=0,"Bitte Beleg-Nr. prüfen",IF(OR(AND(G1625&gt;0,G1625&lt;1000),G1625&gt;9999),"Habenkontonummer muss vierstellig sein",IF(VLOOKUP(G1625,Kontenplan!$E$9:$F$277,1)&lt;&gt;G1625,"Habenkonto exisitert nicht","")))))))</f>
        <v/>
      </c>
      <c r="O1625" s="28" t="str">
        <f t="shared" si="51"/>
        <v/>
      </c>
      <c r="P1625" s="28"/>
      <c r="Q1625" s="28"/>
      <c r="R1625" s="28"/>
      <c r="S1625" s="28"/>
      <c r="T1625" s="28"/>
      <c r="U1625" s="28"/>
      <c r="V1625" s="28"/>
      <c r="X1625" s="28"/>
      <c r="Y1625" s="28"/>
    </row>
    <row r="1626" spans="1:25" x14ac:dyDescent="0.2">
      <c r="A1626" t="e">
        <f>IF(OR(F1626=#REF!,G1626=#REF!),ROUND(A1625+1,0),A1625+0.0001)</f>
        <v>#REF!</v>
      </c>
      <c r="B1626" s="20" t="e">
        <f>IF(AND(E1626&gt;=$B$2,E1626&lt;=$B$3,OR(F1626=#REF!,G1626=#REF!)),ROUND(B1625+1,0),B1625+0.0001)</f>
        <v>#REF!</v>
      </c>
      <c r="C1626" s="20" t="e">
        <f>IF(H1626=#REF!,ROUND(C1625+1,0),C1625+0.0001)</f>
        <v>#REF!</v>
      </c>
      <c r="D1626" s="21"/>
      <c r="E1626" s="22"/>
      <c r="F1626" s="23"/>
      <c r="G1626" s="24"/>
      <c r="H1626" s="51"/>
      <c r="I1626" s="25"/>
      <c r="J1626" s="31"/>
      <c r="K1626" s="43" t="str">
        <f t="shared" si="50"/>
        <v/>
      </c>
      <c r="L1626" s="45" t="str">
        <f>IF(F1626="","",VLOOKUP(Journal!F1626,Kontenplan!$E$9:$F$278,2))</f>
        <v/>
      </c>
      <c r="M1626" s="44" t="str">
        <f>IF(G1626="","",VLOOKUP(Journal!G1626,Kontenplan!$E$9:$F$278,2))</f>
        <v/>
      </c>
      <c r="N1626" s="28" t="str">
        <f>IF(AND(G1626="",I1626="",J1626=""),"",IF(AND(I1626&gt;0,OR(F1626="",G1626="")),"Bitte gültige Kontonummer/n eingeben",IF(OR(AND(F1626&gt;0,F1626&lt;1000),F1626&gt;9999),"Sollkontonummer muss vierstellig sein",IF(VLOOKUP(F1626,Kontenplan!$E$9:$E$277,1)&lt;&gt;F1626,"Sollkonto existiert nicht",IF(D1626=0,"Bitte Beleg-Nr. prüfen",IF(OR(AND(G1626&gt;0,G1626&lt;1000),G1626&gt;9999),"Habenkontonummer muss vierstellig sein",IF(VLOOKUP(G1626,Kontenplan!$E$9:$F$277,1)&lt;&gt;G1626,"Habenkonto exisitert nicht","")))))))</f>
        <v/>
      </c>
      <c r="O1626" s="28" t="str">
        <f t="shared" si="51"/>
        <v/>
      </c>
      <c r="P1626" s="28"/>
      <c r="Q1626" s="28"/>
      <c r="R1626" s="28"/>
      <c r="S1626" s="28"/>
      <c r="T1626" s="28"/>
      <c r="U1626" s="28"/>
      <c r="V1626" s="28"/>
      <c r="X1626" s="28"/>
      <c r="Y1626" s="28"/>
    </row>
    <row r="1627" spans="1:25" x14ac:dyDescent="0.2">
      <c r="A1627" t="e">
        <f>IF(OR(F1627=#REF!,G1627=#REF!),ROUND(A1626+1,0),A1626+0.0001)</f>
        <v>#REF!</v>
      </c>
      <c r="B1627" s="20" t="e">
        <f>IF(AND(E1627&gt;=$B$2,E1627&lt;=$B$3,OR(F1627=#REF!,G1627=#REF!)),ROUND(B1626+1,0),B1626+0.0001)</f>
        <v>#REF!</v>
      </c>
      <c r="C1627" s="20" t="e">
        <f>IF(H1627=#REF!,ROUND(C1626+1,0),C1626+0.0001)</f>
        <v>#REF!</v>
      </c>
      <c r="D1627" s="21"/>
      <c r="E1627" s="22"/>
      <c r="F1627" s="23"/>
      <c r="G1627" s="24"/>
      <c r="H1627" s="51"/>
      <c r="I1627" s="25"/>
      <c r="J1627" s="31"/>
      <c r="K1627" s="43" t="str">
        <f t="shared" si="50"/>
        <v/>
      </c>
      <c r="L1627" s="45" t="str">
        <f>IF(F1627="","",VLOOKUP(Journal!F1627,Kontenplan!$E$9:$F$278,2))</f>
        <v/>
      </c>
      <c r="M1627" s="44" t="str">
        <f>IF(G1627="","",VLOOKUP(Journal!G1627,Kontenplan!$E$9:$F$278,2))</f>
        <v/>
      </c>
      <c r="N1627" s="28" t="str">
        <f>IF(AND(G1627="",I1627="",J1627=""),"",IF(AND(I1627&gt;0,OR(F1627="",G1627="")),"Bitte gültige Kontonummer/n eingeben",IF(OR(AND(F1627&gt;0,F1627&lt;1000),F1627&gt;9999),"Sollkontonummer muss vierstellig sein",IF(VLOOKUP(F1627,Kontenplan!$E$9:$E$277,1)&lt;&gt;F1627,"Sollkonto existiert nicht",IF(D1627=0,"Bitte Beleg-Nr. prüfen",IF(OR(AND(G1627&gt;0,G1627&lt;1000),G1627&gt;9999),"Habenkontonummer muss vierstellig sein",IF(VLOOKUP(G1627,Kontenplan!$E$9:$F$277,1)&lt;&gt;G1627,"Habenkonto exisitert nicht","")))))))</f>
        <v/>
      </c>
      <c r="O1627" s="28" t="str">
        <f t="shared" si="51"/>
        <v/>
      </c>
      <c r="P1627" s="28"/>
      <c r="Q1627" s="28"/>
      <c r="R1627" s="28"/>
      <c r="S1627" s="28"/>
      <c r="T1627" s="28"/>
      <c r="U1627" s="28"/>
      <c r="V1627" s="28"/>
      <c r="X1627" s="28"/>
      <c r="Y1627" s="28"/>
    </row>
    <row r="1628" spans="1:25" x14ac:dyDescent="0.2">
      <c r="A1628" t="e">
        <f>IF(OR(F1628=#REF!,G1628=#REF!),ROUND(A1627+1,0),A1627+0.0001)</f>
        <v>#REF!</v>
      </c>
      <c r="B1628" s="20" t="e">
        <f>IF(AND(E1628&gt;=$B$2,E1628&lt;=$B$3,OR(F1628=#REF!,G1628=#REF!)),ROUND(B1627+1,0),B1627+0.0001)</f>
        <v>#REF!</v>
      </c>
      <c r="C1628" s="20" t="e">
        <f>IF(H1628=#REF!,ROUND(C1627+1,0),C1627+0.0001)</f>
        <v>#REF!</v>
      </c>
      <c r="D1628" s="21"/>
      <c r="E1628" s="22"/>
      <c r="F1628" s="23"/>
      <c r="G1628" s="24"/>
      <c r="H1628" s="51"/>
      <c r="I1628" s="25"/>
      <c r="J1628" s="31"/>
      <c r="K1628" s="43" t="str">
        <f t="shared" si="50"/>
        <v/>
      </c>
      <c r="L1628" s="45" t="str">
        <f>IF(F1628="","",VLOOKUP(Journal!F1628,Kontenplan!$E$9:$F$278,2))</f>
        <v/>
      </c>
      <c r="M1628" s="44" t="str">
        <f>IF(G1628="","",VLOOKUP(Journal!G1628,Kontenplan!$E$9:$F$278,2))</f>
        <v/>
      </c>
      <c r="N1628" s="28" t="str">
        <f>IF(AND(G1628="",I1628="",J1628=""),"",IF(AND(I1628&gt;0,OR(F1628="",G1628="")),"Bitte gültige Kontonummer/n eingeben",IF(OR(AND(F1628&gt;0,F1628&lt;1000),F1628&gt;9999),"Sollkontonummer muss vierstellig sein",IF(VLOOKUP(F1628,Kontenplan!$E$9:$E$277,1)&lt;&gt;F1628,"Sollkonto existiert nicht",IF(D1628=0,"Bitte Beleg-Nr. prüfen",IF(OR(AND(G1628&gt;0,G1628&lt;1000),G1628&gt;9999),"Habenkontonummer muss vierstellig sein",IF(VLOOKUP(G1628,Kontenplan!$E$9:$F$277,1)&lt;&gt;G1628,"Habenkonto exisitert nicht","")))))))</f>
        <v/>
      </c>
      <c r="O1628" s="28" t="str">
        <f t="shared" si="51"/>
        <v/>
      </c>
      <c r="P1628" s="28"/>
      <c r="Q1628" s="28"/>
      <c r="R1628" s="28"/>
      <c r="S1628" s="28"/>
      <c r="T1628" s="28"/>
      <c r="U1628" s="28"/>
      <c r="V1628" s="28"/>
      <c r="X1628" s="28"/>
      <c r="Y1628" s="28"/>
    </row>
    <row r="1629" spans="1:25" x14ac:dyDescent="0.2">
      <c r="A1629" t="e">
        <f>IF(OR(F1629=#REF!,G1629=#REF!),ROUND(A1628+1,0),A1628+0.0001)</f>
        <v>#REF!</v>
      </c>
      <c r="B1629" s="20" t="e">
        <f>IF(AND(E1629&gt;=$B$2,E1629&lt;=$B$3,OR(F1629=#REF!,G1629=#REF!)),ROUND(B1628+1,0),B1628+0.0001)</f>
        <v>#REF!</v>
      </c>
      <c r="C1629" s="20" t="e">
        <f>IF(H1629=#REF!,ROUND(C1628+1,0),C1628+0.0001)</f>
        <v>#REF!</v>
      </c>
      <c r="D1629" s="21"/>
      <c r="E1629" s="22"/>
      <c r="F1629" s="23"/>
      <c r="G1629" s="24"/>
      <c r="H1629" s="51"/>
      <c r="I1629" s="25"/>
      <c r="J1629" s="31"/>
      <c r="K1629" s="43" t="str">
        <f t="shared" ref="K1629:K1692" si="52">IF(N1629&lt;&gt;"",N1629,IF(O1629&lt;&gt;"",O1629,""))</f>
        <v/>
      </c>
      <c r="L1629" s="45" t="str">
        <f>IF(F1629="","",VLOOKUP(Journal!F1629,Kontenplan!$E$9:$F$278,2))</f>
        <v/>
      </c>
      <c r="M1629" s="44" t="str">
        <f>IF(G1629="","",VLOOKUP(Journal!G1629,Kontenplan!$E$9:$F$278,2))</f>
        <v/>
      </c>
      <c r="N1629" s="28" t="str">
        <f>IF(AND(G1629="",I1629="",J1629=""),"",IF(AND(I1629&gt;0,OR(F1629="",G1629="")),"Bitte gültige Kontonummer/n eingeben",IF(OR(AND(F1629&gt;0,F1629&lt;1000),F1629&gt;9999),"Sollkontonummer muss vierstellig sein",IF(VLOOKUP(F1629,Kontenplan!$E$9:$E$277,1)&lt;&gt;F1629,"Sollkonto existiert nicht",IF(D1629=0,"Bitte Beleg-Nr. prüfen",IF(OR(AND(G1629&gt;0,G1629&lt;1000),G1629&gt;9999),"Habenkontonummer muss vierstellig sein",IF(VLOOKUP(G1629,Kontenplan!$E$9:$F$277,1)&lt;&gt;G1629,"Habenkonto exisitert nicht","")))))))</f>
        <v/>
      </c>
      <c r="O1629" s="28" t="str">
        <f t="shared" si="51"/>
        <v/>
      </c>
      <c r="P1629" s="28"/>
      <c r="Q1629" s="28"/>
      <c r="R1629" s="28"/>
      <c r="S1629" s="28"/>
      <c r="T1629" s="28"/>
      <c r="U1629" s="28"/>
      <c r="V1629" s="28"/>
      <c r="X1629" s="28"/>
      <c r="Y1629" s="28"/>
    </row>
    <row r="1630" spans="1:25" x14ac:dyDescent="0.2">
      <c r="A1630" t="e">
        <f>IF(OR(F1630=#REF!,G1630=#REF!),ROUND(A1629+1,0),A1629+0.0001)</f>
        <v>#REF!</v>
      </c>
      <c r="B1630" s="20" t="e">
        <f>IF(AND(E1630&gt;=$B$2,E1630&lt;=$B$3,OR(F1630=#REF!,G1630=#REF!)),ROUND(B1629+1,0),B1629+0.0001)</f>
        <v>#REF!</v>
      </c>
      <c r="C1630" s="20" t="e">
        <f>IF(H1630=#REF!,ROUND(C1629+1,0),C1629+0.0001)</f>
        <v>#REF!</v>
      </c>
      <c r="D1630" s="21"/>
      <c r="E1630" s="22"/>
      <c r="F1630" s="23"/>
      <c r="G1630" s="24"/>
      <c r="H1630" s="51"/>
      <c r="I1630" s="25"/>
      <c r="J1630" s="31"/>
      <c r="K1630" s="43" t="str">
        <f t="shared" si="52"/>
        <v/>
      </c>
      <c r="L1630" s="45" t="str">
        <f>IF(F1630="","",VLOOKUP(Journal!F1630,Kontenplan!$E$9:$F$278,2))</f>
        <v/>
      </c>
      <c r="M1630" s="44" t="str">
        <f>IF(G1630="","",VLOOKUP(Journal!G1630,Kontenplan!$E$9:$F$278,2))</f>
        <v/>
      </c>
      <c r="N1630" s="28" t="str">
        <f>IF(AND(G1630="",I1630="",J1630=""),"",IF(AND(I1630&gt;0,OR(F1630="",G1630="")),"Bitte gültige Kontonummer/n eingeben",IF(OR(AND(F1630&gt;0,F1630&lt;1000),F1630&gt;9999),"Sollkontonummer muss vierstellig sein",IF(VLOOKUP(F1630,Kontenplan!$E$9:$E$277,1)&lt;&gt;F1630,"Sollkonto existiert nicht",IF(D1630=0,"Bitte Beleg-Nr. prüfen",IF(OR(AND(G1630&gt;0,G1630&lt;1000),G1630&gt;9999),"Habenkontonummer muss vierstellig sein",IF(VLOOKUP(G1630,Kontenplan!$E$9:$F$277,1)&lt;&gt;G1630,"Habenkonto exisitert nicht","")))))))</f>
        <v/>
      </c>
      <c r="O1630" s="28" t="str">
        <f t="shared" si="51"/>
        <v/>
      </c>
      <c r="P1630" s="28"/>
      <c r="Q1630" s="28"/>
      <c r="R1630" s="28"/>
      <c r="S1630" s="28"/>
      <c r="T1630" s="28"/>
      <c r="U1630" s="28"/>
      <c r="V1630" s="28"/>
      <c r="X1630" s="28"/>
      <c r="Y1630" s="28"/>
    </row>
    <row r="1631" spans="1:25" x14ac:dyDescent="0.2">
      <c r="A1631" t="e">
        <f>IF(OR(F1631=#REF!,G1631=#REF!),ROUND(A1630+1,0),A1630+0.0001)</f>
        <v>#REF!</v>
      </c>
      <c r="B1631" s="20" t="e">
        <f>IF(AND(E1631&gt;=$B$2,E1631&lt;=$B$3,OR(F1631=#REF!,G1631=#REF!)),ROUND(B1630+1,0),B1630+0.0001)</f>
        <v>#REF!</v>
      </c>
      <c r="C1631" s="20" t="e">
        <f>IF(H1631=#REF!,ROUND(C1630+1,0),C1630+0.0001)</f>
        <v>#REF!</v>
      </c>
      <c r="D1631" s="21"/>
      <c r="E1631" s="22"/>
      <c r="F1631" s="23"/>
      <c r="G1631" s="24"/>
      <c r="H1631" s="51"/>
      <c r="I1631" s="25"/>
      <c r="J1631" s="31"/>
      <c r="K1631" s="43" t="str">
        <f t="shared" si="52"/>
        <v/>
      </c>
      <c r="L1631" s="45" t="str">
        <f>IF(F1631="","",VLOOKUP(Journal!F1631,Kontenplan!$E$9:$F$278,2))</f>
        <v/>
      </c>
      <c r="M1631" s="44" t="str">
        <f>IF(G1631="","",VLOOKUP(Journal!G1631,Kontenplan!$E$9:$F$278,2))</f>
        <v/>
      </c>
      <c r="N1631" s="28" t="str">
        <f>IF(AND(G1631="",I1631="",J1631=""),"",IF(AND(I1631&gt;0,OR(F1631="",G1631="")),"Bitte gültige Kontonummer/n eingeben",IF(OR(AND(F1631&gt;0,F1631&lt;1000),F1631&gt;9999),"Sollkontonummer muss vierstellig sein",IF(VLOOKUP(F1631,Kontenplan!$E$9:$E$277,1)&lt;&gt;F1631,"Sollkonto existiert nicht",IF(D1631=0,"Bitte Beleg-Nr. prüfen",IF(OR(AND(G1631&gt;0,G1631&lt;1000),G1631&gt;9999),"Habenkontonummer muss vierstellig sein",IF(VLOOKUP(G1631,Kontenplan!$E$9:$F$277,1)&lt;&gt;G1631,"Habenkonto exisitert nicht","")))))))</f>
        <v/>
      </c>
      <c r="O1631" s="28" t="str">
        <f t="shared" si="51"/>
        <v/>
      </c>
      <c r="P1631" s="28"/>
      <c r="Q1631" s="28"/>
      <c r="R1631" s="28"/>
      <c r="S1631" s="28"/>
      <c r="T1631" s="28"/>
      <c r="U1631" s="28"/>
      <c r="V1631" s="28"/>
      <c r="X1631" s="28"/>
      <c r="Y1631" s="28"/>
    </row>
    <row r="1632" spans="1:25" x14ac:dyDescent="0.2">
      <c r="A1632" t="e">
        <f>IF(OR(F1632=#REF!,G1632=#REF!),ROUND(A1631+1,0),A1631+0.0001)</f>
        <v>#REF!</v>
      </c>
      <c r="B1632" s="20" t="e">
        <f>IF(AND(E1632&gt;=$B$2,E1632&lt;=$B$3,OR(F1632=#REF!,G1632=#REF!)),ROUND(B1631+1,0),B1631+0.0001)</f>
        <v>#REF!</v>
      </c>
      <c r="C1632" s="20" t="e">
        <f>IF(H1632=#REF!,ROUND(C1631+1,0),C1631+0.0001)</f>
        <v>#REF!</v>
      </c>
      <c r="D1632" s="21"/>
      <c r="E1632" s="22"/>
      <c r="F1632" s="23"/>
      <c r="G1632" s="24"/>
      <c r="H1632" s="51"/>
      <c r="I1632" s="25"/>
      <c r="J1632" s="31"/>
      <c r="K1632" s="43" t="str">
        <f t="shared" si="52"/>
        <v/>
      </c>
      <c r="L1632" s="45" t="str">
        <f>IF(F1632="","",VLOOKUP(Journal!F1632,Kontenplan!$E$9:$F$278,2))</f>
        <v/>
      </c>
      <c r="M1632" s="44" t="str">
        <f>IF(G1632="","",VLOOKUP(Journal!G1632,Kontenplan!$E$9:$F$278,2))</f>
        <v/>
      </c>
      <c r="N1632" s="28" t="str">
        <f>IF(AND(G1632="",I1632="",J1632=""),"",IF(AND(I1632&gt;0,OR(F1632="",G1632="")),"Bitte gültige Kontonummer/n eingeben",IF(OR(AND(F1632&gt;0,F1632&lt;1000),F1632&gt;9999),"Sollkontonummer muss vierstellig sein",IF(VLOOKUP(F1632,Kontenplan!$E$9:$E$277,1)&lt;&gt;F1632,"Sollkonto existiert nicht",IF(D1632=0,"Bitte Beleg-Nr. prüfen",IF(OR(AND(G1632&gt;0,G1632&lt;1000),G1632&gt;9999),"Habenkontonummer muss vierstellig sein",IF(VLOOKUP(G1632,Kontenplan!$E$9:$F$277,1)&lt;&gt;G1632,"Habenkonto exisitert nicht","")))))))</f>
        <v/>
      </c>
      <c r="O1632" s="28" t="str">
        <f t="shared" si="51"/>
        <v/>
      </c>
      <c r="P1632" s="28"/>
      <c r="Q1632" s="28"/>
      <c r="R1632" s="28"/>
      <c r="S1632" s="28"/>
      <c r="T1632" s="28"/>
      <c r="U1632" s="28"/>
      <c r="V1632" s="28"/>
      <c r="X1632" s="28"/>
      <c r="Y1632" s="28"/>
    </row>
    <row r="1633" spans="1:25" x14ac:dyDescent="0.2">
      <c r="A1633" t="e">
        <f>IF(OR(F1633=#REF!,G1633=#REF!),ROUND(A1632+1,0),A1632+0.0001)</f>
        <v>#REF!</v>
      </c>
      <c r="B1633" s="20" t="e">
        <f>IF(AND(E1633&gt;=$B$2,E1633&lt;=$B$3,OR(F1633=#REF!,G1633=#REF!)),ROUND(B1632+1,0),B1632+0.0001)</f>
        <v>#REF!</v>
      </c>
      <c r="C1633" s="20" t="e">
        <f>IF(H1633=#REF!,ROUND(C1632+1,0),C1632+0.0001)</f>
        <v>#REF!</v>
      </c>
      <c r="D1633" s="21"/>
      <c r="E1633" s="22"/>
      <c r="F1633" s="23"/>
      <c r="G1633" s="24"/>
      <c r="H1633" s="51"/>
      <c r="I1633" s="25"/>
      <c r="J1633" s="31"/>
      <c r="K1633" s="43" t="str">
        <f t="shared" si="52"/>
        <v/>
      </c>
      <c r="L1633" s="45" t="str">
        <f>IF(F1633="","",VLOOKUP(Journal!F1633,Kontenplan!$E$9:$F$278,2))</f>
        <v/>
      </c>
      <c r="M1633" s="44" t="str">
        <f>IF(G1633="","",VLOOKUP(Journal!G1633,Kontenplan!$E$9:$F$278,2))</f>
        <v/>
      </c>
      <c r="N1633" s="28" t="str">
        <f>IF(AND(G1633="",I1633="",J1633=""),"",IF(AND(I1633&gt;0,OR(F1633="",G1633="")),"Bitte gültige Kontonummer/n eingeben",IF(OR(AND(F1633&gt;0,F1633&lt;1000),F1633&gt;9999),"Sollkontonummer muss vierstellig sein",IF(VLOOKUP(F1633,Kontenplan!$E$9:$E$277,1)&lt;&gt;F1633,"Sollkonto existiert nicht",IF(D1633=0,"Bitte Beleg-Nr. prüfen",IF(OR(AND(G1633&gt;0,G1633&lt;1000),G1633&gt;9999),"Habenkontonummer muss vierstellig sein",IF(VLOOKUP(G1633,Kontenplan!$E$9:$F$277,1)&lt;&gt;G1633,"Habenkonto exisitert nicht","")))))))</f>
        <v/>
      </c>
      <c r="O1633" s="28" t="str">
        <f t="shared" si="51"/>
        <v/>
      </c>
      <c r="P1633" s="28"/>
      <c r="Q1633" s="28"/>
      <c r="R1633" s="28"/>
      <c r="S1633" s="28"/>
      <c r="T1633" s="28"/>
      <c r="U1633" s="28"/>
      <c r="V1633" s="28"/>
      <c r="X1633" s="28"/>
      <c r="Y1633" s="28"/>
    </row>
    <row r="1634" spans="1:25" x14ac:dyDescent="0.2">
      <c r="A1634" t="e">
        <f>IF(OR(F1634=#REF!,G1634=#REF!),ROUND(A1633+1,0),A1633+0.0001)</f>
        <v>#REF!</v>
      </c>
      <c r="B1634" s="20" t="e">
        <f>IF(AND(E1634&gt;=$B$2,E1634&lt;=$B$3,OR(F1634=#REF!,G1634=#REF!)),ROUND(B1633+1,0),B1633+0.0001)</f>
        <v>#REF!</v>
      </c>
      <c r="C1634" s="20" t="e">
        <f>IF(H1634=#REF!,ROUND(C1633+1,0),C1633+0.0001)</f>
        <v>#REF!</v>
      </c>
      <c r="D1634" s="21"/>
      <c r="E1634" s="22"/>
      <c r="F1634" s="23"/>
      <c r="G1634" s="24"/>
      <c r="H1634" s="51"/>
      <c r="I1634" s="25"/>
      <c r="J1634" s="31"/>
      <c r="K1634" s="43" t="str">
        <f t="shared" si="52"/>
        <v/>
      </c>
      <c r="L1634" s="45" t="str">
        <f>IF(F1634="","",VLOOKUP(Journal!F1634,Kontenplan!$E$9:$F$278,2))</f>
        <v/>
      </c>
      <c r="M1634" s="44" t="str">
        <f>IF(G1634="","",VLOOKUP(Journal!G1634,Kontenplan!$E$9:$F$278,2))</f>
        <v/>
      </c>
      <c r="N1634" s="28" t="str">
        <f>IF(AND(G1634="",I1634="",J1634=""),"",IF(AND(I1634&gt;0,OR(F1634="",G1634="")),"Bitte gültige Kontonummer/n eingeben",IF(OR(AND(F1634&gt;0,F1634&lt;1000),F1634&gt;9999),"Sollkontonummer muss vierstellig sein",IF(VLOOKUP(F1634,Kontenplan!$E$9:$E$277,1)&lt;&gt;F1634,"Sollkonto existiert nicht",IF(D1634=0,"Bitte Beleg-Nr. prüfen",IF(OR(AND(G1634&gt;0,G1634&lt;1000),G1634&gt;9999),"Habenkontonummer muss vierstellig sein",IF(VLOOKUP(G1634,Kontenplan!$E$9:$F$277,1)&lt;&gt;G1634,"Habenkonto exisitert nicht","")))))))</f>
        <v/>
      </c>
      <c r="O1634" s="28" t="str">
        <f t="shared" si="51"/>
        <v/>
      </c>
      <c r="P1634" s="28"/>
      <c r="Q1634" s="28"/>
      <c r="R1634" s="28"/>
      <c r="S1634" s="28"/>
      <c r="T1634" s="28"/>
      <c r="U1634" s="28"/>
      <c r="V1634" s="28"/>
      <c r="X1634" s="28"/>
      <c r="Y1634" s="28"/>
    </row>
    <row r="1635" spans="1:25" x14ac:dyDescent="0.2">
      <c r="A1635" t="e">
        <f>IF(OR(F1635=#REF!,G1635=#REF!),ROUND(A1634+1,0),A1634+0.0001)</f>
        <v>#REF!</v>
      </c>
      <c r="B1635" s="20" t="e">
        <f>IF(AND(E1635&gt;=$B$2,E1635&lt;=$B$3,OR(F1635=#REF!,G1635=#REF!)),ROUND(B1634+1,0),B1634+0.0001)</f>
        <v>#REF!</v>
      </c>
      <c r="C1635" s="20" t="e">
        <f>IF(H1635=#REF!,ROUND(C1634+1,0),C1634+0.0001)</f>
        <v>#REF!</v>
      </c>
      <c r="D1635" s="21"/>
      <c r="E1635" s="22"/>
      <c r="F1635" s="23"/>
      <c r="G1635" s="24"/>
      <c r="H1635" s="51"/>
      <c r="I1635" s="25"/>
      <c r="J1635" s="31"/>
      <c r="K1635" s="43" t="str">
        <f t="shared" si="52"/>
        <v/>
      </c>
      <c r="L1635" s="45" t="str">
        <f>IF(F1635="","",VLOOKUP(Journal!F1635,Kontenplan!$E$9:$F$278,2))</f>
        <v/>
      </c>
      <c r="M1635" s="44" t="str">
        <f>IF(G1635="","",VLOOKUP(Journal!G1635,Kontenplan!$E$9:$F$278,2))</f>
        <v/>
      </c>
      <c r="N1635" s="28" t="str">
        <f>IF(AND(G1635="",I1635="",J1635=""),"",IF(AND(I1635&gt;0,OR(F1635="",G1635="")),"Bitte gültige Kontonummer/n eingeben",IF(OR(AND(F1635&gt;0,F1635&lt;1000),F1635&gt;9999),"Sollkontonummer muss vierstellig sein",IF(VLOOKUP(F1635,Kontenplan!$E$9:$E$277,1)&lt;&gt;F1635,"Sollkonto existiert nicht",IF(D1635=0,"Bitte Beleg-Nr. prüfen",IF(OR(AND(G1635&gt;0,G1635&lt;1000),G1635&gt;9999),"Habenkontonummer muss vierstellig sein",IF(VLOOKUP(G1635,Kontenplan!$E$9:$F$277,1)&lt;&gt;G1635,"Habenkonto exisitert nicht","")))))))</f>
        <v/>
      </c>
      <c r="O1635" s="28" t="str">
        <f t="shared" si="51"/>
        <v/>
      </c>
      <c r="P1635" s="28"/>
      <c r="Q1635" s="28"/>
      <c r="R1635" s="28"/>
      <c r="S1635" s="28"/>
      <c r="T1635" s="28"/>
      <c r="U1635" s="28"/>
      <c r="V1635" s="28"/>
      <c r="X1635" s="28"/>
      <c r="Y1635" s="28"/>
    </row>
    <row r="1636" spans="1:25" x14ac:dyDescent="0.2">
      <c r="A1636" t="e">
        <f>IF(OR(F1636=#REF!,G1636=#REF!),ROUND(A1635+1,0),A1635+0.0001)</f>
        <v>#REF!</v>
      </c>
      <c r="B1636" s="20" t="e">
        <f>IF(AND(E1636&gt;=$B$2,E1636&lt;=$B$3,OR(F1636=#REF!,G1636=#REF!)),ROUND(B1635+1,0),B1635+0.0001)</f>
        <v>#REF!</v>
      </c>
      <c r="C1636" s="20" t="e">
        <f>IF(H1636=#REF!,ROUND(C1635+1,0),C1635+0.0001)</f>
        <v>#REF!</v>
      </c>
      <c r="D1636" s="21"/>
      <c r="E1636" s="22"/>
      <c r="F1636" s="23"/>
      <c r="G1636" s="24"/>
      <c r="H1636" s="51"/>
      <c r="I1636" s="25"/>
      <c r="J1636" s="31"/>
      <c r="K1636" s="43" t="str">
        <f t="shared" si="52"/>
        <v/>
      </c>
      <c r="L1636" s="45" t="str">
        <f>IF(F1636="","",VLOOKUP(Journal!F1636,Kontenplan!$E$9:$F$278,2))</f>
        <v/>
      </c>
      <c r="M1636" s="44" t="str">
        <f>IF(G1636="","",VLOOKUP(Journal!G1636,Kontenplan!$E$9:$F$278,2))</f>
        <v/>
      </c>
      <c r="N1636" s="28" t="str">
        <f>IF(AND(G1636="",I1636="",J1636=""),"",IF(AND(I1636&gt;0,OR(F1636="",G1636="")),"Bitte gültige Kontonummer/n eingeben",IF(OR(AND(F1636&gt;0,F1636&lt;1000),F1636&gt;9999),"Sollkontonummer muss vierstellig sein",IF(VLOOKUP(F1636,Kontenplan!$E$9:$E$277,1)&lt;&gt;F1636,"Sollkonto existiert nicht",IF(D1636=0,"Bitte Beleg-Nr. prüfen",IF(OR(AND(G1636&gt;0,G1636&lt;1000),G1636&gt;9999),"Habenkontonummer muss vierstellig sein",IF(VLOOKUP(G1636,Kontenplan!$E$9:$F$277,1)&lt;&gt;G1636,"Habenkonto exisitert nicht","")))))))</f>
        <v/>
      </c>
      <c r="O1636" s="28" t="str">
        <f t="shared" si="51"/>
        <v/>
      </c>
      <c r="P1636" s="28"/>
      <c r="Q1636" s="28"/>
      <c r="R1636" s="28"/>
      <c r="S1636" s="28"/>
      <c r="T1636" s="28"/>
      <c r="U1636" s="28"/>
      <c r="V1636" s="28"/>
      <c r="X1636" s="28"/>
      <c r="Y1636" s="28"/>
    </row>
    <row r="1637" spans="1:25" x14ac:dyDescent="0.2">
      <c r="A1637" t="e">
        <f>IF(OR(F1637=#REF!,G1637=#REF!),ROUND(A1636+1,0),A1636+0.0001)</f>
        <v>#REF!</v>
      </c>
      <c r="B1637" s="20" t="e">
        <f>IF(AND(E1637&gt;=$B$2,E1637&lt;=$B$3,OR(F1637=#REF!,G1637=#REF!)),ROUND(B1636+1,0),B1636+0.0001)</f>
        <v>#REF!</v>
      </c>
      <c r="C1637" s="20" t="e">
        <f>IF(H1637=#REF!,ROUND(C1636+1,0),C1636+0.0001)</f>
        <v>#REF!</v>
      </c>
      <c r="D1637" s="21"/>
      <c r="E1637" s="22"/>
      <c r="F1637" s="23"/>
      <c r="G1637" s="24"/>
      <c r="H1637" s="51"/>
      <c r="I1637" s="25"/>
      <c r="J1637" s="31"/>
      <c r="K1637" s="43" t="str">
        <f t="shared" si="52"/>
        <v/>
      </c>
      <c r="L1637" s="45" t="str">
        <f>IF(F1637="","",VLOOKUP(Journal!F1637,Kontenplan!$E$9:$F$278,2))</f>
        <v/>
      </c>
      <c r="M1637" s="44" t="str">
        <f>IF(G1637="","",VLOOKUP(Journal!G1637,Kontenplan!$E$9:$F$278,2))</f>
        <v/>
      </c>
      <c r="N1637" s="28" t="str">
        <f>IF(AND(G1637="",I1637="",J1637=""),"",IF(AND(I1637&gt;0,OR(F1637="",G1637="")),"Bitte gültige Kontonummer/n eingeben",IF(OR(AND(F1637&gt;0,F1637&lt;1000),F1637&gt;9999),"Sollkontonummer muss vierstellig sein",IF(VLOOKUP(F1637,Kontenplan!$E$9:$E$277,1)&lt;&gt;F1637,"Sollkonto existiert nicht",IF(D1637=0,"Bitte Beleg-Nr. prüfen",IF(OR(AND(G1637&gt;0,G1637&lt;1000),G1637&gt;9999),"Habenkontonummer muss vierstellig sein",IF(VLOOKUP(G1637,Kontenplan!$E$9:$F$277,1)&lt;&gt;G1637,"Habenkonto exisitert nicht","")))))))</f>
        <v/>
      </c>
      <c r="O1637" s="28" t="str">
        <f t="shared" si="51"/>
        <v/>
      </c>
      <c r="P1637" s="28"/>
      <c r="Q1637" s="28"/>
      <c r="R1637" s="28"/>
      <c r="S1637" s="28"/>
      <c r="T1637" s="28"/>
      <c r="U1637" s="28"/>
      <c r="V1637" s="28"/>
      <c r="X1637" s="28"/>
      <c r="Y1637" s="28"/>
    </row>
    <row r="1638" spans="1:25" x14ac:dyDescent="0.2">
      <c r="A1638" t="e">
        <f>IF(OR(F1638=#REF!,G1638=#REF!),ROUND(A1637+1,0),A1637+0.0001)</f>
        <v>#REF!</v>
      </c>
      <c r="B1638" s="20" t="e">
        <f>IF(AND(E1638&gt;=$B$2,E1638&lt;=$B$3,OR(F1638=#REF!,G1638=#REF!)),ROUND(B1637+1,0),B1637+0.0001)</f>
        <v>#REF!</v>
      </c>
      <c r="C1638" s="20" t="e">
        <f>IF(H1638=#REF!,ROUND(C1637+1,0),C1637+0.0001)</f>
        <v>#REF!</v>
      </c>
      <c r="D1638" s="21"/>
      <c r="E1638" s="22"/>
      <c r="F1638" s="23"/>
      <c r="G1638" s="24"/>
      <c r="H1638" s="51"/>
      <c r="I1638" s="25"/>
      <c r="J1638" s="31"/>
      <c r="K1638" s="43" t="str">
        <f t="shared" si="52"/>
        <v/>
      </c>
      <c r="L1638" s="45" t="str">
        <f>IF(F1638="","",VLOOKUP(Journal!F1638,Kontenplan!$E$9:$F$278,2))</f>
        <v/>
      </c>
      <c r="M1638" s="44" t="str">
        <f>IF(G1638="","",VLOOKUP(Journal!G1638,Kontenplan!$E$9:$F$278,2))</f>
        <v/>
      </c>
      <c r="N1638" s="28" t="str">
        <f>IF(AND(G1638="",I1638="",J1638=""),"",IF(AND(I1638&gt;0,OR(F1638="",G1638="")),"Bitte gültige Kontonummer/n eingeben",IF(OR(AND(F1638&gt;0,F1638&lt;1000),F1638&gt;9999),"Sollkontonummer muss vierstellig sein",IF(VLOOKUP(F1638,Kontenplan!$E$9:$E$277,1)&lt;&gt;F1638,"Sollkonto existiert nicht",IF(D1638=0,"Bitte Beleg-Nr. prüfen",IF(OR(AND(G1638&gt;0,G1638&lt;1000),G1638&gt;9999),"Habenkontonummer muss vierstellig sein",IF(VLOOKUP(G1638,Kontenplan!$E$9:$F$277,1)&lt;&gt;G1638,"Habenkonto exisitert nicht","")))))))</f>
        <v/>
      </c>
      <c r="O1638" s="28" t="str">
        <f t="shared" si="51"/>
        <v/>
      </c>
      <c r="P1638" s="28"/>
      <c r="Q1638" s="28"/>
      <c r="R1638" s="28"/>
      <c r="S1638" s="28"/>
      <c r="T1638" s="28"/>
      <c r="U1638" s="28"/>
      <c r="V1638" s="28"/>
      <c r="X1638" s="28"/>
      <c r="Y1638" s="28"/>
    </row>
    <row r="1639" spans="1:25" x14ac:dyDescent="0.2">
      <c r="A1639" t="e">
        <f>IF(OR(F1639=#REF!,G1639=#REF!),ROUND(A1638+1,0),A1638+0.0001)</f>
        <v>#REF!</v>
      </c>
      <c r="B1639" s="20" t="e">
        <f>IF(AND(E1639&gt;=$B$2,E1639&lt;=$B$3,OR(F1639=#REF!,G1639=#REF!)),ROUND(B1638+1,0),B1638+0.0001)</f>
        <v>#REF!</v>
      </c>
      <c r="C1639" s="20" t="e">
        <f>IF(H1639=#REF!,ROUND(C1638+1,0),C1638+0.0001)</f>
        <v>#REF!</v>
      </c>
      <c r="D1639" s="21"/>
      <c r="E1639" s="22"/>
      <c r="F1639" s="23"/>
      <c r="G1639" s="24"/>
      <c r="H1639" s="51"/>
      <c r="I1639" s="25"/>
      <c r="J1639" s="31"/>
      <c r="K1639" s="43" t="str">
        <f t="shared" si="52"/>
        <v/>
      </c>
      <c r="L1639" s="45" t="str">
        <f>IF(F1639="","",VLOOKUP(Journal!F1639,Kontenplan!$E$9:$F$278,2))</f>
        <v/>
      </c>
      <c r="M1639" s="44" t="str">
        <f>IF(G1639="","",VLOOKUP(Journal!G1639,Kontenplan!$E$9:$F$278,2))</f>
        <v/>
      </c>
      <c r="N1639" s="28" t="str">
        <f>IF(AND(G1639="",I1639="",J1639=""),"",IF(AND(I1639&gt;0,OR(F1639="",G1639="")),"Bitte gültige Kontonummer/n eingeben",IF(OR(AND(F1639&gt;0,F1639&lt;1000),F1639&gt;9999),"Sollkontonummer muss vierstellig sein",IF(VLOOKUP(F1639,Kontenplan!$E$9:$E$277,1)&lt;&gt;F1639,"Sollkonto existiert nicht",IF(D1639=0,"Bitte Beleg-Nr. prüfen",IF(OR(AND(G1639&gt;0,G1639&lt;1000),G1639&gt;9999),"Habenkontonummer muss vierstellig sein",IF(VLOOKUP(G1639,Kontenplan!$E$9:$F$277,1)&lt;&gt;G1639,"Habenkonto exisitert nicht","")))))))</f>
        <v/>
      </c>
      <c r="O1639" s="28" t="str">
        <f t="shared" si="51"/>
        <v/>
      </c>
      <c r="P1639" s="28"/>
      <c r="Q1639" s="28"/>
      <c r="R1639" s="28"/>
      <c r="S1639" s="28"/>
      <c r="T1639" s="28"/>
      <c r="U1639" s="28"/>
      <c r="V1639" s="28"/>
      <c r="X1639" s="28"/>
      <c r="Y1639" s="28"/>
    </row>
    <row r="1640" spans="1:25" x14ac:dyDescent="0.2">
      <c r="A1640" t="e">
        <f>IF(OR(F1640=#REF!,G1640=#REF!),ROUND(A1639+1,0),A1639+0.0001)</f>
        <v>#REF!</v>
      </c>
      <c r="B1640" s="20" t="e">
        <f>IF(AND(E1640&gt;=$B$2,E1640&lt;=$B$3,OR(F1640=#REF!,G1640=#REF!)),ROUND(B1639+1,0),B1639+0.0001)</f>
        <v>#REF!</v>
      </c>
      <c r="C1640" s="20" t="e">
        <f>IF(H1640=#REF!,ROUND(C1639+1,0),C1639+0.0001)</f>
        <v>#REF!</v>
      </c>
      <c r="D1640" s="21"/>
      <c r="E1640" s="22"/>
      <c r="F1640" s="23"/>
      <c r="G1640" s="24"/>
      <c r="H1640" s="51"/>
      <c r="I1640" s="25"/>
      <c r="J1640" s="31"/>
      <c r="K1640" s="43" t="str">
        <f t="shared" si="52"/>
        <v/>
      </c>
      <c r="L1640" s="45" t="str">
        <f>IF(F1640="","",VLOOKUP(Journal!F1640,Kontenplan!$E$9:$F$278,2))</f>
        <v/>
      </c>
      <c r="M1640" s="44" t="str">
        <f>IF(G1640="","",VLOOKUP(Journal!G1640,Kontenplan!$E$9:$F$278,2))</f>
        <v/>
      </c>
      <c r="N1640" s="28" t="str">
        <f>IF(AND(G1640="",I1640="",J1640=""),"",IF(AND(I1640&gt;0,OR(F1640="",G1640="")),"Bitte gültige Kontonummer/n eingeben",IF(OR(AND(F1640&gt;0,F1640&lt;1000),F1640&gt;9999),"Sollkontonummer muss vierstellig sein",IF(VLOOKUP(F1640,Kontenplan!$E$9:$E$277,1)&lt;&gt;F1640,"Sollkonto existiert nicht",IF(D1640=0,"Bitte Beleg-Nr. prüfen",IF(OR(AND(G1640&gt;0,G1640&lt;1000),G1640&gt;9999),"Habenkontonummer muss vierstellig sein",IF(VLOOKUP(G1640,Kontenplan!$E$9:$F$277,1)&lt;&gt;G1640,"Habenkonto exisitert nicht","")))))))</f>
        <v/>
      </c>
      <c r="O1640" s="28" t="str">
        <f t="shared" si="51"/>
        <v/>
      </c>
      <c r="P1640" s="28"/>
      <c r="Q1640" s="28"/>
      <c r="R1640" s="28"/>
      <c r="S1640" s="28"/>
      <c r="T1640" s="28"/>
      <c r="U1640" s="28"/>
      <c r="V1640" s="28"/>
      <c r="X1640" s="28"/>
      <c r="Y1640" s="28"/>
    </row>
    <row r="1641" spans="1:25" x14ac:dyDescent="0.2">
      <c r="A1641" t="e">
        <f>IF(OR(F1641=#REF!,G1641=#REF!),ROUND(A1640+1,0),A1640+0.0001)</f>
        <v>#REF!</v>
      </c>
      <c r="B1641" s="20" t="e">
        <f>IF(AND(E1641&gt;=$B$2,E1641&lt;=$B$3,OR(F1641=#REF!,G1641=#REF!)),ROUND(B1640+1,0),B1640+0.0001)</f>
        <v>#REF!</v>
      </c>
      <c r="C1641" s="20" t="e">
        <f>IF(H1641=#REF!,ROUND(C1640+1,0),C1640+0.0001)</f>
        <v>#REF!</v>
      </c>
      <c r="D1641" s="21"/>
      <c r="E1641" s="22"/>
      <c r="F1641" s="23"/>
      <c r="G1641" s="24"/>
      <c r="H1641" s="51"/>
      <c r="I1641" s="25"/>
      <c r="J1641" s="31"/>
      <c r="K1641" s="43" t="str">
        <f t="shared" si="52"/>
        <v/>
      </c>
      <c r="L1641" s="45" t="str">
        <f>IF(F1641="","",VLOOKUP(Journal!F1641,Kontenplan!$E$9:$F$278,2))</f>
        <v/>
      </c>
      <c r="M1641" s="44" t="str">
        <f>IF(G1641="","",VLOOKUP(Journal!G1641,Kontenplan!$E$9:$F$278,2))</f>
        <v/>
      </c>
      <c r="N1641" s="28" t="str">
        <f>IF(AND(G1641="",I1641="",J1641=""),"",IF(AND(I1641&gt;0,OR(F1641="",G1641="")),"Bitte gültige Kontonummer/n eingeben",IF(OR(AND(F1641&gt;0,F1641&lt;1000),F1641&gt;9999),"Sollkontonummer muss vierstellig sein",IF(VLOOKUP(F1641,Kontenplan!$E$9:$E$277,1)&lt;&gt;F1641,"Sollkonto existiert nicht",IF(D1641=0,"Bitte Beleg-Nr. prüfen",IF(OR(AND(G1641&gt;0,G1641&lt;1000),G1641&gt;9999),"Habenkontonummer muss vierstellig sein",IF(VLOOKUP(G1641,Kontenplan!$E$9:$F$277,1)&lt;&gt;G1641,"Habenkonto exisitert nicht","")))))))</f>
        <v/>
      </c>
      <c r="O1641" s="28" t="str">
        <f t="shared" si="51"/>
        <v/>
      </c>
      <c r="P1641" s="28"/>
      <c r="Q1641" s="28"/>
      <c r="R1641" s="28"/>
      <c r="S1641" s="28"/>
      <c r="T1641" s="28"/>
      <c r="U1641" s="28"/>
      <c r="V1641" s="28"/>
      <c r="X1641" s="28"/>
      <c r="Y1641" s="28"/>
    </row>
    <row r="1642" spans="1:25" x14ac:dyDescent="0.2">
      <c r="A1642" t="e">
        <f>IF(OR(F1642=#REF!,G1642=#REF!),ROUND(A1641+1,0),A1641+0.0001)</f>
        <v>#REF!</v>
      </c>
      <c r="B1642" s="20" t="e">
        <f>IF(AND(E1642&gt;=$B$2,E1642&lt;=$B$3,OR(F1642=#REF!,G1642=#REF!)),ROUND(B1641+1,0),B1641+0.0001)</f>
        <v>#REF!</v>
      </c>
      <c r="C1642" s="20" t="e">
        <f>IF(H1642=#REF!,ROUND(C1641+1,0),C1641+0.0001)</f>
        <v>#REF!</v>
      </c>
      <c r="D1642" s="21"/>
      <c r="E1642" s="22"/>
      <c r="F1642" s="23"/>
      <c r="G1642" s="24"/>
      <c r="H1642" s="51"/>
      <c r="I1642" s="25"/>
      <c r="J1642" s="31"/>
      <c r="K1642" s="43" t="str">
        <f t="shared" si="52"/>
        <v/>
      </c>
      <c r="L1642" s="45" t="str">
        <f>IF(F1642="","",VLOOKUP(Journal!F1642,Kontenplan!$E$9:$F$278,2))</f>
        <v/>
      </c>
      <c r="M1642" s="44" t="str">
        <f>IF(G1642="","",VLOOKUP(Journal!G1642,Kontenplan!$E$9:$F$278,2))</f>
        <v/>
      </c>
      <c r="N1642" s="28" t="str">
        <f>IF(AND(G1642="",I1642="",J1642=""),"",IF(AND(I1642&gt;0,OR(F1642="",G1642="")),"Bitte gültige Kontonummer/n eingeben",IF(OR(AND(F1642&gt;0,F1642&lt;1000),F1642&gt;9999),"Sollkontonummer muss vierstellig sein",IF(VLOOKUP(F1642,Kontenplan!$E$9:$E$277,1)&lt;&gt;F1642,"Sollkonto existiert nicht",IF(D1642=0,"Bitte Beleg-Nr. prüfen",IF(OR(AND(G1642&gt;0,G1642&lt;1000),G1642&gt;9999),"Habenkontonummer muss vierstellig sein",IF(VLOOKUP(G1642,Kontenplan!$E$9:$F$277,1)&lt;&gt;G1642,"Habenkonto exisitert nicht","")))))))</f>
        <v/>
      </c>
      <c r="O1642" s="28" t="str">
        <f t="shared" si="51"/>
        <v/>
      </c>
      <c r="P1642" s="28"/>
      <c r="Q1642" s="28"/>
      <c r="R1642" s="28"/>
      <c r="S1642" s="28"/>
      <c r="T1642" s="28"/>
      <c r="U1642" s="28"/>
      <c r="V1642" s="28"/>
      <c r="X1642" s="28"/>
      <c r="Y1642" s="28"/>
    </row>
    <row r="1643" spans="1:25" x14ac:dyDescent="0.2">
      <c r="A1643" t="e">
        <f>IF(OR(F1643=#REF!,G1643=#REF!),ROUND(A1642+1,0),A1642+0.0001)</f>
        <v>#REF!</v>
      </c>
      <c r="B1643" s="20" t="e">
        <f>IF(AND(E1643&gt;=$B$2,E1643&lt;=$B$3,OR(F1643=#REF!,G1643=#REF!)),ROUND(B1642+1,0),B1642+0.0001)</f>
        <v>#REF!</v>
      </c>
      <c r="C1643" s="20" t="e">
        <f>IF(H1643=#REF!,ROUND(C1642+1,0),C1642+0.0001)</f>
        <v>#REF!</v>
      </c>
      <c r="D1643" s="21"/>
      <c r="E1643" s="22"/>
      <c r="F1643" s="23"/>
      <c r="G1643" s="24"/>
      <c r="H1643" s="51"/>
      <c r="I1643" s="25"/>
      <c r="J1643" s="31"/>
      <c r="K1643" s="43" t="str">
        <f t="shared" si="52"/>
        <v/>
      </c>
      <c r="L1643" s="45" t="str">
        <f>IF(F1643="","",VLOOKUP(Journal!F1643,Kontenplan!$E$9:$F$278,2))</f>
        <v/>
      </c>
      <c r="M1643" s="44" t="str">
        <f>IF(G1643="","",VLOOKUP(Journal!G1643,Kontenplan!$E$9:$F$278,2))</f>
        <v/>
      </c>
      <c r="N1643" s="28" t="str">
        <f>IF(AND(G1643="",I1643="",J1643=""),"",IF(AND(I1643&gt;0,OR(F1643="",G1643="")),"Bitte gültige Kontonummer/n eingeben",IF(OR(AND(F1643&gt;0,F1643&lt;1000),F1643&gt;9999),"Sollkontonummer muss vierstellig sein",IF(VLOOKUP(F1643,Kontenplan!$E$9:$E$277,1)&lt;&gt;F1643,"Sollkonto existiert nicht",IF(D1643=0,"Bitte Beleg-Nr. prüfen",IF(OR(AND(G1643&gt;0,G1643&lt;1000),G1643&gt;9999),"Habenkontonummer muss vierstellig sein",IF(VLOOKUP(G1643,Kontenplan!$E$9:$F$277,1)&lt;&gt;G1643,"Habenkonto exisitert nicht","")))))))</f>
        <v/>
      </c>
      <c r="O1643" s="28" t="str">
        <f t="shared" si="51"/>
        <v/>
      </c>
      <c r="P1643" s="28"/>
      <c r="Q1643" s="28"/>
      <c r="R1643" s="28"/>
      <c r="S1643" s="28"/>
      <c r="T1643" s="28"/>
      <c r="U1643" s="28"/>
      <c r="V1643" s="28"/>
      <c r="X1643" s="28"/>
      <c r="Y1643" s="28"/>
    </row>
    <row r="1644" spans="1:25" x14ac:dyDescent="0.2">
      <c r="A1644" t="e">
        <f>IF(OR(F1644=#REF!,G1644=#REF!),ROUND(A1643+1,0),A1643+0.0001)</f>
        <v>#REF!</v>
      </c>
      <c r="B1644" s="20" t="e">
        <f>IF(AND(E1644&gt;=$B$2,E1644&lt;=$B$3,OR(F1644=#REF!,G1644=#REF!)),ROUND(B1643+1,0),B1643+0.0001)</f>
        <v>#REF!</v>
      </c>
      <c r="C1644" s="20" t="e">
        <f>IF(H1644=#REF!,ROUND(C1643+1,0),C1643+0.0001)</f>
        <v>#REF!</v>
      </c>
      <c r="D1644" s="21"/>
      <c r="E1644" s="22"/>
      <c r="F1644" s="23"/>
      <c r="G1644" s="24"/>
      <c r="H1644" s="51"/>
      <c r="I1644" s="25"/>
      <c r="J1644" s="31"/>
      <c r="K1644" s="43" t="str">
        <f t="shared" si="52"/>
        <v/>
      </c>
      <c r="L1644" s="45" t="str">
        <f>IF(F1644="","",VLOOKUP(Journal!F1644,Kontenplan!$E$9:$F$278,2))</f>
        <v/>
      </c>
      <c r="M1644" s="44" t="str">
        <f>IF(G1644="","",VLOOKUP(Journal!G1644,Kontenplan!$E$9:$F$278,2))</f>
        <v/>
      </c>
      <c r="N1644" s="28" t="str">
        <f>IF(AND(G1644="",I1644="",J1644=""),"",IF(AND(I1644&gt;0,OR(F1644="",G1644="")),"Bitte gültige Kontonummer/n eingeben",IF(OR(AND(F1644&gt;0,F1644&lt;1000),F1644&gt;9999),"Sollkontonummer muss vierstellig sein",IF(VLOOKUP(F1644,Kontenplan!$E$9:$E$277,1)&lt;&gt;F1644,"Sollkonto existiert nicht",IF(D1644=0,"Bitte Beleg-Nr. prüfen",IF(OR(AND(G1644&gt;0,G1644&lt;1000),G1644&gt;9999),"Habenkontonummer muss vierstellig sein",IF(VLOOKUP(G1644,Kontenplan!$E$9:$F$277,1)&lt;&gt;G1644,"Habenkonto exisitert nicht","")))))))</f>
        <v/>
      </c>
      <c r="O1644" s="28" t="str">
        <f t="shared" si="51"/>
        <v/>
      </c>
      <c r="P1644" s="28"/>
      <c r="Q1644" s="28"/>
      <c r="R1644" s="28"/>
      <c r="S1644" s="28"/>
      <c r="T1644" s="28"/>
      <c r="U1644" s="28"/>
      <c r="V1644" s="28"/>
      <c r="X1644" s="28"/>
      <c r="Y1644" s="28"/>
    </row>
    <row r="1645" spans="1:25" x14ac:dyDescent="0.2">
      <c r="A1645" t="e">
        <f>IF(OR(F1645=#REF!,G1645=#REF!),ROUND(A1644+1,0),A1644+0.0001)</f>
        <v>#REF!</v>
      </c>
      <c r="B1645" s="20" t="e">
        <f>IF(AND(E1645&gt;=$B$2,E1645&lt;=$B$3,OR(F1645=#REF!,G1645=#REF!)),ROUND(B1644+1,0),B1644+0.0001)</f>
        <v>#REF!</v>
      </c>
      <c r="C1645" s="20" t="e">
        <f>IF(H1645=#REF!,ROUND(C1644+1,0),C1644+0.0001)</f>
        <v>#REF!</v>
      </c>
      <c r="D1645" s="21"/>
      <c r="E1645" s="22"/>
      <c r="F1645" s="23"/>
      <c r="G1645" s="24"/>
      <c r="H1645" s="51"/>
      <c r="I1645" s="25"/>
      <c r="J1645" s="31"/>
      <c r="K1645" s="43" t="str">
        <f t="shared" si="52"/>
        <v/>
      </c>
      <c r="L1645" s="45" t="str">
        <f>IF(F1645="","",VLOOKUP(Journal!F1645,Kontenplan!$E$9:$F$278,2))</f>
        <v/>
      </c>
      <c r="M1645" s="44" t="str">
        <f>IF(G1645="","",VLOOKUP(Journal!G1645,Kontenplan!$E$9:$F$278,2))</f>
        <v/>
      </c>
      <c r="N1645" s="28" t="str">
        <f>IF(AND(G1645="",I1645="",J1645=""),"",IF(AND(I1645&gt;0,OR(F1645="",G1645="")),"Bitte gültige Kontonummer/n eingeben",IF(OR(AND(F1645&gt;0,F1645&lt;1000),F1645&gt;9999),"Sollkontonummer muss vierstellig sein",IF(VLOOKUP(F1645,Kontenplan!$E$9:$E$277,1)&lt;&gt;F1645,"Sollkonto existiert nicht",IF(D1645=0,"Bitte Beleg-Nr. prüfen",IF(OR(AND(G1645&gt;0,G1645&lt;1000),G1645&gt;9999),"Habenkontonummer muss vierstellig sein",IF(VLOOKUP(G1645,Kontenplan!$E$9:$F$277,1)&lt;&gt;G1645,"Habenkonto exisitert nicht","")))))))</f>
        <v/>
      </c>
      <c r="O1645" s="28" t="str">
        <f t="shared" si="51"/>
        <v/>
      </c>
      <c r="P1645" s="28"/>
      <c r="Q1645" s="28"/>
      <c r="R1645" s="28"/>
      <c r="S1645" s="28"/>
      <c r="T1645" s="28"/>
      <c r="U1645" s="28"/>
      <c r="V1645" s="28"/>
      <c r="X1645" s="28"/>
      <c r="Y1645" s="28"/>
    </row>
    <row r="1646" spans="1:25" x14ac:dyDescent="0.2">
      <c r="A1646" t="e">
        <f>IF(OR(F1646=#REF!,G1646=#REF!),ROUND(A1645+1,0),A1645+0.0001)</f>
        <v>#REF!</v>
      </c>
      <c r="B1646" s="20" t="e">
        <f>IF(AND(E1646&gt;=$B$2,E1646&lt;=$B$3,OR(F1646=#REF!,G1646=#REF!)),ROUND(B1645+1,0),B1645+0.0001)</f>
        <v>#REF!</v>
      </c>
      <c r="C1646" s="20" t="e">
        <f>IF(H1646=#REF!,ROUND(C1645+1,0),C1645+0.0001)</f>
        <v>#REF!</v>
      </c>
      <c r="D1646" s="21"/>
      <c r="E1646" s="22"/>
      <c r="F1646" s="23"/>
      <c r="G1646" s="24"/>
      <c r="H1646" s="51"/>
      <c r="I1646" s="25"/>
      <c r="J1646" s="31"/>
      <c r="K1646" s="43" t="str">
        <f t="shared" si="52"/>
        <v/>
      </c>
      <c r="L1646" s="45" t="str">
        <f>IF(F1646="","",VLOOKUP(Journal!F1646,Kontenplan!$E$9:$F$278,2))</f>
        <v/>
      </c>
      <c r="M1646" s="44" t="str">
        <f>IF(G1646="","",VLOOKUP(Journal!G1646,Kontenplan!$E$9:$F$278,2))</f>
        <v/>
      </c>
      <c r="N1646" s="28" t="str">
        <f>IF(AND(G1646="",I1646="",J1646=""),"",IF(AND(I1646&gt;0,OR(F1646="",G1646="")),"Bitte gültige Kontonummer/n eingeben",IF(OR(AND(F1646&gt;0,F1646&lt;1000),F1646&gt;9999),"Sollkontonummer muss vierstellig sein",IF(VLOOKUP(F1646,Kontenplan!$E$9:$E$277,1)&lt;&gt;F1646,"Sollkonto existiert nicht",IF(D1646=0,"Bitte Beleg-Nr. prüfen",IF(OR(AND(G1646&gt;0,G1646&lt;1000),G1646&gt;9999),"Habenkontonummer muss vierstellig sein",IF(VLOOKUP(G1646,Kontenplan!$E$9:$F$277,1)&lt;&gt;G1646,"Habenkonto exisitert nicht","")))))))</f>
        <v/>
      </c>
      <c r="O1646" s="28" t="str">
        <f t="shared" si="51"/>
        <v/>
      </c>
      <c r="P1646" s="28"/>
      <c r="Q1646" s="28"/>
      <c r="R1646" s="28"/>
      <c r="S1646" s="28"/>
      <c r="T1646" s="28"/>
      <c r="U1646" s="28"/>
      <c r="V1646" s="28"/>
      <c r="X1646" s="28"/>
      <c r="Y1646" s="28"/>
    </row>
    <row r="1647" spans="1:25" x14ac:dyDescent="0.2">
      <c r="A1647" t="e">
        <f>IF(OR(F1647=#REF!,G1647=#REF!),ROUND(A1646+1,0),A1646+0.0001)</f>
        <v>#REF!</v>
      </c>
      <c r="B1647" s="20" t="e">
        <f>IF(AND(E1647&gt;=$B$2,E1647&lt;=$B$3,OR(F1647=#REF!,G1647=#REF!)),ROUND(B1646+1,0),B1646+0.0001)</f>
        <v>#REF!</v>
      </c>
      <c r="C1647" s="20" t="e">
        <f>IF(H1647=#REF!,ROUND(C1646+1,0),C1646+0.0001)</f>
        <v>#REF!</v>
      </c>
      <c r="D1647" s="21"/>
      <c r="E1647" s="22"/>
      <c r="F1647" s="23"/>
      <c r="G1647" s="24"/>
      <c r="H1647" s="51"/>
      <c r="I1647" s="25"/>
      <c r="J1647" s="31"/>
      <c r="K1647" s="43" t="str">
        <f t="shared" si="52"/>
        <v/>
      </c>
      <c r="L1647" s="45" t="str">
        <f>IF(F1647="","",VLOOKUP(Journal!F1647,Kontenplan!$E$9:$F$278,2))</f>
        <v/>
      </c>
      <c r="M1647" s="44" t="str">
        <f>IF(G1647="","",VLOOKUP(Journal!G1647,Kontenplan!$E$9:$F$278,2))</f>
        <v/>
      </c>
      <c r="N1647" s="28" t="str">
        <f>IF(AND(G1647="",I1647="",J1647=""),"",IF(AND(I1647&gt;0,OR(F1647="",G1647="")),"Bitte gültige Kontonummer/n eingeben",IF(OR(AND(F1647&gt;0,F1647&lt;1000),F1647&gt;9999),"Sollkontonummer muss vierstellig sein",IF(VLOOKUP(F1647,Kontenplan!$E$9:$E$277,1)&lt;&gt;F1647,"Sollkonto existiert nicht",IF(D1647=0,"Bitte Beleg-Nr. prüfen",IF(OR(AND(G1647&gt;0,G1647&lt;1000),G1647&gt;9999),"Habenkontonummer muss vierstellig sein",IF(VLOOKUP(G1647,Kontenplan!$E$9:$F$277,1)&lt;&gt;G1647,"Habenkonto exisitert nicht","")))))))</f>
        <v/>
      </c>
      <c r="O1647" s="28" t="str">
        <f t="shared" si="51"/>
        <v/>
      </c>
      <c r="P1647" s="28"/>
      <c r="Q1647" s="28"/>
      <c r="R1647" s="28"/>
      <c r="S1647" s="28"/>
      <c r="T1647" s="28"/>
      <c r="U1647" s="28"/>
      <c r="V1647" s="28"/>
      <c r="X1647" s="28"/>
      <c r="Y1647" s="28"/>
    </row>
    <row r="1648" spans="1:25" x14ac:dyDescent="0.2">
      <c r="A1648" t="e">
        <f>IF(OR(F1648=#REF!,G1648=#REF!),ROUND(A1647+1,0),A1647+0.0001)</f>
        <v>#REF!</v>
      </c>
      <c r="B1648" s="20" t="e">
        <f>IF(AND(E1648&gt;=$B$2,E1648&lt;=$B$3,OR(F1648=#REF!,G1648=#REF!)),ROUND(B1647+1,0),B1647+0.0001)</f>
        <v>#REF!</v>
      </c>
      <c r="C1648" s="20" t="e">
        <f>IF(H1648=#REF!,ROUND(C1647+1,0),C1647+0.0001)</f>
        <v>#REF!</v>
      </c>
      <c r="D1648" s="21"/>
      <c r="E1648" s="22"/>
      <c r="F1648" s="23"/>
      <c r="G1648" s="24"/>
      <c r="H1648" s="51"/>
      <c r="I1648" s="25"/>
      <c r="J1648" s="31"/>
      <c r="K1648" s="43" t="str">
        <f t="shared" si="52"/>
        <v/>
      </c>
      <c r="L1648" s="45" t="str">
        <f>IF(F1648="","",VLOOKUP(Journal!F1648,Kontenplan!$E$9:$F$278,2))</f>
        <v/>
      </c>
      <c r="M1648" s="44" t="str">
        <f>IF(G1648="","",VLOOKUP(Journal!G1648,Kontenplan!$E$9:$F$278,2))</f>
        <v/>
      </c>
      <c r="N1648" s="28" t="str">
        <f>IF(AND(G1648="",I1648="",J1648=""),"",IF(AND(I1648&gt;0,OR(F1648="",G1648="")),"Bitte gültige Kontonummer/n eingeben",IF(OR(AND(F1648&gt;0,F1648&lt;1000),F1648&gt;9999),"Sollkontonummer muss vierstellig sein",IF(VLOOKUP(F1648,Kontenplan!$E$9:$E$277,1)&lt;&gt;F1648,"Sollkonto existiert nicht",IF(D1648=0,"Bitte Beleg-Nr. prüfen",IF(OR(AND(G1648&gt;0,G1648&lt;1000),G1648&gt;9999),"Habenkontonummer muss vierstellig sein",IF(VLOOKUP(G1648,Kontenplan!$E$9:$F$277,1)&lt;&gt;G1648,"Habenkonto exisitert nicht","")))))))</f>
        <v/>
      </c>
      <c r="O1648" s="28" t="str">
        <f t="shared" si="51"/>
        <v/>
      </c>
      <c r="P1648" s="28"/>
      <c r="Q1648" s="28"/>
      <c r="R1648" s="28"/>
      <c r="S1648" s="28"/>
      <c r="T1648" s="28"/>
      <c r="U1648" s="28"/>
      <c r="V1648" s="28"/>
      <c r="X1648" s="28"/>
      <c r="Y1648" s="28"/>
    </row>
    <row r="1649" spans="1:25" x14ac:dyDescent="0.2">
      <c r="A1649" t="e">
        <f>IF(OR(F1649=#REF!,G1649=#REF!),ROUND(A1648+1,0),A1648+0.0001)</f>
        <v>#REF!</v>
      </c>
      <c r="B1649" s="20" t="e">
        <f>IF(AND(E1649&gt;=$B$2,E1649&lt;=$B$3,OR(F1649=#REF!,G1649=#REF!)),ROUND(B1648+1,0),B1648+0.0001)</f>
        <v>#REF!</v>
      </c>
      <c r="C1649" s="20" t="e">
        <f>IF(H1649=#REF!,ROUND(C1648+1,0),C1648+0.0001)</f>
        <v>#REF!</v>
      </c>
      <c r="D1649" s="21"/>
      <c r="E1649" s="22"/>
      <c r="F1649" s="23"/>
      <c r="G1649" s="24"/>
      <c r="H1649" s="51"/>
      <c r="I1649" s="25"/>
      <c r="J1649" s="31"/>
      <c r="K1649" s="43" t="str">
        <f t="shared" si="52"/>
        <v/>
      </c>
      <c r="L1649" s="45" t="str">
        <f>IF(F1649="","",VLOOKUP(Journal!F1649,Kontenplan!$E$9:$F$278,2))</f>
        <v/>
      </c>
      <c r="M1649" s="44" t="str">
        <f>IF(G1649="","",VLOOKUP(Journal!G1649,Kontenplan!$E$9:$F$278,2))</f>
        <v/>
      </c>
      <c r="N1649" s="28" t="str">
        <f>IF(AND(G1649="",I1649="",J1649=""),"",IF(AND(I1649&gt;0,OR(F1649="",G1649="")),"Bitte gültige Kontonummer/n eingeben",IF(OR(AND(F1649&gt;0,F1649&lt;1000),F1649&gt;9999),"Sollkontonummer muss vierstellig sein",IF(VLOOKUP(F1649,Kontenplan!$E$9:$E$277,1)&lt;&gt;F1649,"Sollkonto existiert nicht",IF(D1649=0,"Bitte Beleg-Nr. prüfen",IF(OR(AND(G1649&gt;0,G1649&lt;1000),G1649&gt;9999),"Habenkontonummer muss vierstellig sein",IF(VLOOKUP(G1649,Kontenplan!$E$9:$F$277,1)&lt;&gt;G1649,"Habenkonto exisitert nicht","")))))))</f>
        <v/>
      </c>
      <c r="O1649" s="28" t="str">
        <f t="shared" si="51"/>
        <v/>
      </c>
      <c r="P1649" s="28"/>
      <c r="Q1649" s="28"/>
      <c r="R1649" s="28"/>
      <c r="S1649" s="28"/>
      <c r="T1649" s="28"/>
      <c r="U1649" s="28"/>
      <c r="V1649" s="28"/>
      <c r="X1649" s="28"/>
      <c r="Y1649" s="28"/>
    </row>
    <row r="1650" spans="1:25" x14ac:dyDescent="0.2">
      <c r="A1650" t="e">
        <f>IF(OR(F1650=#REF!,G1650=#REF!),ROUND(A1649+1,0),A1649+0.0001)</f>
        <v>#REF!</v>
      </c>
      <c r="B1650" s="20" t="e">
        <f>IF(AND(E1650&gt;=$B$2,E1650&lt;=$B$3,OR(F1650=#REF!,G1650=#REF!)),ROUND(B1649+1,0),B1649+0.0001)</f>
        <v>#REF!</v>
      </c>
      <c r="C1650" s="20" t="e">
        <f>IF(H1650=#REF!,ROUND(C1649+1,0),C1649+0.0001)</f>
        <v>#REF!</v>
      </c>
      <c r="D1650" s="21"/>
      <c r="E1650" s="22"/>
      <c r="F1650" s="23"/>
      <c r="G1650" s="24"/>
      <c r="H1650" s="51"/>
      <c r="I1650" s="25"/>
      <c r="J1650" s="31"/>
      <c r="K1650" s="43" t="str">
        <f t="shared" si="52"/>
        <v/>
      </c>
      <c r="L1650" s="45" t="str">
        <f>IF(F1650="","",VLOOKUP(Journal!F1650,Kontenplan!$E$9:$F$278,2))</f>
        <v/>
      </c>
      <c r="M1650" s="44" t="str">
        <f>IF(G1650="","",VLOOKUP(Journal!G1650,Kontenplan!$E$9:$F$278,2))</f>
        <v/>
      </c>
      <c r="N1650" s="28" t="str">
        <f>IF(AND(G1650="",I1650="",J1650=""),"",IF(AND(I1650&gt;0,OR(F1650="",G1650="")),"Bitte gültige Kontonummer/n eingeben",IF(OR(AND(F1650&gt;0,F1650&lt;1000),F1650&gt;9999),"Sollkontonummer muss vierstellig sein",IF(VLOOKUP(F1650,Kontenplan!$E$9:$E$277,1)&lt;&gt;F1650,"Sollkonto existiert nicht",IF(D1650=0,"Bitte Beleg-Nr. prüfen",IF(OR(AND(G1650&gt;0,G1650&lt;1000),G1650&gt;9999),"Habenkontonummer muss vierstellig sein",IF(VLOOKUP(G1650,Kontenplan!$E$9:$F$277,1)&lt;&gt;G1650,"Habenkonto exisitert nicht","")))))))</f>
        <v/>
      </c>
      <c r="O1650" s="28" t="str">
        <f t="shared" si="51"/>
        <v/>
      </c>
      <c r="P1650" s="28"/>
      <c r="Q1650" s="28"/>
      <c r="R1650" s="28"/>
      <c r="S1650" s="28"/>
      <c r="T1650" s="28"/>
      <c r="U1650" s="28"/>
      <c r="V1650" s="28"/>
      <c r="X1650" s="28"/>
      <c r="Y1650" s="28"/>
    </row>
    <row r="1651" spans="1:25" x14ac:dyDescent="0.2">
      <c r="A1651" t="e">
        <f>IF(OR(F1651=#REF!,G1651=#REF!),ROUND(A1650+1,0),A1650+0.0001)</f>
        <v>#REF!</v>
      </c>
      <c r="B1651" s="20" t="e">
        <f>IF(AND(E1651&gt;=$B$2,E1651&lt;=$B$3,OR(F1651=#REF!,G1651=#REF!)),ROUND(B1650+1,0),B1650+0.0001)</f>
        <v>#REF!</v>
      </c>
      <c r="C1651" s="20" t="e">
        <f>IF(H1651=#REF!,ROUND(C1650+1,0),C1650+0.0001)</f>
        <v>#REF!</v>
      </c>
      <c r="D1651" s="21"/>
      <c r="E1651" s="22"/>
      <c r="F1651" s="23"/>
      <c r="G1651" s="24"/>
      <c r="H1651" s="51"/>
      <c r="I1651" s="25"/>
      <c r="J1651" s="31"/>
      <c r="K1651" s="43" t="str">
        <f t="shared" si="52"/>
        <v/>
      </c>
      <c r="L1651" s="45" t="str">
        <f>IF(F1651="","",VLOOKUP(Journal!F1651,Kontenplan!$E$9:$F$278,2))</f>
        <v/>
      </c>
      <c r="M1651" s="44" t="str">
        <f>IF(G1651="","",VLOOKUP(Journal!G1651,Kontenplan!$E$9:$F$278,2))</f>
        <v/>
      </c>
      <c r="N1651" s="28" t="str">
        <f>IF(AND(G1651="",I1651="",J1651=""),"",IF(AND(I1651&gt;0,OR(F1651="",G1651="")),"Bitte gültige Kontonummer/n eingeben",IF(OR(AND(F1651&gt;0,F1651&lt;1000),F1651&gt;9999),"Sollkontonummer muss vierstellig sein",IF(VLOOKUP(F1651,Kontenplan!$E$9:$E$277,1)&lt;&gt;F1651,"Sollkonto existiert nicht",IF(D1651=0,"Bitte Beleg-Nr. prüfen",IF(OR(AND(G1651&gt;0,G1651&lt;1000),G1651&gt;9999),"Habenkontonummer muss vierstellig sein",IF(VLOOKUP(G1651,Kontenplan!$E$9:$F$277,1)&lt;&gt;G1651,"Habenkonto exisitert nicht","")))))))</f>
        <v/>
      </c>
      <c r="O1651" s="28" t="str">
        <f t="shared" si="51"/>
        <v/>
      </c>
      <c r="P1651" s="28"/>
      <c r="Q1651" s="28"/>
      <c r="R1651" s="28"/>
      <c r="S1651" s="28"/>
      <c r="T1651" s="28"/>
      <c r="U1651" s="28"/>
      <c r="V1651" s="28"/>
      <c r="X1651" s="28"/>
      <c r="Y1651" s="28"/>
    </row>
    <row r="1652" spans="1:25" x14ac:dyDescent="0.2">
      <c r="A1652" t="e">
        <f>IF(OR(F1652=#REF!,G1652=#REF!),ROUND(A1651+1,0),A1651+0.0001)</f>
        <v>#REF!</v>
      </c>
      <c r="B1652" s="20" t="e">
        <f>IF(AND(E1652&gt;=$B$2,E1652&lt;=$B$3,OR(F1652=#REF!,G1652=#REF!)),ROUND(B1651+1,0),B1651+0.0001)</f>
        <v>#REF!</v>
      </c>
      <c r="C1652" s="20" t="e">
        <f>IF(H1652=#REF!,ROUND(C1651+1,0),C1651+0.0001)</f>
        <v>#REF!</v>
      </c>
      <c r="D1652" s="21"/>
      <c r="E1652" s="22"/>
      <c r="F1652" s="23"/>
      <c r="G1652" s="24"/>
      <c r="H1652" s="51"/>
      <c r="I1652" s="25"/>
      <c r="J1652" s="31"/>
      <c r="K1652" s="43" t="str">
        <f t="shared" si="52"/>
        <v/>
      </c>
      <c r="L1652" s="45" t="str">
        <f>IF(F1652="","",VLOOKUP(Journal!F1652,Kontenplan!$E$9:$F$278,2))</f>
        <v/>
      </c>
      <c r="M1652" s="44" t="str">
        <f>IF(G1652="","",VLOOKUP(Journal!G1652,Kontenplan!$E$9:$F$278,2))</f>
        <v/>
      </c>
      <c r="N1652" s="28" t="str">
        <f>IF(AND(G1652="",I1652="",J1652=""),"",IF(AND(I1652&gt;0,OR(F1652="",G1652="")),"Bitte gültige Kontonummer/n eingeben",IF(OR(AND(F1652&gt;0,F1652&lt;1000),F1652&gt;9999),"Sollkontonummer muss vierstellig sein",IF(VLOOKUP(F1652,Kontenplan!$E$9:$E$277,1)&lt;&gt;F1652,"Sollkonto existiert nicht",IF(D1652=0,"Bitte Beleg-Nr. prüfen",IF(OR(AND(G1652&gt;0,G1652&lt;1000),G1652&gt;9999),"Habenkontonummer muss vierstellig sein",IF(VLOOKUP(G1652,Kontenplan!$E$9:$F$277,1)&lt;&gt;G1652,"Habenkonto exisitert nicht","")))))))</f>
        <v/>
      </c>
      <c r="O1652" s="28" t="str">
        <f t="shared" si="51"/>
        <v/>
      </c>
      <c r="P1652" s="28"/>
      <c r="Q1652" s="28"/>
      <c r="R1652" s="28"/>
      <c r="S1652" s="28"/>
      <c r="T1652" s="28"/>
      <c r="U1652" s="28"/>
      <c r="V1652" s="28"/>
      <c r="X1652" s="28"/>
      <c r="Y1652" s="28"/>
    </row>
    <row r="1653" spans="1:25" x14ac:dyDescent="0.2">
      <c r="A1653" t="e">
        <f>IF(OR(F1653=#REF!,G1653=#REF!),ROUND(A1652+1,0),A1652+0.0001)</f>
        <v>#REF!</v>
      </c>
      <c r="B1653" s="20" t="e">
        <f>IF(AND(E1653&gt;=$B$2,E1653&lt;=$B$3,OR(F1653=#REF!,G1653=#REF!)),ROUND(B1652+1,0),B1652+0.0001)</f>
        <v>#REF!</v>
      </c>
      <c r="C1653" s="20" t="e">
        <f>IF(H1653=#REF!,ROUND(C1652+1,0),C1652+0.0001)</f>
        <v>#REF!</v>
      </c>
      <c r="D1653" s="21"/>
      <c r="E1653" s="22"/>
      <c r="F1653" s="23"/>
      <c r="G1653" s="24"/>
      <c r="H1653" s="51"/>
      <c r="I1653" s="25"/>
      <c r="J1653" s="31"/>
      <c r="K1653" s="43" t="str">
        <f t="shared" si="52"/>
        <v/>
      </c>
      <c r="L1653" s="45" t="str">
        <f>IF(F1653="","",VLOOKUP(Journal!F1653,Kontenplan!$E$9:$F$278,2))</f>
        <v/>
      </c>
      <c r="M1653" s="44" t="str">
        <f>IF(G1653="","",VLOOKUP(Journal!G1653,Kontenplan!$E$9:$F$278,2))</f>
        <v/>
      </c>
      <c r="N1653" s="28" t="str">
        <f>IF(AND(G1653="",I1653="",J1653=""),"",IF(AND(I1653&gt;0,OR(F1653="",G1653="")),"Bitte gültige Kontonummer/n eingeben",IF(OR(AND(F1653&gt;0,F1653&lt;1000),F1653&gt;9999),"Sollkontonummer muss vierstellig sein",IF(VLOOKUP(F1653,Kontenplan!$E$9:$E$277,1)&lt;&gt;F1653,"Sollkonto existiert nicht",IF(D1653=0,"Bitte Beleg-Nr. prüfen",IF(OR(AND(G1653&gt;0,G1653&lt;1000),G1653&gt;9999),"Habenkontonummer muss vierstellig sein",IF(VLOOKUP(G1653,Kontenplan!$E$9:$F$277,1)&lt;&gt;G1653,"Habenkonto exisitert nicht","")))))))</f>
        <v/>
      </c>
      <c r="O1653" s="28" t="str">
        <f t="shared" si="51"/>
        <v/>
      </c>
      <c r="P1653" s="28"/>
      <c r="Q1653" s="28"/>
      <c r="R1653" s="28"/>
      <c r="S1653" s="28"/>
      <c r="T1653" s="28"/>
      <c r="U1653" s="28"/>
      <c r="V1653" s="28"/>
      <c r="X1653" s="28"/>
      <c r="Y1653" s="28"/>
    </row>
    <row r="1654" spans="1:25" x14ac:dyDescent="0.2">
      <c r="A1654" t="e">
        <f>IF(OR(F1654=#REF!,G1654=#REF!),ROUND(A1653+1,0),A1653+0.0001)</f>
        <v>#REF!</v>
      </c>
      <c r="B1654" s="20" t="e">
        <f>IF(AND(E1654&gt;=$B$2,E1654&lt;=$B$3,OR(F1654=#REF!,G1654=#REF!)),ROUND(B1653+1,0),B1653+0.0001)</f>
        <v>#REF!</v>
      </c>
      <c r="C1654" s="20" t="e">
        <f>IF(H1654=#REF!,ROUND(C1653+1,0),C1653+0.0001)</f>
        <v>#REF!</v>
      </c>
      <c r="D1654" s="21"/>
      <c r="E1654" s="22"/>
      <c r="F1654" s="23"/>
      <c r="G1654" s="24"/>
      <c r="H1654" s="51"/>
      <c r="I1654" s="25"/>
      <c r="J1654" s="31"/>
      <c r="K1654" s="43" t="str">
        <f t="shared" si="52"/>
        <v/>
      </c>
      <c r="L1654" s="45" t="str">
        <f>IF(F1654="","",VLOOKUP(Journal!F1654,Kontenplan!$E$9:$F$278,2))</f>
        <v/>
      </c>
      <c r="M1654" s="44" t="str">
        <f>IF(G1654="","",VLOOKUP(Journal!G1654,Kontenplan!$E$9:$F$278,2))</f>
        <v/>
      </c>
      <c r="N1654" s="28" t="str">
        <f>IF(AND(G1654="",I1654="",J1654=""),"",IF(AND(I1654&gt;0,OR(F1654="",G1654="")),"Bitte gültige Kontonummer/n eingeben",IF(OR(AND(F1654&gt;0,F1654&lt;1000),F1654&gt;9999),"Sollkontonummer muss vierstellig sein",IF(VLOOKUP(F1654,Kontenplan!$E$9:$E$277,1)&lt;&gt;F1654,"Sollkonto existiert nicht",IF(D1654=0,"Bitte Beleg-Nr. prüfen",IF(OR(AND(G1654&gt;0,G1654&lt;1000),G1654&gt;9999),"Habenkontonummer muss vierstellig sein",IF(VLOOKUP(G1654,Kontenplan!$E$9:$F$277,1)&lt;&gt;G1654,"Habenkonto exisitert nicht","")))))))</f>
        <v/>
      </c>
      <c r="O1654" s="28" t="str">
        <f t="shared" si="51"/>
        <v/>
      </c>
      <c r="P1654" s="28"/>
      <c r="Q1654" s="28"/>
      <c r="R1654" s="28"/>
      <c r="S1654" s="28"/>
      <c r="T1654" s="28"/>
      <c r="U1654" s="28"/>
      <c r="V1654" s="28"/>
      <c r="X1654" s="28"/>
      <c r="Y1654" s="28"/>
    </row>
    <row r="1655" spans="1:25" x14ac:dyDescent="0.2">
      <c r="A1655" t="e">
        <f>IF(OR(F1655=#REF!,G1655=#REF!),ROUND(A1654+1,0),A1654+0.0001)</f>
        <v>#REF!</v>
      </c>
      <c r="B1655" s="20" t="e">
        <f>IF(AND(E1655&gt;=$B$2,E1655&lt;=$B$3,OR(F1655=#REF!,G1655=#REF!)),ROUND(B1654+1,0),B1654+0.0001)</f>
        <v>#REF!</v>
      </c>
      <c r="C1655" s="20" t="e">
        <f>IF(H1655=#REF!,ROUND(C1654+1,0),C1654+0.0001)</f>
        <v>#REF!</v>
      </c>
      <c r="D1655" s="21"/>
      <c r="E1655" s="22"/>
      <c r="F1655" s="23"/>
      <c r="G1655" s="24"/>
      <c r="H1655" s="51"/>
      <c r="I1655" s="25"/>
      <c r="J1655" s="31"/>
      <c r="K1655" s="43" t="str">
        <f t="shared" si="52"/>
        <v/>
      </c>
      <c r="L1655" s="45" t="str">
        <f>IF(F1655="","",VLOOKUP(Journal!F1655,Kontenplan!$E$9:$F$278,2))</f>
        <v/>
      </c>
      <c r="M1655" s="44" t="str">
        <f>IF(G1655="","",VLOOKUP(Journal!G1655,Kontenplan!$E$9:$F$278,2))</f>
        <v/>
      </c>
      <c r="N1655" s="28" t="str">
        <f>IF(AND(G1655="",I1655="",J1655=""),"",IF(AND(I1655&gt;0,OR(F1655="",G1655="")),"Bitte gültige Kontonummer/n eingeben",IF(OR(AND(F1655&gt;0,F1655&lt;1000),F1655&gt;9999),"Sollkontonummer muss vierstellig sein",IF(VLOOKUP(F1655,Kontenplan!$E$9:$E$277,1)&lt;&gt;F1655,"Sollkonto existiert nicht",IF(D1655=0,"Bitte Beleg-Nr. prüfen",IF(OR(AND(G1655&gt;0,G1655&lt;1000),G1655&gt;9999),"Habenkontonummer muss vierstellig sein",IF(VLOOKUP(G1655,Kontenplan!$E$9:$F$277,1)&lt;&gt;G1655,"Habenkonto exisitert nicht","")))))))</f>
        <v/>
      </c>
      <c r="O1655" s="28" t="str">
        <f t="shared" si="51"/>
        <v/>
      </c>
      <c r="P1655" s="28"/>
      <c r="Q1655" s="28"/>
      <c r="R1655" s="28"/>
      <c r="S1655" s="28"/>
      <c r="T1655" s="28"/>
      <c r="U1655" s="28"/>
      <c r="V1655" s="28"/>
      <c r="X1655" s="28"/>
      <c r="Y1655" s="28"/>
    </row>
    <row r="1656" spans="1:25" x14ac:dyDescent="0.2">
      <c r="A1656" t="e">
        <f>IF(OR(F1656=#REF!,G1656=#REF!),ROUND(A1655+1,0),A1655+0.0001)</f>
        <v>#REF!</v>
      </c>
      <c r="B1656" s="20" t="e">
        <f>IF(AND(E1656&gt;=$B$2,E1656&lt;=$B$3,OR(F1656=#REF!,G1656=#REF!)),ROUND(B1655+1,0),B1655+0.0001)</f>
        <v>#REF!</v>
      </c>
      <c r="C1656" s="20" t="e">
        <f>IF(H1656=#REF!,ROUND(C1655+1,0),C1655+0.0001)</f>
        <v>#REF!</v>
      </c>
      <c r="D1656" s="21"/>
      <c r="E1656" s="22"/>
      <c r="F1656" s="23"/>
      <c r="G1656" s="24"/>
      <c r="H1656" s="51"/>
      <c r="I1656" s="25"/>
      <c r="J1656" s="31"/>
      <c r="K1656" s="43" t="str">
        <f t="shared" si="52"/>
        <v/>
      </c>
      <c r="L1656" s="45" t="str">
        <f>IF(F1656="","",VLOOKUP(Journal!F1656,Kontenplan!$E$9:$F$278,2))</f>
        <v/>
      </c>
      <c r="M1656" s="44" t="str">
        <f>IF(G1656="","",VLOOKUP(Journal!G1656,Kontenplan!$E$9:$F$278,2))</f>
        <v/>
      </c>
      <c r="N1656" s="28" t="str">
        <f>IF(AND(G1656="",I1656="",J1656=""),"",IF(AND(I1656&gt;0,OR(F1656="",G1656="")),"Bitte gültige Kontonummer/n eingeben",IF(OR(AND(F1656&gt;0,F1656&lt;1000),F1656&gt;9999),"Sollkontonummer muss vierstellig sein",IF(VLOOKUP(F1656,Kontenplan!$E$9:$E$277,1)&lt;&gt;F1656,"Sollkonto existiert nicht",IF(D1656=0,"Bitte Beleg-Nr. prüfen",IF(OR(AND(G1656&gt;0,G1656&lt;1000),G1656&gt;9999),"Habenkontonummer muss vierstellig sein",IF(VLOOKUP(G1656,Kontenplan!$E$9:$F$277,1)&lt;&gt;G1656,"Habenkonto exisitert nicht","")))))))</f>
        <v/>
      </c>
      <c r="O1656" s="28" t="str">
        <f t="shared" si="51"/>
        <v/>
      </c>
      <c r="P1656" s="28"/>
      <c r="Q1656" s="28"/>
      <c r="R1656" s="28"/>
      <c r="S1656" s="28"/>
      <c r="T1656" s="28"/>
      <c r="U1656" s="28"/>
      <c r="V1656" s="28"/>
      <c r="X1656" s="28"/>
      <c r="Y1656" s="28"/>
    </row>
    <row r="1657" spans="1:25" x14ac:dyDescent="0.2">
      <c r="A1657" t="e">
        <f>IF(OR(F1657=#REF!,G1657=#REF!),ROUND(A1656+1,0),A1656+0.0001)</f>
        <v>#REF!</v>
      </c>
      <c r="B1657" s="20" t="e">
        <f>IF(AND(E1657&gt;=$B$2,E1657&lt;=$B$3,OR(F1657=#REF!,G1657=#REF!)),ROUND(B1656+1,0),B1656+0.0001)</f>
        <v>#REF!</v>
      </c>
      <c r="C1657" s="20" t="e">
        <f>IF(H1657=#REF!,ROUND(C1656+1,0),C1656+0.0001)</f>
        <v>#REF!</v>
      </c>
      <c r="D1657" s="21"/>
      <c r="E1657" s="22"/>
      <c r="F1657" s="23"/>
      <c r="G1657" s="24"/>
      <c r="H1657" s="51"/>
      <c r="I1657" s="25"/>
      <c r="J1657" s="31"/>
      <c r="K1657" s="43" t="str">
        <f t="shared" si="52"/>
        <v/>
      </c>
      <c r="L1657" s="45" t="str">
        <f>IF(F1657="","",VLOOKUP(Journal!F1657,Kontenplan!$E$9:$F$278,2))</f>
        <v/>
      </c>
      <c r="M1657" s="44" t="str">
        <f>IF(G1657="","",VLOOKUP(Journal!G1657,Kontenplan!$E$9:$F$278,2))</f>
        <v/>
      </c>
      <c r="N1657" s="28" t="str">
        <f>IF(AND(G1657="",I1657="",J1657=""),"",IF(AND(I1657&gt;0,OR(F1657="",G1657="")),"Bitte gültige Kontonummer/n eingeben",IF(OR(AND(F1657&gt;0,F1657&lt;1000),F1657&gt;9999),"Sollkontonummer muss vierstellig sein",IF(VLOOKUP(F1657,Kontenplan!$E$9:$E$277,1)&lt;&gt;F1657,"Sollkonto existiert nicht",IF(D1657=0,"Bitte Beleg-Nr. prüfen",IF(OR(AND(G1657&gt;0,G1657&lt;1000),G1657&gt;9999),"Habenkontonummer muss vierstellig sein",IF(VLOOKUP(G1657,Kontenplan!$E$9:$F$277,1)&lt;&gt;G1657,"Habenkonto exisitert nicht","")))))))</f>
        <v/>
      </c>
      <c r="O1657" s="28" t="str">
        <f t="shared" si="51"/>
        <v/>
      </c>
      <c r="P1657" s="28"/>
      <c r="Q1657" s="28"/>
      <c r="R1657" s="28"/>
      <c r="S1657" s="28"/>
      <c r="T1657" s="28"/>
      <c r="U1657" s="28"/>
      <c r="V1657" s="28"/>
      <c r="X1657" s="28"/>
      <c r="Y1657" s="28"/>
    </row>
    <row r="1658" spans="1:25" x14ac:dyDescent="0.2">
      <c r="A1658" t="e">
        <f>IF(OR(F1658=#REF!,G1658=#REF!),ROUND(A1657+1,0),A1657+0.0001)</f>
        <v>#REF!</v>
      </c>
      <c r="B1658" s="20" t="e">
        <f>IF(AND(E1658&gt;=$B$2,E1658&lt;=$B$3,OR(F1658=#REF!,G1658=#REF!)),ROUND(B1657+1,0),B1657+0.0001)</f>
        <v>#REF!</v>
      </c>
      <c r="C1658" s="20" t="e">
        <f>IF(H1658=#REF!,ROUND(C1657+1,0),C1657+0.0001)</f>
        <v>#REF!</v>
      </c>
      <c r="D1658" s="21"/>
      <c r="E1658" s="22"/>
      <c r="F1658" s="23"/>
      <c r="G1658" s="24"/>
      <c r="H1658" s="51"/>
      <c r="I1658" s="25"/>
      <c r="J1658" s="31"/>
      <c r="K1658" s="43" t="str">
        <f t="shared" si="52"/>
        <v/>
      </c>
      <c r="L1658" s="45" t="str">
        <f>IF(F1658="","",VLOOKUP(Journal!F1658,Kontenplan!$E$9:$F$278,2))</f>
        <v/>
      </c>
      <c r="M1658" s="44" t="str">
        <f>IF(G1658="","",VLOOKUP(Journal!G1658,Kontenplan!$E$9:$F$278,2))</f>
        <v/>
      </c>
      <c r="N1658" s="28" t="str">
        <f>IF(AND(G1658="",I1658="",J1658=""),"",IF(AND(I1658&gt;0,OR(F1658="",G1658="")),"Bitte gültige Kontonummer/n eingeben",IF(OR(AND(F1658&gt;0,F1658&lt;1000),F1658&gt;9999),"Sollkontonummer muss vierstellig sein",IF(VLOOKUP(F1658,Kontenplan!$E$9:$E$277,1)&lt;&gt;F1658,"Sollkonto existiert nicht",IF(D1658=0,"Bitte Beleg-Nr. prüfen",IF(OR(AND(G1658&gt;0,G1658&lt;1000),G1658&gt;9999),"Habenkontonummer muss vierstellig sein",IF(VLOOKUP(G1658,Kontenplan!$E$9:$F$277,1)&lt;&gt;G1658,"Habenkonto exisitert nicht","")))))))</f>
        <v/>
      </c>
      <c r="O1658" s="28" t="str">
        <f t="shared" si="51"/>
        <v/>
      </c>
      <c r="P1658" s="28"/>
      <c r="Q1658" s="28"/>
      <c r="R1658" s="28"/>
      <c r="S1658" s="28"/>
      <c r="T1658" s="28"/>
      <c r="U1658" s="28"/>
      <c r="V1658" s="28"/>
      <c r="X1658" s="28"/>
      <c r="Y1658" s="28"/>
    </row>
    <row r="1659" spans="1:25" x14ac:dyDescent="0.2">
      <c r="A1659" t="e">
        <f>IF(OR(F1659=#REF!,G1659=#REF!),ROUND(A1658+1,0),A1658+0.0001)</f>
        <v>#REF!</v>
      </c>
      <c r="B1659" s="20" t="e">
        <f>IF(AND(E1659&gt;=$B$2,E1659&lt;=$B$3,OR(F1659=#REF!,G1659=#REF!)),ROUND(B1658+1,0),B1658+0.0001)</f>
        <v>#REF!</v>
      </c>
      <c r="C1659" s="20" t="e">
        <f>IF(H1659=#REF!,ROUND(C1658+1,0),C1658+0.0001)</f>
        <v>#REF!</v>
      </c>
      <c r="D1659" s="21"/>
      <c r="E1659" s="22"/>
      <c r="F1659" s="23"/>
      <c r="G1659" s="24"/>
      <c r="H1659" s="51"/>
      <c r="I1659" s="25"/>
      <c r="J1659" s="31"/>
      <c r="K1659" s="43" t="str">
        <f t="shared" si="52"/>
        <v/>
      </c>
      <c r="L1659" s="45" t="str">
        <f>IF(F1659="","",VLOOKUP(Journal!F1659,Kontenplan!$E$9:$F$278,2))</f>
        <v/>
      </c>
      <c r="M1659" s="44" t="str">
        <f>IF(G1659="","",VLOOKUP(Journal!G1659,Kontenplan!$E$9:$F$278,2))</f>
        <v/>
      </c>
      <c r="N1659" s="28" t="str">
        <f>IF(AND(G1659="",I1659="",J1659=""),"",IF(AND(I1659&gt;0,OR(F1659="",G1659="")),"Bitte gültige Kontonummer/n eingeben",IF(OR(AND(F1659&gt;0,F1659&lt;1000),F1659&gt;9999),"Sollkontonummer muss vierstellig sein",IF(VLOOKUP(F1659,Kontenplan!$E$9:$E$277,1)&lt;&gt;F1659,"Sollkonto existiert nicht",IF(D1659=0,"Bitte Beleg-Nr. prüfen",IF(OR(AND(G1659&gt;0,G1659&lt;1000),G1659&gt;9999),"Habenkontonummer muss vierstellig sein",IF(VLOOKUP(G1659,Kontenplan!$E$9:$F$277,1)&lt;&gt;G1659,"Habenkonto exisitert nicht","")))))))</f>
        <v/>
      </c>
      <c r="O1659" s="28" t="str">
        <f t="shared" si="51"/>
        <v/>
      </c>
      <c r="P1659" s="28"/>
      <c r="Q1659" s="28"/>
      <c r="R1659" s="28"/>
      <c r="S1659" s="28"/>
      <c r="T1659" s="28"/>
      <c r="U1659" s="28"/>
      <c r="V1659" s="28"/>
      <c r="X1659" s="28"/>
      <c r="Y1659" s="28"/>
    </row>
    <row r="1660" spans="1:25" x14ac:dyDescent="0.2">
      <c r="A1660" t="e">
        <f>IF(OR(F1660=#REF!,G1660=#REF!),ROUND(A1659+1,0),A1659+0.0001)</f>
        <v>#REF!</v>
      </c>
      <c r="B1660" s="20" t="e">
        <f>IF(AND(E1660&gt;=$B$2,E1660&lt;=$B$3,OR(F1660=#REF!,G1660=#REF!)),ROUND(B1659+1,0),B1659+0.0001)</f>
        <v>#REF!</v>
      </c>
      <c r="C1660" s="20" t="e">
        <f>IF(H1660=#REF!,ROUND(C1659+1,0),C1659+0.0001)</f>
        <v>#REF!</v>
      </c>
      <c r="D1660" s="21"/>
      <c r="E1660" s="22"/>
      <c r="F1660" s="23"/>
      <c r="G1660" s="24"/>
      <c r="H1660" s="51"/>
      <c r="I1660" s="25"/>
      <c r="J1660" s="31"/>
      <c r="K1660" s="43" t="str">
        <f t="shared" si="52"/>
        <v/>
      </c>
      <c r="L1660" s="45" t="str">
        <f>IF(F1660="","",VLOOKUP(Journal!F1660,Kontenplan!$E$9:$F$278,2))</f>
        <v/>
      </c>
      <c r="M1660" s="44" t="str">
        <f>IF(G1660="","",VLOOKUP(Journal!G1660,Kontenplan!$E$9:$F$278,2))</f>
        <v/>
      </c>
      <c r="N1660" s="28" t="str">
        <f>IF(AND(G1660="",I1660="",J1660=""),"",IF(AND(I1660&gt;0,OR(F1660="",G1660="")),"Bitte gültige Kontonummer/n eingeben",IF(OR(AND(F1660&gt;0,F1660&lt;1000),F1660&gt;9999),"Sollkontonummer muss vierstellig sein",IF(VLOOKUP(F1660,Kontenplan!$E$9:$E$277,1)&lt;&gt;F1660,"Sollkonto existiert nicht",IF(D1660=0,"Bitte Beleg-Nr. prüfen",IF(OR(AND(G1660&gt;0,G1660&lt;1000),G1660&gt;9999),"Habenkontonummer muss vierstellig sein",IF(VLOOKUP(G1660,Kontenplan!$E$9:$F$277,1)&lt;&gt;G1660,"Habenkonto exisitert nicht","")))))))</f>
        <v/>
      </c>
      <c r="O1660" s="28" t="str">
        <f t="shared" si="51"/>
        <v/>
      </c>
      <c r="P1660" s="28"/>
      <c r="Q1660" s="28"/>
      <c r="R1660" s="28"/>
      <c r="S1660" s="28"/>
      <c r="T1660" s="28"/>
      <c r="U1660" s="28"/>
      <c r="V1660" s="28"/>
      <c r="X1660" s="28"/>
      <c r="Y1660" s="28"/>
    </row>
    <row r="1661" spans="1:25" x14ac:dyDescent="0.2">
      <c r="A1661" t="e">
        <f>IF(OR(F1661=#REF!,G1661=#REF!),ROUND(A1660+1,0),A1660+0.0001)</f>
        <v>#REF!</v>
      </c>
      <c r="B1661" s="20" t="e">
        <f>IF(AND(E1661&gt;=$B$2,E1661&lt;=$B$3,OR(F1661=#REF!,G1661=#REF!)),ROUND(B1660+1,0),B1660+0.0001)</f>
        <v>#REF!</v>
      </c>
      <c r="C1661" s="20" t="e">
        <f>IF(H1661=#REF!,ROUND(C1660+1,0),C1660+0.0001)</f>
        <v>#REF!</v>
      </c>
      <c r="D1661" s="21"/>
      <c r="E1661" s="22"/>
      <c r="F1661" s="23"/>
      <c r="G1661" s="24"/>
      <c r="H1661" s="51"/>
      <c r="I1661" s="25"/>
      <c r="J1661" s="31"/>
      <c r="K1661" s="43" t="str">
        <f t="shared" si="52"/>
        <v/>
      </c>
      <c r="L1661" s="45" t="str">
        <f>IF(F1661="","",VLOOKUP(Journal!F1661,Kontenplan!$E$9:$F$278,2))</f>
        <v/>
      </c>
      <c r="M1661" s="44" t="str">
        <f>IF(G1661="","",VLOOKUP(Journal!G1661,Kontenplan!$E$9:$F$278,2))</f>
        <v/>
      </c>
      <c r="N1661" s="28" t="str">
        <f>IF(AND(G1661="",I1661="",J1661=""),"",IF(AND(I1661&gt;0,OR(F1661="",G1661="")),"Bitte gültige Kontonummer/n eingeben",IF(OR(AND(F1661&gt;0,F1661&lt;1000),F1661&gt;9999),"Sollkontonummer muss vierstellig sein",IF(VLOOKUP(F1661,Kontenplan!$E$9:$E$277,1)&lt;&gt;F1661,"Sollkonto existiert nicht",IF(D1661=0,"Bitte Beleg-Nr. prüfen",IF(OR(AND(G1661&gt;0,G1661&lt;1000),G1661&gt;9999),"Habenkontonummer muss vierstellig sein",IF(VLOOKUP(G1661,Kontenplan!$E$9:$F$277,1)&lt;&gt;G1661,"Habenkonto exisitert nicht","")))))))</f>
        <v/>
      </c>
      <c r="O1661" s="28" t="str">
        <f t="shared" si="51"/>
        <v/>
      </c>
      <c r="P1661" s="28"/>
      <c r="Q1661" s="28"/>
      <c r="R1661" s="28"/>
      <c r="S1661" s="28"/>
      <c r="T1661" s="28"/>
      <c r="U1661" s="28"/>
      <c r="V1661" s="28"/>
      <c r="X1661" s="28"/>
      <c r="Y1661" s="28"/>
    </row>
    <row r="1662" spans="1:25" x14ac:dyDescent="0.2">
      <c r="A1662" t="e">
        <f>IF(OR(F1662=#REF!,G1662=#REF!),ROUND(A1661+1,0),A1661+0.0001)</f>
        <v>#REF!</v>
      </c>
      <c r="B1662" s="20" t="e">
        <f>IF(AND(E1662&gt;=$B$2,E1662&lt;=$B$3,OR(F1662=#REF!,G1662=#REF!)),ROUND(B1661+1,0),B1661+0.0001)</f>
        <v>#REF!</v>
      </c>
      <c r="C1662" s="20" t="e">
        <f>IF(H1662=#REF!,ROUND(C1661+1,0),C1661+0.0001)</f>
        <v>#REF!</v>
      </c>
      <c r="D1662" s="21"/>
      <c r="E1662" s="22"/>
      <c r="F1662" s="23"/>
      <c r="G1662" s="24"/>
      <c r="H1662" s="51"/>
      <c r="I1662" s="25"/>
      <c r="J1662" s="31"/>
      <c r="K1662" s="43" t="str">
        <f t="shared" si="52"/>
        <v/>
      </c>
      <c r="L1662" s="45" t="str">
        <f>IF(F1662="","",VLOOKUP(Journal!F1662,Kontenplan!$E$9:$F$278,2))</f>
        <v/>
      </c>
      <c r="M1662" s="44" t="str">
        <f>IF(G1662="","",VLOOKUP(Journal!G1662,Kontenplan!$E$9:$F$278,2))</f>
        <v/>
      </c>
      <c r="N1662" s="28" t="str">
        <f>IF(AND(G1662="",I1662="",J1662=""),"",IF(AND(I1662&gt;0,OR(F1662="",G1662="")),"Bitte gültige Kontonummer/n eingeben",IF(OR(AND(F1662&gt;0,F1662&lt;1000),F1662&gt;9999),"Sollkontonummer muss vierstellig sein",IF(VLOOKUP(F1662,Kontenplan!$E$9:$E$277,1)&lt;&gt;F1662,"Sollkonto existiert nicht",IF(D1662=0,"Bitte Beleg-Nr. prüfen",IF(OR(AND(G1662&gt;0,G1662&lt;1000),G1662&gt;9999),"Habenkontonummer muss vierstellig sein",IF(VLOOKUP(G1662,Kontenplan!$E$9:$F$277,1)&lt;&gt;G1662,"Habenkonto exisitert nicht","")))))))</f>
        <v/>
      </c>
      <c r="O1662" s="28" t="str">
        <f t="shared" si="51"/>
        <v/>
      </c>
      <c r="P1662" s="28"/>
      <c r="Q1662" s="28"/>
      <c r="R1662" s="28"/>
      <c r="S1662" s="28"/>
      <c r="T1662" s="28"/>
      <c r="U1662" s="28"/>
      <c r="V1662" s="28"/>
      <c r="X1662" s="28"/>
      <c r="Y1662" s="28"/>
    </row>
    <row r="1663" spans="1:25" x14ac:dyDescent="0.2">
      <c r="A1663" t="e">
        <f>IF(OR(F1663=#REF!,G1663=#REF!),ROUND(A1662+1,0),A1662+0.0001)</f>
        <v>#REF!</v>
      </c>
      <c r="B1663" s="20" t="e">
        <f>IF(AND(E1663&gt;=$B$2,E1663&lt;=$B$3,OR(F1663=#REF!,G1663=#REF!)),ROUND(B1662+1,0),B1662+0.0001)</f>
        <v>#REF!</v>
      </c>
      <c r="C1663" s="20" t="e">
        <f>IF(H1663=#REF!,ROUND(C1662+1,0),C1662+0.0001)</f>
        <v>#REF!</v>
      </c>
      <c r="D1663" s="21"/>
      <c r="E1663" s="22"/>
      <c r="F1663" s="23"/>
      <c r="G1663" s="24"/>
      <c r="H1663" s="51"/>
      <c r="I1663" s="25"/>
      <c r="J1663" s="31"/>
      <c r="K1663" s="43" t="str">
        <f t="shared" si="52"/>
        <v/>
      </c>
      <c r="L1663" s="45" t="str">
        <f>IF(F1663="","",VLOOKUP(Journal!F1663,Kontenplan!$E$9:$F$278,2))</f>
        <v/>
      </c>
      <c r="M1663" s="44" t="str">
        <f>IF(G1663="","",VLOOKUP(Journal!G1663,Kontenplan!$E$9:$F$278,2))</f>
        <v/>
      </c>
      <c r="N1663" s="28" t="str">
        <f>IF(AND(G1663="",I1663="",J1663=""),"",IF(AND(I1663&gt;0,OR(F1663="",G1663="")),"Bitte gültige Kontonummer/n eingeben",IF(OR(AND(F1663&gt;0,F1663&lt;1000),F1663&gt;9999),"Sollkontonummer muss vierstellig sein",IF(VLOOKUP(F1663,Kontenplan!$E$9:$E$277,1)&lt;&gt;F1663,"Sollkonto existiert nicht",IF(D1663=0,"Bitte Beleg-Nr. prüfen",IF(OR(AND(G1663&gt;0,G1663&lt;1000),G1663&gt;9999),"Habenkontonummer muss vierstellig sein",IF(VLOOKUP(G1663,Kontenplan!$E$9:$F$277,1)&lt;&gt;G1663,"Habenkonto exisitert nicht","")))))))</f>
        <v/>
      </c>
      <c r="O1663" s="28" t="str">
        <f t="shared" si="51"/>
        <v/>
      </c>
      <c r="P1663" s="28"/>
      <c r="Q1663" s="28"/>
      <c r="R1663" s="28"/>
      <c r="S1663" s="28"/>
      <c r="T1663" s="28"/>
      <c r="U1663" s="28"/>
      <c r="V1663" s="28"/>
      <c r="X1663" s="28"/>
      <c r="Y1663" s="28"/>
    </row>
    <row r="1664" spans="1:25" x14ac:dyDescent="0.2">
      <c r="A1664" t="e">
        <f>IF(OR(F1664=#REF!,G1664=#REF!),ROUND(A1663+1,0),A1663+0.0001)</f>
        <v>#REF!</v>
      </c>
      <c r="B1664" s="20" t="e">
        <f>IF(AND(E1664&gt;=$B$2,E1664&lt;=$B$3,OR(F1664=#REF!,G1664=#REF!)),ROUND(B1663+1,0),B1663+0.0001)</f>
        <v>#REF!</v>
      </c>
      <c r="C1664" s="20" t="e">
        <f>IF(H1664=#REF!,ROUND(C1663+1,0),C1663+0.0001)</f>
        <v>#REF!</v>
      </c>
      <c r="D1664" s="21"/>
      <c r="E1664" s="22"/>
      <c r="F1664" s="23"/>
      <c r="G1664" s="24"/>
      <c r="H1664" s="51"/>
      <c r="I1664" s="25"/>
      <c r="J1664" s="31"/>
      <c r="K1664" s="43" t="str">
        <f t="shared" si="52"/>
        <v/>
      </c>
      <c r="L1664" s="45" t="str">
        <f>IF(F1664="","",VLOOKUP(Journal!F1664,Kontenplan!$E$9:$F$278,2))</f>
        <v/>
      </c>
      <c r="M1664" s="44" t="str">
        <f>IF(G1664="","",VLOOKUP(Journal!G1664,Kontenplan!$E$9:$F$278,2))</f>
        <v/>
      </c>
      <c r="N1664" s="28" t="str">
        <f>IF(AND(G1664="",I1664="",J1664=""),"",IF(AND(I1664&gt;0,OR(F1664="",G1664="")),"Bitte gültige Kontonummer/n eingeben",IF(OR(AND(F1664&gt;0,F1664&lt;1000),F1664&gt;9999),"Sollkontonummer muss vierstellig sein",IF(VLOOKUP(F1664,Kontenplan!$E$9:$E$277,1)&lt;&gt;F1664,"Sollkonto existiert nicht",IF(D1664=0,"Bitte Beleg-Nr. prüfen",IF(OR(AND(G1664&gt;0,G1664&lt;1000),G1664&gt;9999),"Habenkontonummer muss vierstellig sein",IF(VLOOKUP(G1664,Kontenplan!$E$9:$F$277,1)&lt;&gt;G1664,"Habenkonto exisitert nicht","")))))))</f>
        <v/>
      </c>
      <c r="O1664" s="28" t="str">
        <f t="shared" si="51"/>
        <v/>
      </c>
      <c r="P1664" s="28"/>
      <c r="Q1664" s="28"/>
      <c r="R1664" s="28"/>
      <c r="S1664" s="28"/>
      <c r="T1664" s="28"/>
      <c r="U1664" s="28"/>
      <c r="V1664" s="28"/>
      <c r="X1664" s="28"/>
      <c r="Y1664" s="28"/>
    </row>
    <row r="1665" spans="1:25" x14ac:dyDescent="0.2">
      <c r="A1665" t="e">
        <f>IF(OR(F1665=#REF!,G1665=#REF!),ROUND(A1664+1,0),A1664+0.0001)</f>
        <v>#REF!</v>
      </c>
      <c r="B1665" s="20" t="e">
        <f>IF(AND(E1665&gt;=$B$2,E1665&lt;=$B$3,OR(F1665=#REF!,G1665=#REF!)),ROUND(B1664+1,0),B1664+0.0001)</f>
        <v>#REF!</v>
      </c>
      <c r="C1665" s="20" t="e">
        <f>IF(H1665=#REF!,ROUND(C1664+1,0),C1664+0.0001)</f>
        <v>#REF!</v>
      </c>
      <c r="D1665" s="21"/>
      <c r="E1665" s="22"/>
      <c r="F1665" s="23"/>
      <c r="G1665" s="24"/>
      <c r="H1665" s="51"/>
      <c r="I1665" s="25"/>
      <c r="J1665" s="31"/>
      <c r="K1665" s="43" t="str">
        <f t="shared" si="52"/>
        <v/>
      </c>
      <c r="L1665" s="45" t="str">
        <f>IF(F1665="","",VLOOKUP(Journal!F1665,Kontenplan!$E$9:$F$278,2))</f>
        <v/>
      </c>
      <c r="M1665" s="44" t="str">
        <f>IF(G1665="","",VLOOKUP(Journal!G1665,Kontenplan!$E$9:$F$278,2))</f>
        <v/>
      </c>
      <c r="N1665" s="28" t="str">
        <f>IF(AND(G1665="",I1665="",J1665=""),"",IF(AND(I1665&gt;0,OR(F1665="",G1665="")),"Bitte gültige Kontonummer/n eingeben",IF(OR(AND(F1665&gt;0,F1665&lt;1000),F1665&gt;9999),"Sollkontonummer muss vierstellig sein",IF(VLOOKUP(F1665,Kontenplan!$E$9:$E$277,1)&lt;&gt;F1665,"Sollkonto existiert nicht",IF(D1665=0,"Bitte Beleg-Nr. prüfen",IF(OR(AND(G1665&gt;0,G1665&lt;1000),G1665&gt;9999),"Habenkontonummer muss vierstellig sein",IF(VLOOKUP(G1665,Kontenplan!$E$9:$F$277,1)&lt;&gt;G1665,"Habenkonto exisitert nicht","")))))))</f>
        <v/>
      </c>
      <c r="O1665" s="28" t="str">
        <f t="shared" si="51"/>
        <v/>
      </c>
      <c r="P1665" s="28"/>
      <c r="Q1665" s="28"/>
      <c r="R1665" s="28"/>
      <c r="S1665" s="28"/>
      <c r="T1665" s="28"/>
      <c r="U1665" s="28"/>
      <c r="V1665" s="28"/>
      <c r="X1665" s="28"/>
      <c r="Y1665" s="28"/>
    </row>
    <row r="1666" spans="1:25" x14ac:dyDescent="0.2">
      <c r="A1666" t="e">
        <f>IF(OR(F1666=#REF!,G1666=#REF!),ROUND(A1665+1,0),A1665+0.0001)</f>
        <v>#REF!</v>
      </c>
      <c r="B1666" s="20" t="e">
        <f>IF(AND(E1666&gt;=$B$2,E1666&lt;=$B$3,OR(F1666=#REF!,G1666=#REF!)),ROUND(B1665+1,0),B1665+0.0001)</f>
        <v>#REF!</v>
      </c>
      <c r="C1666" s="20" t="e">
        <f>IF(H1666=#REF!,ROUND(C1665+1,0),C1665+0.0001)</f>
        <v>#REF!</v>
      </c>
      <c r="D1666" s="21"/>
      <c r="E1666" s="22"/>
      <c r="F1666" s="23"/>
      <c r="G1666" s="24"/>
      <c r="H1666" s="51"/>
      <c r="I1666" s="25"/>
      <c r="J1666" s="31"/>
      <c r="K1666" s="43" t="str">
        <f t="shared" si="52"/>
        <v/>
      </c>
      <c r="L1666" s="45" t="str">
        <f>IF(F1666="","",VLOOKUP(Journal!F1666,Kontenplan!$E$9:$F$278,2))</f>
        <v/>
      </c>
      <c r="M1666" s="44" t="str">
        <f>IF(G1666="","",VLOOKUP(Journal!G1666,Kontenplan!$E$9:$F$278,2))</f>
        <v/>
      </c>
      <c r="N1666" s="28" t="str">
        <f>IF(AND(G1666="",I1666="",J1666=""),"",IF(AND(I1666&gt;0,OR(F1666="",G1666="")),"Bitte gültige Kontonummer/n eingeben",IF(OR(AND(F1666&gt;0,F1666&lt;1000),F1666&gt;9999),"Sollkontonummer muss vierstellig sein",IF(VLOOKUP(F1666,Kontenplan!$E$9:$E$277,1)&lt;&gt;F1666,"Sollkonto existiert nicht",IF(D1666=0,"Bitte Beleg-Nr. prüfen",IF(OR(AND(G1666&gt;0,G1666&lt;1000),G1666&gt;9999),"Habenkontonummer muss vierstellig sein",IF(VLOOKUP(G1666,Kontenplan!$E$9:$F$277,1)&lt;&gt;G1666,"Habenkonto exisitert nicht","")))))))</f>
        <v/>
      </c>
      <c r="O1666" s="28" t="str">
        <f t="shared" si="51"/>
        <v/>
      </c>
      <c r="P1666" s="28"/>
      <c r="Q1666" s="28"/>
      <c r="R1666" s="28"/>
      <c r="S1666" s="28"/>
      <c r="T1666" s="28"/>
      <c r="U1666" s="28"/>
      <c r="V1666" s="28"/>
      <c r="X1666" s="28"/>
      <c r="Y1666" s="28"/>
    </row>
    <row r="1667" spans="1:25" x14ac:dyDescent="0.2">
      <c r="A1667" t="e">
        <f>IF(OR(F1667=#REF!,G1667=#REF!),ROUND(A1666+1,0),A1666+0.0001)</f>
        <v>#REF!</v>
      </c>
      <c r="B1667" s="20" t="e">
        <f>IF(AND(E1667&gt;=$B$2,E1667&lt;=$B$3,OR(F1667=#REF!,G1667=#REF!)),ROUND(B1666+1,0),B1666+0.0001)</f>
        <v>#REF!</v>
      </c>
      <c r="C1667" s="20" t="e">
        <f>IF(H1667=#REF!,ROUND(C1666+1,0),C1666+0.0001)</f>
        <v>#REF!</v>
      </c>
      <c r="D1667" s="21"/>
      <c r="E1667" s="22"/>
      <c r="F1667" s="23"/>
      <c r="G1667" s="24"/>
      <c r="H1667" s="51"/>
      <c r="I1667" s="25"/>
      <c r="J1667" s="31"/>
      <c r="K1667" s="43" t="str">
        <f t="shared" si="52"/>
        <v/>
      </c>
      <c r="L1667" s="45" t="str">
        <f>IF(F1667="","",VLOOKUP(Journal!F1667,Kontenplan!$E$9:$F$278,2))</f>
        <v/>
      </c>
      <c r="M1667" s="44" t="str">
        <f>IF(G1667="","",VLOOKUP(Journal!G1667,Kontenplan!$E$9:$F$278,2))</f>
        <v/>
      </c>
      <c r="N1667" s="28" t="str">
        <f>IF(AND(G1667="",I1667="",J1667=""),"",IF(AND(I1667&gt;0,OR(F1667="",G1667="")),"Bitte gültige Kontonummer/n eingeben",IF(OR(AND(F1667&gt;0,F1667&lt;1000),F1667&gt;9999),"Sollkontonummer muss vierstellig sein",IF(VLOOKUP(F1667,Kontenplan!$E$9:$E$277,1)&lt;&gt;F1667,"Sollkonto existiert nicht",IF(D1667=0,"Bitte Beleg-Nr. prüfen",IF(OR(AND(G1667&gt;0,G1667&lt;1000),G1667&gt;9999),"Habenkontonummer muss vierstellig sein",IF(VLOOKUP(G1667,Kontenplan!$E$9:$F$277,1)&lt;&gt;G1667,"Habenkonto exisitert nicht","")))))))</f>
        <v/>
      </c>
      <c r="O1667" s="28" t="str">
        <f t="shared" si="51"/>
        <v/>
      </c>
      <c r="P1667" s="28"/>
      <c r="Q1667" s="28"/>
      <c r="R1667" s="28"/>
      <c r="S1667" s="28"/>
      <c r="T1667" s="28"/>
      <c r="U1667" s="28"/>
      <c r="V1667" s="28"/>
      <c r="X1667" s="28"/>
      <c r="Y1667" s="28"/>
    </row>
    <row r="1668" spans="1:25" x14ac:dyDescent="0.2">
      <c r="A1668" t="e">
        <f>IF(OR(F1668=#REF!,G1668=#REF!),ROUND(A1667+1,0),A1667+0.0001)</f>
        <v>#REF!</v>
      </c>
      <c r="B1668" s="20" t="e">
        <f>IF(AND(E1668&gt;=$B$2,E1668&lt;=$B$3,OR(F1668=#REF!,G1668=#REF!)),ROUND(B1667+1,0),B1667+0.0001)</f>
        <v>#REF!</v>
      </c>
      <c r="C1668" s="20" t="e">
        <f>IF(H1668=#REF!,ROUND(C1667+1,0),C1667+0.0001)</f>
        <v>#REF!</v>
      </c>
      <c r="D1668" s="21"/>
      <c r="E1668" s="22"/>
      <c r="F1668" s="23"/>
      <c r="G1668" s="24"/>
      <c r="H1668" s="51"/>
      <c r="I1668" s="25"/>
      <c r="J1668" s="31"/>
      <c r="K1668" s="43" t="str">
        <f t="shared" si="52"/>
        <v/>
      </c>
      <c r="L1668" s="45" t="str">
        <f>IF(F1668="","",VLOOKUP(Journal!F1668,Kontenplan!$E$9:$F$278,2))</f>
        <v/>
      </c>
      <c r="M1668" s="44" t="str">
        <f>IF(G1668="","",VLOOKUP(Journal!G1668,Kontenplan!$E$9:$F$278,2))</f>
        <v/>
      </c>
      <c r="N1668" s="28" t="str">
        <f>IF(AND(G1668="",I1668="",J1668=""),"",IF(AND(I1668&gt;0,OR(F1668="",G1668="")),"Bitte gültige Kontonummer/n eingeben",IF(OR(AND(F1668&gt;0,F1668&lt;1000),F1668&gt;9999),"Sollkontonummer muss vierstellig sein",IF(VLOOKUP(F1668,Kontenplan!$E$9:$E$277,1)&lt;&gt;F1668,"Sollkonto existiert nicht",IF(D1668=0,"Bitte Beleg-Nr. prüfen",IF(OR(AND(G1668&gt;0,G1668&lt;1000),G1668&gt;9999),"Habenkontonummer muss vierstellig sein",IF(VLOOKUP(G1668,Kontenplan!$E$9:$F$277,1)&lt;&gt;G1668,"Habenkonto exisitert nicht","")))))))</f>
        <v/>
      </c>
      <c r="O1668" s="28" t="str">
        <f t="shared" si="51"/>
        <v/>
      </c>
      <c r="P1668" s="28"/>
      <c r="Q1668" s="28"/>
      <c r="R1668" s="28"/>
      <c r="S1668" s="28"/>
      <c r="T1668" s="28"/>
      <c r="U1668" s="28"/>
      <c r="V1668" s="28"/>
      <c r="X1668" s="28"/>
      <c r="Y1668" s="28"/>
    </row>
    <row r="1669" spans="1:25" x14ac:dyDescent="0.2">
      <c r="A1669" t="e">
        <f>IF(OR(F1669=#REF!,G1669=#REF!),ROUND(A1668+1,0),A1668+0.0001)</f>
        <v>#REF!</v>
      </c>
      <c r="B1669" s="20" t="e">
        <f>IF(AND(E1669&gt;=$B$2,E1669&lt;=$B$3,OR(F1669=#REF!,G1669=#REF!)),ROUND(B1668+1,0),B1668+0.0001)</f>
        <v>#REF!</v>
      </c>
      <c r="C1669" s="20" t="e">
        <f>IF(H1669=#REF!,ROUND(C1668+1,0),C1668+0.0001)</f>
        <v>#REF!</v>
      </c>
      <c r="D1669" s="21"/>
      <c r="E1669" s="22"/>
      <c r="F1669" s="23"/>
      <c r="G1669" s="24"/>
      <c r="H1669" s="51"/>
      <c r="I1669" s="25"/>
      <c r="J1669" s="31"/>
      <c r="K1669" s="43" t="str">
        <f t="shared" si="52"/>
        <v/>
      </c>
      <c r="L1669" s="45" t="str">
        <f>IF(F1669="","",VLOOKUP(Journal!F1669,Kontenplan!$E$9:$F$278,2))</f>
        <v/>
      </c>
      <c r="M1669" s="44" t="str">
        <f>IF(G1669="","",VLOOKUP(Journal!G1669,Kontenplan!$E$9:$F$278,2))</f>
        <v/>
      </c>
      <c r="N1669" s="28" t="str">
        <f>IF(AND(G1669="",I1669="",J1669=""),"",IF(AND(I1669&gt;0,OR(F1669="",G1669="")),"Bitte gültige Kontonummer/n eingeben",IF(OR(AND(F1669&gt;0,F1669&lt;1000),F1669&gt;9999),"Sollkontonummer muss vierstellig sein",IF(VLOOKUP(F1669,Kontenplan!$E$9:$E$277,1)&lt;&gt;F1669,"Sollkonto existiert nicht",IF(D1669=0,"Bitte Beleg-Nr. prüfen",IF(OR(AND(G1669&gt;0,G1669&lt;1000),G1669&gt;9999),"Habenkontonummer muss vierstellig sein",IF(VLOOKUP(G1669,Kontenplan!$E$9:$F$277,1)&lt;&gt;G1669,"Habenkonto exisitert nicht","")))))))</f>
        <v/>
      </c>
      <c r="O1669" s="28" t="str">
        <f t="shared" si="51"/>
        <v/>
      </c>
      <c r="P1669" s="28"/>
      <c r="Q1669" s="28"/>
      <c r="R1669" s="28"/>
      <c r="S1669" s="28"/>
      <c r="T1669" s="28"/>
      <c r="U1669" s="28"/>
      <c r="V1669" s="28"/>
      <c r="X1669" s="28"/>
      <c r="Y1669" s="28"/>
    </row>
    <row r="1670" spans="1:25" x14ac:dyDescent="0.2">
      <c r="A1670" t="e">
        <f>IF(OR(F1670=#REF!,G1670=#REF!),ROUND(A1669+1,0),A1669+0.0001)</f>
        <v>#REF!</v>
      </c>
      <c r="B1670" s="20" t="e">
        <f>IF(AND(E1670&gt;=$B$2,E1670&lt;=$B$3,OR(F1670=#REF!,G1670=#REF!)),ROUND(B1669+1,0),B1669+0.0001)</f>
        <v>#REF!</v>
      </c>
      <c r="C1670" s="20" t="e">
        <f>IF(H1670=#REF!,ROUND(C1669+1,0),C1669+0.0001)</f>
        <v>#REF!</v>
      </c>
      <c r="D1670" s="21"/>
      <c r="E1670" s="22"/>
      <c r="F1670" s="23"/>
      <c r="G1670" s="24"/>
      <c r="H1670" s="51"/>
      <c r="I1670" s="25"/>
      <c r="J1670" s="31"/>
      <c r="K1670" s="43" t="str">
        <f t="shared" si="52"/>
        <v/>
      </c>
      <c r="L1670" s="45" t="str">
        <f>IF(F1670="","",VLOOKUP(Journal!F1670,Kontenplan!$E$9:$F$278,2))</f>
        <v/>
      </c>
      <c r="M1670" s="44" t="str">
        <f>IF(G1670="","",VLOOKUP(Journal!G1670,Kontenplan!$E$9:$F$278,2))</f>
        <v/>
      </c>
      <c r="N1670" s="28" t="str">
        <f>IF(AND(G1670="",I1670="",J1670=""),"",IF(AND(I1670&gt;0,OR(F1670="",G1670="")),"Bitte gültige Kontonummer/n eingeben",IF(OR(AND(F1670&gt;0,F1670&lt;1000),F1670&gt;9999),"Sollkontonummer muss vierstellig sein",IF(VLOOKUP(F1670,Kontenplan!$E$9:$E$277,1)&lt;&gt;F1670,"Sollkonto existiert nicht",IF(D1670=0,"Bitte Beleg-Nr. prüfen",IF(OR(AND(G1670&gt;0,G1670&lt;1000),G1670&gt;9999),"Habenkontonummer muss vierstellig sein",IF(VLOOKUP(G1670,Kontenplan!$E$9:$F$277,1)&lt;&gt;G1670,"Habenkonto exisitert nicht","")))))))</f>
        <v/>
      </c>
      <c r="O1670" s="28" t="str">
        <f t="shared" si="51"/>
        <v/>
      </c>
      <c r="P1670" s="28"/>
      <c r="Q1670" s="28"/>
      <c r="R1670" s="28"/>
      <c r="S1670" s="28"/>
      <c r="T1670" s="28"/>
      <c r="U1670" s="28"/>
      <c r="V1670" s="28"/>
      <c r="X1670" s="28"/>
      <c r="Y1670" s="28"/>
    </row>
    <row r="1671" spans="1:25" x14ac:dyDescent="0.2">
      <c r="A1671" t="e">
        <f>IF(OR(F1671=#REF!,G1671=#REF!),ROUND(A1670+1,0),A1670+0.0001)</f>
        <v>#REF!</v>
      </c>
      <c r="B1671" s="20" t="e">
        <f>IF(AND(E1671&gt;=$B$2,E1671&lt;=$B$3,OR(F1671=#REF!,G1671=#REF!)),ROUND(B1670+1,0),B1670+0.0001)</f>
        <v>#REF!</v>
      </c>
      <c r="C1671" s="20" t="e">
        <f>IF(H1671=#REF!,ROUND(C1670+1,0),C1670+0.0001)</f>
        <v>#REF!</v>
      </c>
      <c r="D1671" s="21"/>
      <c r="E1671" s="22"/>
      <c r="F1671" s="23"/>
      <c r="G1671" s="24"/>
      <c r="H1671" s="51"/>
      <c r="I1671" s="25"/>
      <c r="J1671" s="31"/>
      <c r="K1671" s="43" t="str">
        <f t="shared" si="52"/>
        <v/>
      </c>
      <c r="L1671" s="45" t="str">
        <f>IF(F1671="","",VLOOKUP(Journal!F1671,Kontenplan!$E$9:$F$278,2))</f>
        <v/>
      </c>
      <c r="M1671" s="44" t="str">
        <f>IF(G1671="","",VLOOKUP(Journal!G1671,Kontenplan!$E$9:$F$278,2))</f>
        <v/>
      </c>
      <c r="N1671" s="28" t="str">
        <f>IF(AND(G1671="",I1671="",J1671=""),"",IF(AND(I1671&gt;0,OR(F1671="",G1671="")),"Bitte gültige Kontonummer/n eingeben",IF(OR(AND(F1671&gt;0,F1671&lt;1000),F1671&gt;9999),"Sollkontonummer muss vierstellig sein",IF(VLOOKUP(F1671,Kontenplan!$E$9:$E$277,1)&lt;&gt;F1671,"Sollkonto existiert nicht",IF(D1671=0,"Bitte Beleg-Nr. prüfen",IF(OR(AND(G1671&gt;0,G1671&lt;1000),G1671&gt;9999),"Habenkontonummer muss vierstellig sein",IF(VLOOKUP(G1671,Kontenplan!$E$9:$F$277,1)&lt;&gt;G1671,"Habenkonto exisitert nicht","")))))))</f>
        <v/>
      </c>
      <c r="O1671" s="28" t="str">
        <f t="shared" si="51"/>
        <v/>
      </c>
      <c r="P1671" s="28"/>
      <c r="Q1671" s="28"/>
      <c r="R1671" s="28"/>
      <c r="S1671" s="28"/>
      <c r="T1671" s="28"/>
      <c r="U1671" s="28"/>
      <c r="V1671" s="28"/>
      <c r="X1671" s="28"/>
      <c r="Y1671" s="28"/>
    </row>
    <row r="1672" spans="1:25" x14ac:dyDescent="0.2">
      <c r="A1672" t="e">
        <f>IF(OR(F1672=#REF!,G1672=#REF!),ROUND(A1671+1,0),A1671+0.0001)</f>
        <v>#REF!</v>
      </c>
      <c r="B1672" s="20" t="e">
        <f>IF(AND(E1672&gt;=$B$2,E1672&lt;=$B$3,OR(F1672=#REF!,G1672=#REF!)),ROUND(B1671+1,0),B1671+0.0001)</f>
        <v>#REF!</v>
      </c>
      <c r="C1672" s="20" t="e">
        <f>IF(H1672=#REF!,ROUND(C1671+1,0),C1671+0.0001)</f>
        <v>#REF!</v>
      </c>
      <c r="D1672" s="21"/>
      <c r="E1672" s="22"/>
      <c r="F1672" s="23"/>
      <c r="G1672" s="24"/>
      <c r="H1672" s="51"/>
      <c r="I1672" s="25"/>
      <c r="J1672" s="31"/>
      <c r="K1672" s="43" t="str">
        <f t="shared" si="52"/>
        <v/>
      </c>
      <c r="L1672" s="45" t="str">
        <f>IF(F1672="","",VLOOKUP(Journal!F1672,Kontenplan!$E$9:$F$278,2))</f>
        <v/>
      </c>
      <c r="M1672" s="44" t="str">
        <f>IF(G1672="","",VLOOKUP(Journal!G1672,Kontenplan!$E$9:$F$278,2))</f>
        <v/>
      </c>
      <c r="N1672" s="28" t="str">
        <f>IF(AND(G1672="",I1672="",J1672=""),"",IF(AND(I1672&gt;0,OR(F1672="",G1672="")),"Bitte gültige Kontonummer/n eingeben",IF(OR(AND(F1672&gt;0,F1672&lt;1000),F1672&gt;9999),"Sollkontonummer muss vierstellig sein",IF(VLOOKUP(F1672,Kontenplan!$E$9:$E$277,1)&lt;&gt;F1672,"Sollkonto existiert nicht",IF(D1672=0,"Bitte Beleg-Nr. prüfen",IF(OR(AND(G1672&gt;0,G1672&lt;1000),G1672&gt;9999),"Habenkontonummer muss vierstellig sein",IF(VLOOKUP(G1672,Kontenplan!$E$9:$F$277,1)&lt;&gt;G1672,"Habenkonto exisitert nicht","")))))))</f>
        <v/>
      </c>
      <c r="O1672" s="28" t="str">
        <f t="shared" ref="O1672:O1735" si="53">IF(AND(F1672&lt;&gt;"",F1672=G1672),"Soll- und Habenkontonummern sind identisch",IF(AND(D1673&lt;&gt;"",G1672&gt;0,F1672&gt;0,OR(I1672="",I1672&lt;=0)),"Bitte Betrag prüfen",IF(AND(J1672="",D1673&gt;0),"Kein Text ist ok, aber nicht empfehlenswert",IF(OR(AND(E1672="",G1672&gt;0),AND(E1672&lt;MAX(E1665:E1671)-20,G1672&gt;0)),"Datum möglicherweise falsch",""))))</f>
        <v/>
      </c>
      <c r="P1672" s="28"/>
      <c r="Q1672" s="28"/>
      <c r="R1672" s="28"/>
      <c r="S1672" s="28"/>
      <c r="T1672" s="28"/>
      <c r="U1672" s="28"/>
      <c r="V1672" s="28"/>
      <c r="X1672" s="28"/>
      <c r="Y1672" s="28"/>
    </row>
    <row r="1673" spans="1:25" x14ac:dyDescent="0.2">
      <c r="A1673" t="e">
        <f>IF(OR(F1673=#REF!,G1673=#REF!),ROUND(A1672+1,0),A1672+0.0001)</f>
        <v>#REF!</v>
      </c>
      <c r="B1673" s="20" t="e">
        <f>IF(AND(E1673&gt;=$B$2,E1673&lt;=$B$3,OR(F1673=#REF!,G1673=#REF!)),ROUND(B1672+1,0),B1672+0.0001)</f>
        <v>#REF!</v>
      </c>
      <c r="C1673" s="20" t="e">
        <f>IF(H1673=#REF!,ROUND(C1672+1,0),C1672+0.0001)</f>
        <v>#REF!</v>
      </c>
      <c r="D1673" s="21"/>
      <c r="E1673" s="22"/>
      <c r="F1673" s="23"/>
      <c r="G1673" s="24"/>
      <c r="H1673" s="51"/>
      <c r="I1673" s="25"/>
      <c r="J1673" s="31"/>
      <c r="K1673" s="43" t="str">
        <f t="shared" si="52"/>
        <v/>
      </c>
      <c r="L1673" s="45" t="str">
        <f>IF(F1673="","",VLOOKUP(Journal!F1673,Kontenplan!$E$9:$F$278,2))</f>
        <v/>
      </c>
      <c r="M1673" s="44" t="str">
        <f>IF(G1673="","",VLOOKUP(Journal!G1673,Kontenplan!$E$9:$F$278,2))</f>
        <v/>
      </c>
      <c r="N1673" s="28" t="str">
        <f>IF(AND(G1673="",I1673="",J1673=""),"",IF(AND(I1673&gt;0,OR(F1673="",G1673="")),"Bitte gültige Kontonummer/n eingeben",IF(OR(AND(F1673&gt;0,F1673&lt;1000),F1673&gt;9999),"Sollkontonummer muss vierstellig sein",IF(VLOOKUP(F1673,Kontenplan!$E$9:$E$277,1)&lt;&gt;F1673,"Sollkonto existiert nicht",IF(D1673=0,"Bitte Beleg-Nr. prüfen",IF(OR(AND(G1673&gt;0,G1673&lt;1000),G1673&gt;9999),"Habenkontonummer muss vierstellig sein",IF(VLOOKUP(G1673,Kontenplan!$E$9:$F$277,1)&lt;&gt;G1673,"Habenkonto exisitert nicht","")))))))</f>
        <v/>
      </c>
      <c r="O1673" s="28" t="str">
        <f t="shared" si="53"/>
        <v/>
      </c>
      <c r="P1673" s="28"/>
      <c r="Q1673" s="28"/>
      <c r="R1673" s="28"/>
      <c r="S1673" s="28"/>
      <c r="T1673" s="28"/>
      <c r="U1673" s="28"/>
      <c r="V1673" s="28"/>
      <c r="X1673" s="28"/>
      <c r="Y1673" s="28"/>
    </row>
    <row r="1674" spans="1:25" x14ac:dyDescent="0.2">
      <c r="A1674" t="e">
        <f>IF(OR(F1674=#REF!,G1674=#REF!),ROUND(A1673+1,0),A1673+0.0001)</f>
        <v>#REF!</v>
      </c>
      <c r="B1674" s="20" t="e">
        <f>IF(AND(E1674&gt;=$B$2,E1674&lt;=$B$3,OR(F1674=#REF!,G1674=#REF!)),ROUND(B1673+1,0),B1673+0.0001)</f>
        <v>#REF!</v>
      </c>
      <c r="C1674" s="20" t="e">
        <f>IF(H1674=#REF!,ROUND(C1673+1,0),C1673+0.0001)</f>
        <v>#REF!</v>
      </c>
      <c r="D1674" s="21"/>
      <c r="E1674" s="22"/>
      <c r="F1674" s="23"/>
      <c r="G1674" s="24"/>
      <c r="H1674" s="51"/>
      <c r="I1674" s="25"/>
      <c r="J1674" s="31"/>
      <c r="K1674" s="43" t="str">
        <f t="shared" si="52"/>
        <v/>
      </c>
      <c r="L1674" s="45" t="str">
        <f>IF(F1674="","",VLOOKUP(Journal!F1674,Kontenplan!$E$9:$F$278,2))</f>
        <v/>
      </c>
      <c r="M1674" s="44" t="str">
        <f>IF(G1674="","",VLOOKUP(Journal!G1674,Kontenplan!$E$9:$F$278,2))</f>
        <v/>
      </c>
      <c r="N1674" s="28" t="str">
        <f>IF(AND(G1674="",I1674="",J1674=""),"",IF(AND(I1674&gt;0,OR(F1674="",G1674="")),"Bitte gültige Kontonummer/n eingeben",IF(OR(AND(F1674&gt;0,F1674&lt;1000),F1674&gt;9999),"Sollkontonummer muss vierstellig sein",IF(VLOOKUP(F1674,Kontenplan!$E$9:$E$277,1)&lt;&gt;F1674,"Sollkonto existiert nicht",IF(D1674=0,"Bitte Beleg-Nr. prüfen",IF(OR(AND(G1674&gt;0,G1674&lt;1000),G1674&gt;9999),"Habenkontonummer muss vierstellig sein",IF(VLOOKUP(G1674,Kontenplan!$E$9:$F$277,1)&lt;&gt;G1674,"Habenkonto exisitert nicht","")))))))</f>
        <v/>
      </c>
      <c r="O1674" s="28" t="str">
        <f t="shared" si="53"/>
        <v/>
      </c>
      <c r="P1674" s="28"/>
      <c r="Q1674" s="28"/>
      <c r="R1674" s="28"/>
      <c r="S1674" s="28"/>
      <c r="T1674" s="28"/>
      <c r="U1674" s="28"/>
      <c r="V1674" s="28"/>
      <c r="X1674" s="28"/>
      <c r="Y1674" s="28"/>
    </row>
    <row r="1675" spans="1:25" x14ac:dyDescent="0.2">
      <c r="A1675" t="e">
        <f>IF(OR(F1675=#REF!,G1675=#REF!),ROUND(A1674+1,0),A1674+0.0001)</f>
        <v>#REF!</v>
      </c>
      <c r="B1675" s="20" t="e">
        <f>IF(AND(E1675&gt;=$B$2,E1675&lt;=$B$3,OR(F1675=#REF!,G1675=#REF!)),ROUND(B1674+1,0),B1674+0.0001)</f>
        <v>#REF!</v>
      </c>
      <c r="C1675" s="20" t="e">
        <f>IF(H1675=#REF!,ROUND(C1674+1,0),C1674+0.0001)</f>
        <v>#REF!</v>
      </c>
      <c r="D1675" s="21"/>
      <c r="E1675" s="22"/>
      <c r="F1675" s="23"/>
      <c r="G1675" s="24"/>
      <c r="H1675" s="51"/>
      <c r="I1675" s="25"/>
      <c r="J1675" s="31"/>
      <c r="K1675" s="43" t="str">
        <f t="shared" si="52"/>
        <v/>
      </c>
      <c r="L1675" s="45" t="str">
        <f>IF(F1675="","",VLOOKUP(Journal!F1675,Kontenplan!$E$9:$F$278,2))</f>
        <v/>
      </c>
      <c r="M1675" s="44" t="str">
        <f>IF(G1675="","",VLOOKUP(Journal!G1675,Kontenplan!$E$9:$F$278,2))</f>
        <v/>
      </c>
      <c r="N1675" s="28" t="str">
        <f>IF(AND(G1675="",I1675="",J1675=""),"",IF(AND(I1675&gt;0,OR(F1675="",G1675="")),"Bitte gültige Kontonummer/n eingeben",IF(OR(AND(F1675&gt;0,F1675&lt;1000),F1675&gt;9999),"Sollkontonummer muss vierstellig sein",IF(VLOOKUP(F1675,Kontenplan!$E$9:$E$277,1)&lt;&gt;F1675,"Sollkonto existiert nicht",IF(D1675=0,"Bitte Beleg-Nr. prüfen",IF(OR(AND(G1675&gt;0,G1675&lt;1000),G1675&gt;9999),"Habenkontonummer muss vierstellig sein",IF(VLOOKUP(G1675,Kontenplan!$E$9:$F$277,1)&lt;&gt;G1675,"Habenkonto exisitert nicht","")))))))</f>
        <v/>
      </c>
      <c r="O1675" s="28" t="str">
        <f t="shared" si="53"/>
        <v/>
      </c>
      <c r="P1675" s="28"/>
      <c r="Q1675" s="28"/>
      <c r="R1675" s="28"/>
      <c r="S1675" s="28"/>
      <c r="T1675" s="28"/>
      <c r="U1675" s="28"/>
      <c r="V1675" s="28"/>
      <c r="X1675" s="28"/>
      <c r="Y1675" s="28"/>
    </row>
    <row r="1676" spans="1:25" x14ac:dyDescent="0.2">
      <c r="A1676" t="e">
        <f>IF(OR(F1676=#REF!,G1676=#REF!),ROUND(A1675+1,0),A1675+0.0001)</f>
        <v>#REF!</v>
      </c>
      <c r="B1676" s="20" t="e">
        <f>IF(AND(E1676&gt;=$B$2,E1676&lt;=$B$3,OR(F1676=#REF!,G1676=#REF!)),ROUND(B1675+1,0),B1675+0.0001)</f>
        <v>#REF!</v>
      </c>
      <c r="C1676" s="20" t="e">
        <f>IF(H1676=#REF!,ROUND(C1675+1,0),C1675+0.0001)</f>
        <v>#REF!</v>
      </c>
      <c r="D1676" s="21"/>
      <c r="E1676" s="22"/>
      <c r="F1676" s="23"/>
      <c r="G1676" s="24"/>
      <c r="H1676" s="51"/>
      <c r="I1676" s="25"/>
      <c r="J1676" s="31"/>
      <c r="K1676" s="43" t="str">
        <f t="shared" si="52"/>
        <v/>
      </c>
      <c r="L1676" s="45" t="str">
        <f>IF(F1676="","",VLOOKUP(Journal!F1676,Kontenplan!$E$9:$F$278,2))</f>
        <v/>
      </c>
      <c r="M1676" s="44" t="str">
        <f>IF(G1676="","",VLOOKUP(Journal!G1676,Kontenplan!$E$9:$F$278,2))</f>
        <v/>
      </c>
      <c r="N1676" s="28" t="str">
        <f>IF(AND(G1676="",I1676="",J1676=""),"",IF(AND(I1676&gt;0,OR(F1676="",G1676="")),"Bitte gültige Kontonummer/n eingeben",IF(OR(AND(F1676&gt;0,F1676&lt;1000),F1676&gt;9999),"Sollkontonummer muss vierstellig sein",IF(VLOOKUP(F1676,Kontenplan!$E$9:$E$277,1)&lt;&gt;F1676,"Sollkonto existiert nicht",IF(D1676=0,"Bitte Beleg-Nr. prüfen",IF(OR(AND(G1676&gt;0,G1676&lt;1000),G1676&gt;9999),"Habenkontonummer muss vierstellig sein",IF(VLOOKUP(G1676,Kontenplan!$E$9:$F$277,1)&lt;&gt;G1676,"Habenkonto exisitert nicht","")))))))</f>
        <v/>
      </c>
      <c r="O1676" s="28" t="str">
        <f t="shared" si="53"/>
        <v/>
      </c>
      <c r="P1676" s="28"/>
      <c r="Q1676" s="28"/>
      <c r="R1676" s="28"/>
      <c r="S1676" s="28"/>
      <c r="T1676" s="28"/>
      <c r="U1676" s="28"/>
      <c r="V1676" s="28"/>
      <c r="X1676" s="28"/>
      <c r="Y1676" s="28"/>
    </row>
    <row r="1677" spans="1:25" x14ac:dyDescent="0.2">
      <c r="A1677" t="e">
        <f>IF(OR(F1677=#REF!,G1677=#REF!),ROUND(A1676+1,0),A1676+0.0001)</f>
        <v>#REF!</v>
      </c>
      <c r="B1677" s="20" t="e">
        <f>IF(AND(E1677&gt;=$B$2,E1677&lt;=$B$3,OR(F1677=#REF!,G1677=#REF!)),ROUND(B1676+1,0),B1676+0.0001)</f>
        <v>#REF!</v>
      </c>
      <c r="C1677" s="20" t="e">
        <f>IF(H1677=#REF!,ROUND(C1676+1,0),C1676+0.0001)</f>
        <v>#REF!</v>
      </c>
      <c r="D1677" s="21"/>
      <c r="E1677" s="22"/>
      <c r="F1677" s="23"/>
      <c r="G1677" s="24"/>
      <c r="H1677" s="51"/>
      <c r="I1677" s="25"/>
      <c r="J1677" s="31"/>
      <c r="K1677" s="43" t="str">
        <f t="shared" si="52"/>
        <v/>
      </c>
      <c r="L1677" s="45" t="str">
        <f>IF(F1677="","",VLOOKUP(Journal!F1677,Kontenplan!$E$9:$F$278,2))</f>
        <v/>
      </c>
      <c r="M1677" s="44" t="str">
        <f>IF(G1677="","",VLOOKUP(Journal!G1677,Kontenplan!$E$9:$F$278,2))</f>
        <v/>
      </c>
      <c r="N1677" s="28" t="str">
        <f>IF(AND(G1677="",I1677="",J1677=""),"",IF(AND(I1677&gt;0,OR(F1677="",G1677="")),"Bitte gültige Kontonummer/n eingeben",IF(OR(AND(F1677&gt;0,F1677&lt;1000),F1677&gt;9999),"Sollkontonummer muss vierstellig sein",IF(VLOOKUP(F1677,Kontenplan!$E$9:$E$277,1)&lt;&gt;F1677,"Sollkonto existiert nicht",IF(D1677=0,"Bitte Beleg-Nr. prüfen",IF(OR(AND(G1677&gt;0,G1677&lt;1000),G1677&gt;9999),"Habenkontonummer muss vierstellig sein",IF(VLOOKUP(G1677,Kontenplan!$E$9:$F$277,1)&lt;&gt;G1677,"Habenkonto exisitert nicht","")))))))</f>
        <v/>
      </c>
      <c r="O1677" s="28" t="str">
        <f t="shared" si="53"/>
        <v/>
      </c>
      <c r="P1677" s="28"/>
      <c r="Q1677" s="28"/>
      <c r="R1677" s="28"/>
      <c r="S1677" s="28"/>
      <c r="T1677" s="28"/>
      <c r="U1677" s="28"/>
      <c r="V1677" s="28"/>
      <c r="X1677" s="28"/>
      <c r="Y1677" s="28"/>
    </row>
    <row r="1678" spans="1:25" x14ac:dyDescent="0.2">
      <c r="A1678" t="e">
        <f>IF(OR(F1678=#REF!,G1678=#REF!),ROUND(A1677+1,0),A1677+0.0001)</f>
        <v>#REF!</v>
      </c>
      <c r="B1678" s="20" t="e">
        <f>IF(AND(E1678&gt;=$B$2,E1678&lt;=$B$3,OR(F1678=#REF!,G1678=#REF!)),ROUND(B1677+1,0),B1677+0.0001)</f>
        <v>#REF!</v>
      </c>
      <c r="C1678" s="20" t="e">
        <f>IF(H1678=#REF!,ROUND(C1677+1,0),C1677+0.0001)</f>
        <v>#REF!</v>
      </c>
      <c r="D1678" s="21"/>
      <c r="E1678" s="22"/>
      <c r="F1678" s="23"/>
      <c r="G1678" s="24"/>
      <c r="H1678" s="51"/>
      <c r="I1678" s="25"/>
      <c r="J1678" s="31"/>
      <c r="K1678" s="43" t="str">
        <f t="shared" si="52"/>
        <v/>
      </c>
      <c r="L1678" s="45" t="str">
        <f>IF(F1678="","",VLOOKUP(Journal!F1678,Kontenplan!$E$9:$F$278,2))</f>
        <v/>
      </c>
      <c r="M1678" s="44" t="str">
        <f>IF(G1678="","",VLOOKUP(Journal!G1678,Kontenplan!$E$9:$F$278,2))</f>
        <v/>
      </c>
      <c r="N1678" s="28" t="str">
        <f>IF(AND(G1678="",I1678="",J1678=""),"",IF(AND(I1678&gt;0,OR(F1678="",G1678="")),"Bitte gültige Kontonummer/n eingeben",IF(OR(AND(F1678&gt;0,F1678&lt;1000),F1678&gt;9999),"Sollkontonummer muss vierstellig sein",IF(VLOOKUP(F1678,Kontenplan!$E$9:$E$277,1)&lt;&gt;F1678,"Sollkonto existiert nicht",IF(D1678=0,"Bitte Beleg-Nr. prüfen",IF(OR(AND(G1678&gt;0,G1678&lt;1000),G1678&gt;9999),"Habenkontonummer muss vierstellig sein",IF(VLOOKUP(G1678,Kontenplan!$E$9:$F$277,1)&lt;&gt;G1678,"Habenkonto exisitert nicht","")))))))</f>
        <v/>
      </c>
      <c r="O1678" s="28" t="str">
        <f t="shared" si="53"/>
        <v/>
      </c>
      <c r="P1678" s="28"/>
      <c r="Q1678" s="28"/>
      <c r="R1678" s="28"/>
      <c r="S1678" s="28"/>
      <c r="T1678" s="28"/>
      <c r="U1678" s="28"/>
      <c r="V1678" s="28"/>
      <c r="X1678" s="28"/>
      <c r="Y1678" s="28"/>
    </row>
    <row r="1679" spans="1:25" x14ac:dyDescent="0.2">
      <c r="A1679" t="e">
        <f>IF(OR(F1679=#REF!,G1679=#REF!),ROUND(A1678+1,0),A1678+0.0001)</f>
        <v>#REF!</v>
      </c>
      <c r="B1679" s="20" t="e">
        <f>IF(AND(E1679&gt;=$B$2,E1679&lt;=$B$3,OR(F1679=#REF!,G1679=#REF!)),ROUND(B1678+1,0),B1678+0.0001)</f>
        <v>#REF!</v>
      </c>
      <c r="C1679" s="20" t="e">
        <f>IF(H1679=#REF!,ROUND(C1678+1,0),C1678+0.0001)</f>
        <v>#REF!</v>
      </c>
      <c r="D1679" s="21"/>
      <c r="E1679" s="22"/>
      <c r="F1679" s="23"/>
      <c r="G1679" s="24"/>
      <c r="H1679" s="51"/>
      <c r="I1679" s="25"/>
      <c r="J1679" s="31"/>
      <c r="K1679" s="43" t="str">
        <f t="shared" si="52"/>
        <v/>
      </c>
      <c r="L1679" s="45" t="str">
        <f>IF(F1679="","",VLOOKUP(Journal!F1679,Kontenplan!$E$9:$F$278,2))</f>
        <v/>
      </c>
      <c r="M1679" s="44" t="str">
        <f>IF(G1679="","",VLOOKUP(Journal!G1679,Kontenplan!$E$9:$F$278,2))</f>
        <v/>
      </c>
      <c r="N1679" s="28" t="str">
        <f>IF(AND(G1679="",I1679="",J1679=""),"",IF(AND(I1679&gt;0,OR(F1679="",G1679="")),"Bitte gültige Kontonummer/n eingeben",IF(OR(AND(F1679&gt;0,F1679&lt;1000),F1679&gt;9999),"Sollkontonummer muss vierstellig sein",IF(VLOOKUP(F1679,Kontenplan!$E$9:$E$277,1)&lt;&gt;F1679,"Sollkonto existiert nicht",IF(D1679=0,"Bitte Beleg-Nr. prüfen",IF(OR(AND(G1679&gt;0,G1679&lt;1000),G1679&gt;9999),"Habenkontonummer muss vierstellig sein",IF(VLOOKUP(G1679,Kontenplan!$E$9:$F$277,1)&lt;&gt;G1679,"Habenkonto exisitert nicht","")))))))</f>
        <v/>
      </c>
      <c r="O1679" s="28" t="str">
        <f t="shared" si="53"/>
        <v/>
      </c>
      <c r="P1679" s="28"/>
      <c r="Q1679" s="28"/>
      <c r="R1679" s="28"/>
      <c r="S1679" s="28"/>
      <c r="T1679" s="28"/>
      <c r="U1679" s="28"/>
      <c r="V1679" s="28"/>
      <c r="X1679" s="28"/>
      <c r="Y1679" s="28"/>
    </row>
    <row r="1680" spans="1:25" x14ac:dyDescent="0.2">
      <c r="A1680" t="e">
        <f>IF(OR(F1680=#REF!,G1680=#REF!),ROUND(A1679+1,0),A1679+0.0001)</f>
        <v>#REF!</v>
      </c>
      <c r="B1680" s="20" t="e">
        <f>IF(AND(E1680&gt;=$B$2,E1680&lt;=$B$3,OR(F1680=#REF!,G1680=#REF!)),ROUND(B1679+1,0),B1679+0.0001)</f>
        <v>#REF!</v>
      </c>
      <c r="C1680" s="20" t="e">
        <f>IF(H1680=#REF!,ROUND(C1679+1,0),C1679+0.0001)</f>
        <v>#REF!</v>
      </c>
      <c r="D1680" s="21"/>
      <c r="E1680" s="22"/>
      <c r="F1680" s="23"/>
      <c r="G1680" s="24"/>
      <c r="H1680" s="51"/>
      <c r="I1680" s="25"/>
      <c r="J1680" s="31"/>
      <c r="K1680" s="43" t="str">
        <f t="shared" si="52"/>
        <v/>
      </c>
      <c r="L1680" s="45" t="str">
        <f>IF(F1680="","",VLOOKUP(Journal!F1680,Kontenplan!$E$9:$F$278,2))</f>
        <v/>
      </c>
      <c r="M1680" s="44" t="str">
        <f>IF(G1680="","",VLOOKUP(Journal!G1680,Kontenplan!$E$9:$F$278,2))</f>
        <v/>
      </c>
      <c r="N1680" s="28" t="str">
        <f>IF(AND(G1680="",I1680="",J1680=""),"",IF(AND(I1680&gt;0,OR(F1680="",G1680="")),"Bitte gültige Kontonummer/n eingeben",IF(OR(AND(F1680&gt;0,F1680&lt;1000),F1680&gt;9999),"Sollkontonummer muss vierstellig sein",IF(VLOOKUP(F1680,Kontenplan!$E$9:$E$277,1)&lt;&gt;F1680,"Sollkonto existiert nicht",IF(D1680=0,"Bitte Beleg-Nr. prüfen",IF(OR(AND(G1680&gt;0,G1680&lt;1000),G1680&gt;9999),"Habenkontonummer muss vierstellig sein",IF(VLOOKUP(G1680,Kontenplan!$E$9:$F$277,1)&lt;&gt;G1680,"Habenkonto exisitert nicht","")))))))</f>
        <v/>
      </c>
      <c r="O1680" s="28" t="str">
        <f t="shared" si="53"/>
        <v/>
      </c>
      <c r="P1680" s="28"/>
      <c r="Q1680" s="28"/>
      <c r="R1680" s="28"/>
      <c r="S1680" s="28"/>
      <c r="T1680" s="28"/>
      <c r="U1680" s="28"/>
      <c r="V1680" s="28"/>
      <c r="X1680" s="28"/>
      <c r="Y1680" s="28"/>
    </row>
    <row r="1681" spans="1:25" x14ac:dyDescent="0.2">
      <c r="A1681" t="e">
        <f>IF(OR(F1681=#REF!,G1681=#REF!),ROUND(A1680+1,0),A1680+0.0001)</f>
        <v>#REF!</v>
      </c>
      <c r="B1681" s="20" t="e">
        <f>IF(AND(E1681&gt;=$B$2,E1681&lt;=$B$3,OR(F1681=#REF!,G1681=#REF!)),ROUND(B1680+1,0),B1680+0.0001)</f>
        <v>#REF!</v>
      </c>
      <c r="C1681" s="20" t="e">
        <f>IF(H1681=#REF!,ROUND(C1680+1,0),C1680+0.0001)</f>
        <v>#REF!</v>
      </c>
      <c r="D1681" s="21"/>
      <c r="E1681" s="22"/>
      <c r="F1681" s="23"/>
      <c r="G1681" s="24"/>
      <c r="H1681" s="51"/>
      <c r="I1681" s="25"/>
      <c r="J1681" s="31"/>
      <c r="K1681" s="43" t="str">
        <f t="shared" si="52"/>
        <v/>
      </c>
      <c r="L1681" s="45" t="str">
        <f>IF(F1681="","",VLOOKUP(Journal!F1681,Kontenplan!$E$9:$F$278,2))</f>
        <v/>
      </c>
      <c r="M1681" s="44" t="str">
        <f>IF(G1681="","",VLOOKUP(Journal!G1681,Kontenplan!$E$9:$F$278,2))</f>
        <v/>
      </c>
      <c r="N1681" s="28" t="str">
        <f>IF(AND(G1681="",I1681="",J1681=""),"",IF(AND(I1681&gt;0,OR(F1681="",G1681="")),"Bitte gültige Kontonummer/n eingeben",IF(OR(AND(F1681&gt;0,F1681&lt;1000),F1681&gt;9999),"Sollkontonummer muss vierstellig sein",IF(VLOOKUP(F1681,Kontenplan!$E$9:$E$277,1)&lt;&gt;F1681,"Sollkonto existiert nicht",IF(D1681=0,"Bitte Beleg-Nr. prüfen",IF(OR(AND(G1681&gt;0,G1681&lt;1000),G1681&gt;9999),"Habenkontonummer muss vierstellig sein",IF(VLOOKUP(G1681,Kontenplan!$E$9:$F$277,1)&lt;&gt;G1681,"Habenkonto exisitert nicht","")))))))</f>
        <v/>
      </c>
      <c r="O1681" s="28" t="str">
        <f t="shared" si="53"/>
        <v/>
      </c>
      <c r="P1681" s="28"/>
      <c r="Q1681" s="28"/>
      <c r="R1681" s="28"/>
      <c r="S1681" s="28"/>
      <c r="T1681" s="28"/>
      <c r="U1681" s="28"/>
      <c r="V1681" s="28"/>
      <c r="X1681" s="28"/>
      <c r="Y1681" s="28"/>
    </row>
    <row r="1682" spans="1:25" x14ac:dyDescent="0.2">
      <c r="A1682" t="e">
        <f>IF(OR(F1682=#REF!,G1682=#REF!),ROUND(A1681+1,0),A1681+0.0001)</f>
        <v>#REF!</v>
      </c>
      <c r="B1682" s="20" t="e">
        <f>IF(AND(E1682&gt;=$B$2,E1682&lt;=$B$3,OR(F1682=#REF!,G1682=#REF!)),ROUND(B1681+1,0),B1681+0.0001)</f>
        <v>#REF!</v>
      </c>
      <c r="C1682" s="20" t="e">
        <f>IF(H1682=#REF!,ROUND(C1681+1,0),C1681+0.0001)</f>
        <v>#REF!</v>
      </c>
      <c r="D1682" s="21"/>
      <c r="E1682" s="22"/>
      <c r="F1682" s="23"/>
      <c r="G1682" s="24"/>
      <c r="H1682" s="51"/>
      <c r="I1682" s="25"/>
      <c r="J1682" s="31"/>
      <c r="K1682" s="43" t="str">
        <f t="shared" si="52"/>
        <v/>
      </c>
      <c r="L1682" s="45" t="str">
        <f>IF(F1682="","",VLOOKUP(Journal!F1682,Kontenplan!$E$9:$F$278,2))</f>
        <v/>
      </c>
      <c r="M1682" s="44" t="str">
        <f>IF(G1682="","",VLOOKUP(Journal!G1682,Kontenplan!$E$9:$F$278,2))</f>
        <v/>
      </c>
      <c r="N1682" s="28" t="str">
        <f>IF(AND(G1682="",I1682="",J1682=""),"",IF(AND(I1682&gt;0,OR(F1682="",G1682="")),"Bitte gültige Kontonummer/n eingeben",IF(OR(AND(F1682&gt;0,F1682&lt;1000),F1682&gt;9999),"Sollkontonummer muss vierstellig sein",IF(VLOOKUP(F1682,Kontenplan!$E$9:$E$277,1)&lt;&gt;F1682,"Sollkonto existiert nicht",IF(D1682=0,"Bitte Beleg-Nr. prüfen",IF(OR(AND(G1682&gt;0,G1682&lt;1000),G1682&gt;9999),"Habenkontonummer muss vierstellig sein",IF(VLOOKUP(G1682,Kontenplan!$E$9:$F$277,1)&lt;&gt;G1682,"Habenkonto exisitert nicht","")))))))</f>
        <v/>
      </c>
      <c r="O1682" s="28" t="str">
        <f t="shared" si="53"/>
        <v/>
      </c>
      <c r="P1682" s="28"/>
      <c r="Q1682" s="28"/>
      <c r="R1682" s="28"/>
      <c r="S1682" s="28"/>
      <c r="T1682" s="28"/>
      <c r="U1682" s="28"/>
      <c r="V1682" s="28"/>
      <c r="X1682" s="28"/>
      <c r="Y1682" s="28"/>
    </row>
    <row r="1683" spans="1:25" x14ac:dyDescent="0.2">
      <c r="A1683" t="e">
        <f>IF(OR(F1683=#REF!,G1683=#REF!),ROUND(A1682+1,0),A1682+0.0001)</f>
        <v>#REF!</v>
      </c>
      <c r="B1683" s="20" t="e">
        <f>IF(AND(E1683&gt;=$B$2,E1683&lt;=$B$3,OR(F1683=#REF!,G1683=#REF!)),ROUND(B1682+1,0),B1682+0.0001)</f>
        <v>#REF!</v>
      </c>
      <c r="C1683" s="20" t="e">
        <f>IF(H1683=#REF!,ROUND(C1682+1,0),C1682+0.0001)</f>
        <v>#REF!</v>
      </c>
      <c r="D1683" s="21"/>
      <c r="E1683" s="22"/>
      <c r="F1683" s="23"/>
      <c r="G1683" s="24"/>
      <c r="H1683" s="51"/>
      <c r="I1683" s="25"/>
      <c r="J1683" s="31"/>
      <c r="K1683" s="43" t="str">
        <f t="shared" si="52"/>
        <v/>
      </c>
      <c r="L1683" s="45" t="str">
        <f>IF(F1683="","",VLOOKUP(Journal!F1683,Kontenplan!$E$9:$F$278,2))</f>
        <v/>
      </c>
      <c r="M1683" s="44" t="str">
        <f>IF(G1683="","",VLOOKUP(Journal!G1683,Kontenplan!$E$9:$F$278,2))</f>
        <v/>
      </c>
      <c r="N1683" s="28" t="str">
        <f>IF(AND(G1683="",I1683="",J1683=""),"",IF(AND(I1683&gt;0,OR(F1683="",G1683="")),"Bitte gültige Kontonummer/n eingeben",IF(OR(AND(F1683&gt;0,F1683&lt;1000),F1683&gt;9999),"Sollkontonummer muss vierstellig sein",IF(VLOOKUP(F1683,Kontenplan!$E$9:$E$277,1)&lt;&gt;F1683,"Sollkonto existiert nicht",IF(D1683=0,"Bitte Beleg-Nr. prüfen",IF(OR(AND(G1683&gt;0,G1683&lt;1000),G1683&gt;9999),"Habenkontonummer muss vierstellig sein",IF(VLOOKUP(G1683,Kontenplan!$E$9:$F$277,1)&lt;&gt;G1683,"Habenkonto exisitert nicht","")))))))</f>
        <v/>
      </c>
      <c r="O1683" s="28" t="str">
        <f t="shared" si="53"/>
        <v/>
      </c>
      <c r="P1683" s="28"/>
      <c r="Q1683" s="28"/>
      <c r="R1683" s="28"/>
      <c r="S1683" s="28"/>
      <c r="T1683" s="28"/>
      <c r="U1683" s="28"/>
      <c r="V1683" s="28"/>
      <c r="X1683" s="28"/>
      <c r="Y1683" s="28"/>
    </row>
    <row r="1684" spans="1:25" x14ac:dyDescent="0.2">
      <c r="A1684" t="e">
        <f>IF(OR(F1684=#REF!,G1684=#REF!),ROUND(A1683+1,0),A1683+0.0001)</f>
        <v>#REF!</v>
      </c>
      <c r="B1684" s="20" t="e">
        <f>IF(AND(E1684&gt;=$B$2,E1684&lt;=$B$3,OR(F1684=#REF!,G1684=#REF!)),ROUND(B1683+1,0),B1683+0.0001)</f>
        <v>#REF!</v>
      </c>
      <c r="C1684" s="20" t="e">
        <f>IF(H1684=#REF!,ROUND(C1683+1,0),C1683+0.0001)</f>
        <v>#REF!</v>
      </c>
      <c r="D1684" s="21"/>
      <c r="E1684" s="22"/>
      <c r="F1684" s="23"/>
      <c r="G1684" s="24"/>
      <c r="H1684" s="51"/>
      <c r="I1684" s="25"/>
      <c r="J1684" s="31"/>
      <c r="K1684" s="43" t="str">
        <f t="shared" si="52"/>
        <v/>
      </c>
      <c r="L1684" s="45" t="str">
        <f>IF(F1684="","",VLOOKUP(Journal!F1684,Kontenplan!$E$9:$F$278,2))</f>
        <v/>
      </c>
      <c r="M1684" s="44" t="str">
        <f>IF(G1684="","",VLOOKUP(Journal!G1684,Kontenplan!$E$9:$F$278,2))</f>
        <v/>
      </c>
      <c r="N1684" s="28" t="str">
        <f>IF(AND(G1684="",I1684="",J1684=""),"",IF(AND(I1684&gt;0,OR(F1684="",G1684="")),"Bitte gültige Kontonummer/n eingeben",IF(OR(AND(F1684&gt;0,F1684&lt;1000),F1684&gt;9999),"Sollkontonummer muss vierstellig sein",IF(VLOOKUP(F1684,Kontenplan!$E$9:$E$277,1)&lt;&gt;F1684,"Sollkonto existiert nicht",IF(D1684=0,"Bitte Beleg-Nr. prüfen",IF(OR(AND(G1684&gt;0,G1684&lt;1000),G1684&gt;9999),"Habenkontonummer muss vierstellig sein",IF(VLOOKUP(G1684,Kontenplan!$E$9:$F$277,1)&lt;&gt;G1684,"Habenkonto exisitert nicht","")))))))</f>
        <v/>
      </c>
      <c r="O1684" s="28" t="str">
        <f t="shared" si="53"/>
        <v/>
      </c>
      <c r="P1684" s="28"/>
      <c r="Q1684" s="28"/>
      <c r="R1684" s="28"/>
      <c r="S1684" s="28"/>
      <c r="T1684" s="28"/>
      <c r="U1684" s="28"/>
      <c r="V1684" s="28"/>
      <c r="X1684" s="28"/>
      <c r="Y1684" s="28"/>
    </row>
    <row r="1685" spans="1:25" x14ac:dyDescent="0.2">
      <c r="A1685" t="e">
        <f>IF(OR(F1685=#REF!,G1685=#REF!),ROUND(A1684+1,0),A1684+0.0001)</f>
        <v>#REF!</v>
      </c>
      <c r="B1685" s="20" t="e">
        <f>IF(AND(E1685&gt;=$B$2,E1685&lt;=$B$3,OR(F1685=#REF!,G1685=#REF!)),ROUND(B1684+1,0),B1684+0.0001)</f>
        <v>#REF!</v>
      </c>
      <c r="C1685" s="20" t="e">
        <f>IF(H1685=#REF!,ROUND(C1684+1,0),C1684+0.0001)</f>
        <v>#REF!</v>
      </c>
      <c r="D1685" s="21"/>
      <c r="E1685" s="22"/>
      <c r="F1685" s="23"/>
      <c r="G1685" s="24"/>
      <c r="H1685" s="51"/>
      <c r="I1685" s="25"/>
      <c r="J1685" s="31"/>
      <c r="K1685" s="43" t="str">
        <f t="shared" si="52"/>
        <v/>
      </c>
      <c r="L1685" s="45" t="str">
        <f>IF(F1685="","",VLOOKUP(Journal!F1685,Kontenplan!$E$9:$F$278,2))</f>
        <v/>
      </c>
      <c r="M1685" s="44" t="str">
        <f>IF(G1685="","",VLOOKUP(Journal!G1685,Kontenplan!$E$9:$F$278,2))</f>
        <v/>
      </c>
      <c r="N1685" s="28" t="str">
        <f>IF(AND(G1685="",I1685="",J1685=""),"",IF(AND(I1685&gt;0,OR(F1685="",G1685="")),"Bitte gültige Kontonummer/n eingeben",IF(OR(AND(F1685&gt;0,F1685&lt;1000),F1685&gt;9999),"Sollkontonummer muss vierstellig sein",IF(VLOOKUP(F1685,Kontenplan!$E$9:$E$277,1)&lt;&gt;F1685,"Sollkonto existiert nicht",IF(D1685=0,"Bitte Beleg-Nr. prüfen",IF(OR(AND(G1685&gt;0,G1685&lt;1000),G1685&gt;9999),"Habenkontonummer muss vierstellig sein",IF(VLOOKUP(G1685,Kontenplan!$E$9:$F$277,1)&lt;&gt;G1685,"Habenkonto exisitert nicht","")))))))</f>
        <v/>
      </c>
      <c r="O1685" s="28" t="str">
        <f t="shared" si="53"/>
        <v/>
      </c>
      <c r="P1685" s="28"/>
      <c r="Q1685" s="28"/>
      <c r="R1685" s="28"/>
      <c r="S1685" s="28"/>
      <c r="T1685" s="28"/>
      <c r="U1685" s="28"/>
      <c r="V1685" s="28"/>
      <c r="X1685" s="28"/>
      <c r="Y1685" s="28"/>
    </row>
    <row r="1686" spans="1:25" x14ac:dyDescent="0.2">
      <c r="A1686" t="e">
        <f>IF(OR(F1686=#REF!,G1686=#REF!),ROUND(A1685+1,0),A1685+0.0001)</f>
        <v>#REF!</v>
      </c>
      <c r="B1686" s="20" t="e">
        <f>IF(AND(E1686&gt;=$B$2,E1686&lt;=$B$3,OR(F1686=#REF!,G1686=#REF!)),ROUND(B1685+1,0),B1685+0.0001)</f>
        <v>#REF!</v>
      </c>
      <c r="C1686" s="20" t="e">
        <f>IF(H1686=#REF!,ROUND(C1685+1,0),C1685+0.0001)</f>
        <v>#REF!</v>
      </c>
      <c r="D1686" s="21"/>
      <c r="E1686" s="22"/>
      <c r="F1686" s="23"/>
      <c r="G1686" s="24"/>
      <c r="H1686" s="51"/>
      <c r="I1686" s="25"/>
      <c r="J1686" s="31"/>
      <c r="K1686" s="43" t="str">
        <f t="shared" si="52"/>
        <v/>
      </c>
      <c r="L1686" s="45" t="str">
        <f>IF(F1686="","",VLOOKUP(Journal!F1686,Kontenplan!$E$9:$F$278,2))</f>
        <v/>
      </c>
      <c r="M1686" s="44" t="str">
        <f>IF(G1686="","",VLOOKUP(Journal!G1686,Kontenplan!$E$9:$F$278,2))</f>
        <v/>
      </c>
      <c r="N1686" s="28" t="str">
        <f>IF(AND(G1686="",I1686="",J1686=""),"",IF(AND(I1686&gt;0,OR(F1686="",G1686="")),"Bitte gültige Kontonummer/n eingeben",IF(OR(AND(F1686&gt;0,F1686&lt;1000),F1686&gt;9999),"Sollkontonummer muss vierstellig sein",IF(VLOOKUP(F1686,Kontenplan!$E$9:$E$277,1)&lt;&gt;F1686,"Sollkonto existiert nicht",IF(D1686=0,"Bitte Beleg-Nr. prüfen",IF(OR(AND(G1686&gt;0,G1686&lt;1000),G1686&gt;9999),"Habenkontonummer muss vierstellig sein",IF(VLOOKUP(G1686,Kontenplan!$E$9:$F$277,1)&lt;&gt;G1686,"Habenkonto exisitert nicht","")))))))</f>
        <v/>
      </c>
      <c r="O1686" s="28" t="str">
        <f t="shared" si="53"/>
        <v/>
      </c>
      <c r="P1686" s="28"/>
      <c r="Q1686" s="28"/>
      <c r="R1686" s="28"/>
      <c r="S1686" s="28"/>
      <c r="T1686" s="28"/>
      <c r="U1686" s="28"/>
      <c r="V1686" s="28"/>
      <c r="X1686" s="28"/>
      <c r="Y1686" s="28"/>
    </row>
    <row r="1687" spans="1:25" x14ac:dyDescent="0.2">
      <c r="A1687" t="e">
        <f>IF(OR(F1687=#REF!,G1687=#REF!),ROUND(A1686+1,0),A1686+0.0001)</f>
        <v>#REF!</v>
      </c>
      <c r="B1687" s="20" t="e">
        <f>IF(AND(E1687&gt;=$B$2,E1687&lt;=$B$3,OR(F1687=#REF!,G1687=#REF!)),ROUND(B1686+1,0),B1686+0.0001)</f>
        <v>#REF!</v>
      </c>
      <c r="C1687" s="20" t="e">
        <f>IF(H1687=#REF!,ROUND(C1686+1,0),C1686+0.0001)</f>
        <v>#REF!</v>
      </c>
      <c r="D1687" s="21"/>
      <c r="E1687" s="22"/>
      <c r="F1687" s="23"/>
      <c r="G1687" s="24"/>
      <c r="H1687" s="51"/>
      <c r="I1687" s="25"/>
      <c r="J1687" s="31"/>
      <c r="K1687" s="43" t="str">
        <f t="shared" si="52"/>
        <v/>
      </c>
      <c r="L1687" s="45" t="str">
        <f>IF(F1687="","",VLOOKUP(Journal!F1687,Kontenplan!$E$9:$F$278,2))</f>
        <v/>
      </c>
      <c r="M1687" s="44" t="str">
        <f>IF(G1687="","",VLOOKUP(Journal!G1687,Kontenplan!$E$9:$F$278,2))</f>
        <v/>
      </c>
      <c r="N1687" s="28" t="str">
        <f>IF(AND(G1687="",I1687="",J1687=""),"",IF(AND(I1687&gt;0,OR(F1687="",G1687="")),"Bitte gültige Kontonummer/n eingeben",IF(OR(AND(F1687&gt;0,F1687&lt;1000),F1687&gt;9999),"Sollkontonummer muss vierstellig sein",IF(VLOOKUP(F1687,Kontenplan!$E$9:$E$277,1)&lt;&gt;F1687,"Sollkonto existiert nicht",IF(D1687=0,"Bitte Beleg-Nr. prüfen",IF(OR(AND(G1687&gt;0,G1687&lt;1000),G1687&gt;9999),"Habenkontonummer muss vierstellig sein",IF(VLOOKUP(G1687,Kontenplan!$E$9:$F$277,1)&lt;&gt;G1687,"Habenkonto exisitert nicht","")))))))</f>
        <v/>
      </c>
      <c r="O1687" s="28" t="str">
        <f t="shared" si="53"/>
        <v/>
      </c>
      <c r="P1687" s="28"/>
      <c r="Q1687" s="28"/>
      <c r="R1687" s="28"/>
      <c r="S1687" s="28"/>
      <c r="T1687" s="28"/>
      <c r="U1687" s="28"/>
      <c r="V1687" s="28"/>
      <c r="X1687" s="28"/>
      <c r="Y1687" s="28"/>
    </row>
    <row r="1688" spans="1:25" x14ac:dyDescent="0.2">
      <c r="A1688" t="e">
        <f>IF(OR(F1688=#REF!,G1688=#REF!),ROUND(A1687+1,0),A1687+0.0001)</f>
        <v>#REF!</v>
      </c>
      <c r="B1688" s="20" t="e">
        <f>IF(AND(E1688&gt;=$B$2,E1688&lt;=$B$3,OR(F1688=#REF!,G1688=#REF!)),ROUND(B1687+1,0),B1687+0.0001)</f>
        <v>#REF!</v>
      </c>
      <c r="C1688" s="20" t="e">
        <f>IF(H1688=#REF!,ROUND(C1687+1,0),C1687+0.0001)</f>
        <v>#REF!</v>
      </c>
      <c r="D1688" s="21"/>
      <c r="E1688" s="22"/>
      <c r="F1688" s="23"/>
      <c r="G1688" s="24"/>
      <c r="H1688" s="51"/>
      <c r="I1688" s="25"/>
      <c r="J1688" s="31"/>
      <c r="K1688" s="43" t="str">
        <f t="shared" si="52"/>
        <v/>
      </c>
      <c r="L1688" s="45" t="str">
        <f>IF(F1688="","",VLOOKUP(Journal!F1688,Kontenplan!$E$9:$F$278,2))</f>
        <v/>
      </c>
      <c r="M1688" s="44" t="str">
        <f>IF(G1688="","",VLOOKUP(Journal!G1688,Kontenplan!$E$9:$F$278,2))</f>
        <v/>
      </c>
      <c r="N1688" s="28" t="str">
        <f>IF(AND(G1688="",I1688="",J1688=""),"",IF(AND(I1688&gt;0,OR(F1688="",G1688="")),"Bitte gültige Kontonummer/n eingeben",IF(OR(AND(F1688&gt;0,F1688&lt;1000),F1688&gt;9999),"Sollkontonummer muss vierstellig sein",IF(VLOOKUP(F1688,Kontenplan!$E$9:$E$277,1)&lt;&gt;F1688,"Sollkonto existiert nicht",IF(D1688=0,"Bitte Beleg-Nr. prüfen",IF(OR(AND(G1688&gt;0,G1688&lt;1000),G1688&gt;9999),"Habenkontonummer muss vierstellig sein",IF(VLOOKUP(G1688,Kontenplan!$E$9:$F$277,1)&lt;&gt;G1688,"Habenkonto exisitert nicht","")))))))</f>
        <v/>
      </c>
      <c r="O1688" s="28" t="str">
        <f t="shared" si="53"/>
        <v/>
      </c>
      <c r="P1688" s="28"/>
      <c r="Q1688" s="28"/>
      <c r="R1688" s="28"/>
      <c r="S1688" s="28"/>
      <c r="T1688" s="28"/>
      <c r="U1688" s="28"/>
      <c r="V1688" s="28"/>
      <c r="X1688" s="28"/>
      <c r="Y1688" s="28"/>
    </row>
    <row r="1689" spans="1:25" x14ac:dyDescent="0.2">
      <c r="A1689" t="e">
        <f>IF(OR(F1689=#REF!,G1689=#REF!),ROUND(A1688+1,0),A1688+0.0001)</f>
        <v>#REF!</v>
      </c>
      <c r="B1689" s="20" t="e">
        <f>IF(AND(E1689&gt;=$B$2,E1689&lt;=$B$3,OR(F1689=#REF!,G1689=#REF!)),ROUND(B1688+1,0),B1688+0.0001)</f>
        <v>#REF!</v>
      </c>
      <c r="C1689" s="20" t="e">
        <f>IF(H1689=#REF!,ROUND(C1688+1,0),C1688+0.0001)</f>
        <v>#REF!</v>
      </c>
      <c r="D1689" s="21"/>
      <c r="E1689" s="22"/>
      <c r="F1689" s="23"/>
      <c r="G1689" s="24"/>
      <c r="H1689" s="51"/>
      <c r="I1689" s="25"/>
      <c r="J1689" s="31"/>
      <c r="K1689" s="43" t="str">
        <f t="shared" si="52"/>
        <v/>
      </c>
      <c r="L1689" s="45" t="str">
        <f>IF(F1689="","",VLOOKUP(Journal!F1689,Kontenplan!$E$9:$F$278,2))</f>
        <v/>
      </c>
      <c r="M1689" s="44" t="str">
        <f>IF(G1689="","",VLOOKUP(Journal!G1689,Kontenplan!$E$9:$F$278,2))</f>
        <v/>
      </c>
      <c r="N1689" s="28" t="str">
        <f>IF(AND(G1689="",I1689="",J1689=""),"",IF(AND(I1689&gt;0,OR(F1689="",G1689="")),"Bitte gültige Kontonummer/n eingeben",IF(OR(AND(F1689&gt;0,F1689&lt;1000),F1689&gt;9999),"Sollkontonummer muss vierstellig sein",IF(VLOOKUP(F1689,Kontenplan!$E$9:$E$277,1)&lt;&gt;F1689,"Sollkonto existiert nicht",IF(D1689=0,"Bitte Beleg-Nr. prüfen",IF(OR(AND(G1689&gt;0,G1689&lt;1000),G1689&gt;9999),"Habenkontonummer muss vierstellig sein",IF(VLOOKUP(G1689,Kontenplan!$E$9:$F$277,1)&lt;&gt;G1689,"Habenkonto exisitert nicht","")))))))</f>
        <v/>
      </c>
      <c r="O1689" s="28" t="str">
        <f t="shared" si="53"/>
        <v/>
      </c>
      <c r="P1689" s="28"/>
      <c r="Q1689" s="28"/>
      <c r="R1689" s="28"/>
      <c r="S1689" s="28"/>
      <c r="T1689" s="28"/>
      <c r="U1689" s="28"/>
      <c r="V1689" s="28"/>
      <c r="X1689" s="28"/>
      <c r="Y1689" s="28"/>
    </row>
    <row r="1690" spans="1:25" x14ac:dyDescent="0.2">
      <c r="A1690" t="e">
        <f>IF(OR(F1690=#REF!,G1690=#REF!),ROUND(A1689+1,0),A1689+0.0001)</f>
        <v>#REF!</v>
      </c>
      <c r="B1690" s="20" t="e">
        <f>IF(AND(E1690&gt;=$B$2,E1690&lt;=$B$3,OR(F1690=#REF!,G1690=#REF!)),ROUND(B1689+1,0),B1689+0.0001)</f>
        <v>#REF!</v>
      </c>
      <c r="C1690" s="20" t="e">
        <f>IF(H1690=#REF!,ROUND(C1689+1,0),C1689+0.0001)</f>
        <v>#REF!</v>
      </c>
      <c r="D1690" s="21"/>
      <c r="E1690" s="22"/>
      <c r="F1690" s="23"/>
      <c r="G1690" s="24"/>
      <c r="H1690" s="51"/>
      <c r="I1690" s="25"/>
      <c r="J1690" s="31"/>
      <c r="K1690" s="43" t="str">
        <f t="shared" si="52"/>
        <v/>
      </c>
      <c r="L1690" s="45" t="str">
        <f>IF(F1690="","",VLOOKUP(Journal!F1690,Kontenplan!$E$9:$F$278,2))</f>
        <v/>
      </c>
      <c r="M1690" s="44" t="str">
        <f>IF(G1690="","",VLOOKUP(Journal!G1690,Kontenplan!$E$9:$F$278,2))</f>
        <v/>
      </c>
      <c r="N1690" s="28" t="str">
        <f>IF(AND(G1690="",I1690="",J1690=""),"",IF(AND(I1690&gt;0,OR(F1690="",G1690="")),"Bitte gültige Kontonummer/n eingeben",IF(OR(AND(F1690&gt;0,F1690&lt;1000),F1690&gt;9999),"Sollkontonummer muss vierstellig sein",IF(VLOOKUP(F1690,Kontenplan!$E$9:$E$277,1)&lt;&gt;F1690,"Sollkonto existiert nicht",IF(D1690=0,"Bitte Beleg-Nr. prüfen",IF(OR(AND(G1690&gt;0,G1690&lt;1000),G1690&gt;9999),"Habenkontonummer muss vierstellig sein",IF(VLOOKUP(G1690,Kontenplan!$E$9:$F$277,1)&lt;&gt;G1690,"Habenkonto exisitert nicht","")))))))</f>
        <v/>
      </c>
      <c r="O1690" s="28" t="str">
        <f t="shared" si="53"/>
        <v/>
      </c>
      <c r="P1690" s="28"/>
      <c r="Q1690" s="28"/>
      <c r="R1690" s="28"/>
      <c r="S1690" s="28"/>
      <c r="T1690" s="28"/>
      <c r="U1690" s="28"/>
      <c r="V1690" s="28"/>
      <c r="X1690" s="28"/>
      <c r="Y1690" s="28"/>
    </row>
    <row r="1691" spans="1:25" x14ac:dyDescent="0.2">
      <c r="A1691" t="e">
        <f>IF(OR(F1691=#REF!,G1691=#REF!),ROUND(A1690+1,0),A1690+0.0001)</f>
        <v>#REF!</v>
      </c>
      <c r="B1691" s="20" t="e">
        <f>IF(AND(E1691&gt;=$B$2,E1691&lt;=$B$3,OR(F1691=#REF!,G1691=#REF!)),ROUND(B1690+1,0),B1690+0.0001)</f>
        <v>#REF!</v>
      </c>
      <c r="C1691" s="20" t="e">
        <f>IF(H1691=#REF!,ROUND(C1690+1,0),C1690+0.0001)</f>
        <v>#REF!</v>
      </c>
      <c r="D1691" s="21"/>
      <c r="E1691" s="22"/>
      <c r="F1691" s="23"/>
      <c r="G1691" s="24"/>
      <c r="H1691" s="51"/>
      <c r="I1691" s="25"/>
      <c r="J1691" s="31"/>
      <c r="K1691" s="43" t="str">
        <f t="shared" si="52"/>
        <v/>
      </c>
      <c r="L1691" s="45" t="str">
        <f>IF(F1691="","",VLOOKUP(Journal!F1691,Kontenplan!$E$9:$F$278,2))</f>
        <v/>
      </c>
      <c r="M1691" s="44" t="str">
        <f>IF(G1691="","",VLOOKUP(Journal!G1691,Kontenplan!$E$9:$F$278,2))</f>
        <v/>
      </c>
      <c r="N1691" s="28" t="str">
        <f>IF(AND(G1691="",I1691="",J1691=""),"",IF(AND(I1691&gt;0,OR(F1691="",G1691="")),"Bitte gültige Kontonummer/n eingeben",IF(OR(AND(F1691&gt;0,F1691&lt;1000),F1691&gt;9999),"Sollkontonummer muss vierstellig sein",IF(VLOOKUP(F1691,Kontenplan!$E$9:$E$277,1)&lt;&gt;F1691,"Sollkonto existiert nicht",IF(D1691=0,"Bitte Beleg-Nr. prüfen",IF(OR(AND(G1691&gt;0,G1691&lt;1000),G1691&gt;9999),"Habenkontonummer muss vierstellig sein",IF(VLOOKUP(G1691,Kontenplan!$E$9:$F$277,1)&lt;&gt;G1691,"Habenkonto exisitert nicht","")))))))</f>
        <v/>
      </c>
      <c r="O1691" s="28" t="str">
        <f t="shared" si="53"/>
        <v/>
      </c>
      <c r="P1691" s="28"/>
      <c r="Q1691" s="28"/>
      <c r="R1691" s="28"/>
      <c r="S1691" s="28"/>
      <c r="T1691" s="28"/>
      <c r="U1691" s="28"/>
      <c r="V1691" s="28"/>
      <c r="X1691" s="28"/>
      <c r="Y1691" s="28"/>
    </row>
    <row r="1692" spans="1:25" x14ac:dyDescent="0.2">
      <c r="A1692" t="e">
        <f>IF(OR(F1692=#REF!,G1692=#REF!),ROUND(A1691+1,0),A1691+0.0001)</f>
        <v>#REF!</v>
      </c>
      <c r="B1692" s="20" t="e">
        <f>IF(AND(E1692&gt;=$B$2,E1692&lt;=$B$3,OR(F1692=#REF!,G1692=#REF!)),ROUND(B1691+1,0),B1691+0.0001)</f>
        <v>#REF!</v>
      </c>
      <c r="C1692" s="20" t="e">
        <f>IF(H1692=#REF!,ROUND(C1691+1,0),C1691+0.0001)</f>
        <v>#REF!</v>
      </c>
      <c r="D1692" s="21"/>
      <c r="E1692" s="22"/>
      <c r="F1692" s="23"/>
      <c r="G1692" s="24"/>
      <c r="H1692" s="51"/>
      <c r="I1692" s="25"/>
      <c r="J1692" s="31"/>
      <c r="K1692" s="43" t="str">
        <f t="shared" si="52"/>
        <v/>
      </c>
      <c r="L1692" s="45" t="str">
        <f>IF(F1692="","",VLOOKUP(Journal!F1692,Kontenplan!$E$9:$F$278,2))</f>
        <v/>
      </c>
      <c r="M1692" s="44" t="str">
        <f>IF(G1692="","",VLOOKUP(Journal!G1692,Kontenplan!$E$9:$F$278,2))</f>
        <v/>
      </c>
      <c r="N1692" s="28" t="str">
        <f>IF(AND(G1692="",I1692="",J1692=""),"",IF(AND(I1692&gt;0,OR(F1692="",G1692="")),"Bitte gültige Kontonummer/n eingeben",IF(OR(AND(F1692&gt;0,F1692&lt;1000),F1692&gt;9999),"Sollkontonummer muss vierstellig sein",IF(VLOOKUP(F1692,Kontenplan!$E$9:$E$277,1)&lt;&gt;F1692,"Sollkonto existiert nicht",IF(D1692=0,"Bitte Beleg-Nr. prüfen",IF(OR(AND(G1692&gt;0,G1692&lt;1000),G1692&gt;9999),"Habenkontonummer muss vierstellig sein",IF(VLOOKUP(G1692,Kontenplan!$E$9:$F$277,1)&lt;&gt;G1692,"Habenkonto exisitert nicht","")))))))</f>
        <v/>
      </c>
      <c r="O1692" s="28" t="str">
        <f t="shared" si="53"/>
        <v/>
      </c>
      <c r="P1692" s="28"/>
      <c r="Q1692" s="28"/>
      <c r="R1692" s="28"/>
      <c r="S1692" s="28"/>
      <c r="T1692" s="28"/>
      <c r="U1692" s="28"/>
      <c r="V1692" s="28"/>
      <c r="X1692" s="28"/>
      <c r="Y1692" s="28"/>
    </row>
    <row r="1693" spans="1:25" x14ac:dyDescent="0.2">
      <c r="A1693" t="e">
        <f>IF(OR(F1693=#REF!,G1693=#REF!),ROUND(A1692+1,0),A1692+0.0001)</f>
        <v>#REF!</v>
      </c>
      <c r="B1693" s="20" t="e">
        <f>IF(AND(E1693&gt;=$B$2,E1693&lt;=$B$3,OR(F1693=#REF!,G1693=#REF!)),ROUND(B1692+1,0),B1692+0.0001)</f>
        <v>#REF!</v>
      </c>
      <c r="C1693" s="20" t="e">
        <f>IF(H1693=#REF!,ROUND(C1692+1,0),C1692+0.0001)</f>
        <v>#REF!</v>
      </c>
      <c r="D1693" s="21"/>
      <c r="E1693" s="22"/>
      <c r="F1693" s="23"/>
      <c r="G1693" s="24"/>
      <c r="H1693" s="51"/>
      <c r="I1693" s="25"/>
      <c r="J1693" s="31"/>
      <c r="K1693" s="43" t="str">
        <f t="shared" ref="K1693:K1756" si="54">IF(N1693&lt;&gt;"",N1693,IF(O1693&lt;&gt;"",O1693,""))</f>
        <v/>
      </c>
      <c r="L1693" s="45" t="str">
        <f>IF(F1693="","",VLOOKUP(Journal!F1693,Kontenplan!$E$9:$F$278,2))</f>
        <v/>
      </c>
      <c r="M1693" s="44" t="str">
        <f>IF(G1693="","",VLOOKUP(Journal!G1693,Kontenplan!$E$9:$F$278,2))</f>
        <v/>
      </c>
      <c r="N1693" s="28" t="str">
        <f>IF(AND(G1693="",I1693="",J1693=""),"",IF(AND(I1693&gt;0,OR(F1693="",G1693="")),"Bitte gültige Kontonummer/n eingeben",IF(OR(AND(F1693&gt;0,F1693&lt;1000),F1693&gt;9999),"Sollkontonummer muss vierstellig sein",IF(VLOOKUP(F1693,Kontenplan!$E$9:$E$277,1)&lt;&gt;F1693,"Sollkonto existiert nicht",IF(D1693=0,"Bitte Beleg-Nr. prüfen",IF(OR(AND(G1693&gt;0,G1693&lt;1000),G1693&gt;9999),"Habenkontonummer muss vierstellig sein",IF(VLOOKUP(G1693,Kontenplan!$E$9:$F$277,1)&lt;&gt;G1693,"Habenkonto exisitert nicht","")))))))</f>
        <v/>
      </c>
      <c r="O1693" s="28" t="str">
        <f t="shared" si="53"/>
        <v/>
      </c>
      <c r="P1693" s="28"/>
      <c r="Q1693" s="28"/>
      <c r="R1693" s="28"/>
      <c r="S1693" s="28"/>
      <c r="T1693" s="28"/>
      <c r="U1693" s="28"/>
      <c r="V1693" s="28"/>
      <c r="X1693" s="28"/>
      <c r="Y1693" s="28"/>
    </row>
    <row r="1694" spans="1:25" x14ac:dyDescent="0.2">
      <c r="A1694" t="e">
        <f>IF(OR(F1694=#REF!,G1694=#REF!),ROUND(A1693+1,0),A1693+0.0001)</f>
        <v>#REF!</v>
      </c>
      <c r="B1694" s="20" t="e">
        <f>IF(AND(E1694&gt;=$B$2,E1694&lt;=$B$3,OR(F1694=#REF!,G1694=#REF!)),ROUND(B1693+1,0),B1693+0.0001)</f>
        <v>#REF!</v>
      </c>
      <c r="C1694" s="20" t="e">
        <f>IF(H1694=#REF!,ROUND(C1693+1,0),C1693+0.0001)</f>
        <v>#REF!</v>
      </c>
      <c r="D1694" s="21"/>
      <c r="E1694" s="22"/>
      <c r="F1694" s="23"/>
      <c r="G1694" s="24"/>
      <c r="H1694" s="51"/>
      <c r="I1694" s="25"/>
      <c r="J1694" s="31"/>
      <c r="K1694" s="43" t="str">
        <f t="shared" si="54"/>
        <v/>
      </c>
      <c r="L1694" s="45" t="str">
        <f>IF(F1694="","",VLOOKUP(Journal!F1694,Kontenplan!$E$9:$F$278,2))</f>
        <v/>
      </c>
      <c r="M1694" s="44" t="str">
        <f>IF(G1694="","",VLOOKUP(Journal!G1694,Kontenplan!$E$9:$F$278,2))</f>
        <v/>
      </c>
      <c r="N1694" s="28" t="str">
        <f>IF(AND(G1694="",I1694="",J1694=""),"",IF(AND(I1694&gt;0,OR(F1694="",G1694="")),"Bitte gültige Kontonummer/n eingeben",IF(OR(AND(F1694&gt;0,F1694&lt;1000),F1694&gt;9999),"Sollkontonummer muss vierstellig sein",IF(VLOOKUP(F1694,Kontenplan!$E$9:$E$277,1)&lt;&gt;F1694,"Sollkonto existiert nicht",IF(D1694=0,"Bitte Beleg-Nr. prüfen",IF(OR(AND(G1694&gt;0,G1694&lt;1000),G1694&gt;9999),"Habenkontonummer muss vierstellig sein",IF(VLOOKUP(G1694,Kontenplan!$E$9:$F$277,1)&lt;&gt;G1694,"Habenkonto exisitert nicht","")))))))</f>
        <v/>
      </c>
      <c r="O1694" s="28" t="str">
        <f t="shared" si="53"/>
        <v/>
      </c>
      <c r="P1694" s="28"/>
      <c r="Q1694" s="28"/>
      <c r="R1694" s="28"/>
      <c r="S1694" s="28"/>
      <c r="T1694" s="28"/>
      <c r="U1694" s="28"/>
      <c r="V1694" s="28"/>
      <c r="X1694" s="28"/>
      <c r="Y1694" s="28"/>
    </row>
    <row r="1695" spans="1:25" x14ac:dyDescent="0.2">
      <c r="A1695" t="e">
        <f>IF(OR(F1695=#REF!,G1695=#REF!),ROUND(A1694+1,0),A1694+0.0001)</f>
        <v>#REF!</v>
      </c>
      <c r="B1695" s="20" t="e">
        <f>IF(AND(E1695&gt;=$B$2,E1695&lt;=$B$3,OR(F1695=#REF!,G1695=#REF!)),ROUND(B1694+1,0),B1694+0.0001)</f>
        <v>#REF!</v>
      </c>
      <c r="C1695" s="20" t="e">
        <f>IF(H1695=#REF!,ROUND(C1694+1,0),C1694+0.0001)</f>
        <v>#REF!</v>
      </c>
      <c r="D1695" s="21"/>
      <c r="E1695" s="22"/>
      <c r="F1695" s="23"/>
      <c r="G1695" s="24"/>
      <c r="H1695" s="51"/>
      <c r="I1695" s="25"/>
      <c r="J1695" s="31"/>
      <c r="K1695" s="43" t="str">
        <f t="shared" si="54"/>
        <v/>
      </c>
      <c r="L1695" s="45" t="str">
        <f>IF(F1695="","",VLOOKUP(Journal!F1695,Kontenplan!$E$9:$F$278,2))</f>
        <v/>
      </c>
      <c r="M1695" s="44" t="str">
        <f>IF(G1695="","",VLOOKUP(Journal!G1695,Kontenplan!$E$9:$F$278,2))</f>
        <v/>
      </c>
      <c r="N1695" s="28" t="str">
        <f>IF(AND(G1695="",I1695="",J1695=""),"",IF(AND(I1695&gt;0,OR(F1695="",G1695="")),"Bitte gültige Kontonummer/n eingeben",IF(OR(AND(F1695&gt;0,F1695&lt;1000),F1695&gt;9999),"Sollkontonummer muss vierstellig sein",IF(VLOOKUP(F1695,Kontenplan!$E$9:$E$277,1)&lt;&gt;F1695,"Sollkonto existiert nicht",IF(D1695=0,"Bitte Beleg-Nr. prüfen",IF(OR(AND(G1695&gt;0,G1695&lt;1000),G1695&gt;9999),"Habenkontonummer muss vierstellig sein",IF(VLOOKUP(G1695,Kontenplan!$E$9:$F$277,1)&lt;&gt;G1695,"Habenkonto exisitert nicht","")))))))</f>
        <v/>
      </c>
      <c r="O1695" s="28" t="str">
        <f t="shared" si="53"/>
        <v/>
      </c>
      <c r="P1695" s="28"/>
      <c r="Q1695" s="28"/>
      <c r="R1695" s="28"/>
      <c r="S1695" s="28"/>
      <c r="T1695" s="28"/>
      <c r="U1695" s="28"/>
      <c r="V1695" s="28"/>
      <c r="X1695" s="28"/>
      <c r="Y1695" s="28"/>
    </row>
    <row r="1696" spans="1:25" x14ac:dyDescent="0.2">
      <c r="A1696" t="e">
        <f>IF(OR(F1696=#REF!,G1696=#REF!),ROUND(A1695+1,0),A1695+0.0001)</f>
        <v>#REF!</v>
      </c>
      <c r="B1696" s="20" t="e">
        <f>IF(AND(E1696&gt;=$B$2,E1696&lt;=$B$3,OR(F1696=#REF!,G1696=#REF!)),ROUND(B1695+1,0),B1695+0.0001)</f>
        <v>#REF!</v>
      </c>
      <c r="C1696" s="20" t="e">
        <f>IF(H1696=#REF!,ROUND(C1695+1,0),C1695+0.0001)</f>
        <v>#REF!</v>
      </c>
      <c r="D1696" s="21"/>
      <c r="E1696" s="22"/>
      <c r="F1696" s="23"/>
      <c r="G1696" s="24"/>
      <c r="H1696" s="51"/>
      <c r="I1696" s="25"/>
      <c r="J1696" s="31"/>
      <c r="K1696" s="43" t="str">
        <f t="shared" si="54"/>
        <v/>
      </c>
      <c r="L1696" s="45" t="str">
        <f>IF(F1696="","",VLOOKUP(Journal!F1696,Kontenplan!$E$9:$F$278,2))</f>
        <v/>
      </c>
      <c r="M1696" s="44" t="str">
        <f>IF(G1696="","",VLOOKUP(Journal!G1696,Kontenplan!$E$9:$F$278,2))</f>
        <v/>
      </c>
      <c r="N1696" s="28" t="str">
        <f>IF(AND(G1696="",I1696="",J1696=""),"",IF(AND(I1696&gt;0,OR(F1696="",G1696="")),"Bitte gültige Kontonummer/n eingeben",IF(OR(AND(F1696&gt;0,F1696&lt;1000),F1696&gt;9999),"Sollkontonummer muss vierstellig sein",IF(VLOOKUP(F1696,Kontenplan!$E$9:$E$277,1)&lt;&gt;F1696,"Sollkonto existiert nicht",IF(D1696=0,"Bitte Beleg-Nr. prüfen",IF(OR(AND(G1696&gt;0,G1696&lt;1000),G1696&gt;9999),"Habenkontonummer muss vierstellig sein",IF(VLOOKUP(G1696,Kontenplan!$E$9:$F$277,1)&lt;&gt;G1696,"Habenkonto exisitert nicht","")))))))</f>
        <v/>
      </c>
      <c r="O1696" s="28" t="str">
        <f t="shared" si="53"/>
        <v/>
      </c>
      <c r="P1696" s="28"/>
      <c r="Q1696" s="28"/>
      <c r="R1696" s="28"/>
      <c r="S1696" s="28"/>
      <c r="T1696" s="28"/>
      <c r="U1696" s="28"/>
      <c r="V1696" s="28"/>
      <c r="X1696" s="28"/>
      <c r="Y1696" s="28"/>
    </row>
    <row r="1697" spans="1:25" x14ac:dyDescent="0.2">
      <c r="A1697" t="e">
        <f>IF(OR(F1697=#REF!,G1697=#REF!),ROUND(A1696+1,0),A1696+0.0001)</f>
        <v>#REF!</v>
      </c>
      <c r="B1697" s="20" t="e">
        <f>IF(AND(E1697&gt;=$B$2,E1697&lt;=$B$3,OR(F1697=#REF!,G1697=#REF!)),ROUND(B1696+1,0),B1696+0.0001)</f>
        <v>#REF!</v>
      </c>
      <c r="C1697" s="20" t="e">
        <f>IF(H1697=#REF!,ROUND(C1696+1,0),C1696+0.0001)</f>
        <v>#REF!</v>
      </c>
      <c r="D1697" s="21"/>
      <c r="E1697" s="22"/>
      <c r="F1697" s="23"/>
      <c r="G1697" s="24"/>
      <c r="H1697" s="51"/>
      <c r="I1697" s="25"/>
      <c r="J1697" s="31"/>
      <c r="K1697" s="43" t="str">
        <f t="shared" si="54"/>
        <v/>
      </c>
      <c r="L1697" s="45" t="str">
        <f>IF(F1697="","",VLOOKUP(Journal!F1697,Kontenplan!$E$9:$F$278,2))</f>
        <v/>
      </c>
      <c r="M1697" s="44" t="str">
        <f>IF(G1697="","",VLOOKUP(Journal!G1697,Kontenplan!$E$9:$F$278,2))</f>
        <v/>
      </c>
      <c r="N1697" s="28" t="str">
        <f>IF(AND(G1697="",I1697="",J1697=""),"",IF(AND(I1697&gt;0,OR(F1697="",G1697="")),"Bitte gültige Kontonummer/n eingeben",IF(OR(AND(F1697&gt;0,F1697&lt;1000),F1697&gt;9999),"Sollkontonummer muss vierstellig sein",IF(VLOOKUP(F1697,Kontenplan!$E$9:$E$277,1)&lt;&gt;F1697,"Sollkonto existiert nicht",IF(D1697=0,"Bitte Beleg-Nr. prüfen",IF(OR(AND(G1697&gt;0,G1697&lt;1000),G1697&gt;9999),"Habenkontonummer muss vierstellig sein",IF(VLOOKUP(G1697,Kontenplan!$E$9:$F$277,1)&lt;&gt;G1697,"Habenkonto exisitert nicht","")))))))</f>
        <v/>
      </c>
      <c r="O1697" s="28" t="str">
        <f t="shared" si="53"/>
        <v/>
      </c>
      <c r="P1697" s="28"/>
      <c r="Q1697" s="28"/>
      <c r="R1697" s="28"/>
      <c r="S1697" s="28"/>
      <c r="T1697" s="28"/>
      <c r="U1697" s="28"/>
      <c r="V1697" s="28"/>
      <c r="X1697" s="28"/>
      <c r="Y1697" s="28"/>
    </row>
    <row r="1698" spans="1:25" x14ac:dyDescent="0.2">
      <c r="A1698" t="e">
        <f>IF(OR(F1698=#REF!,G1698=#REF!),ROUND(A1697+1,0),A1697+0.0001)</f>
        <v>#REF!</v>
      </c>
      <c r="B1698" s="20" t="e">
        <f>IF(AND(E1698&gt;=$B$2,E1698&lt;=$B$3,OR(F1698=#REF!,G1698=#REF!)),ROUND(B1697+1,0),B1697+0.0001)</f>
        <v>#REF!</v>
      </c>
      <c r="C1698" s="20" t="e">
        <f>IF(H1698=#REF!,ROUND(C1697+1,0),C1697+0.0001)</f>
        <v>#REF!</v>
      </c>
      <c r="D1698" s="21"/>
      <c r="E1698" s="22"/>
      <c r="F1698" s="23"/>
      <c r="G1698" s="24"/>
      <c r="H1698" s="51"/>
      <c r="I1698" s="25"/>
      <c r="J1698" s="31"/>
      <c r="K1698" s="43" t="str">
        <f t="shared" si="54"/>
        <v/>
      </c>
      <c r="L1698" s="45" t="str">
        <f>IF(F1698="","",VLOOKUP(Journal!F1698,Kontenplan!$E$9:$F$278,2))</f>
        <v/>
      </c>
      <c r="M1698" s="44" t="str">
        <f>IF(G1698="","",VLOOKUP(Journal!G1698,Kontenplan!$E$9:$F$278,2))</f>
        <v/>
      </c>
      <c r="N1698" s="28" t="str">
        <f>IF(AND(G1698="",I1698="",J1698=""),"",IF(AND(I1698&gt;0,OR(F1698="",G1698="")),"Bitte gültige Kontonummer/n eingeben",IF(OR(AND(F1698&gt;0,F1698&lt;1000),F1698&gt;9999),"Sollkontonummer muss vierstellig sein",IF(VLOOKUP(F1698,Kontenplan!$E$9:$E$277,1)&lt;&gt;F1698,"Sollkonto existiert nicht",IF(D1698=0,"Bitte Beleg-Nr. prüfen",IF(OR(AND(G1698&gt;0,G1698&lt;1000),G1698&gt;9999),"Habenkontonummer muss vierstellig sein",IF(VLOOKUP(G1698,Kontenplan!$E$9:$F$277,1)&lt;&gt;G1698,"Habenkonto exisitert nicht","")))))))</f>
        <v/>
      </c>
      <c r="O1698" s="28" t="str">
        <f t="shared" si="53"/>
        <v/>
      </c>
      <c r="P1698" s="28"/>
      <c r="Q1698" s="28"/>
      <c r="R1698" s="28"/>
      <c r="S1698" s="28"/>
      <c r="T1698" s="28"/>
      <c r="U1698" s="28"/>
      <c r="V1698" s="28"/>
      <c r="X1698" s="28"/>
      <c r="Y1698" s="28"/>
    </row>
    <row r="1699" spans="1:25" x14ac:dyDescent="0.2">
      <c r="A1699" t="e">
        <f>IF(OR(F1699=#REF!,G1699=#REF!),ROUND(A1698+1,0),A1698+0.0001)</f>
        <v>#REF!</v>
      </c>
      <c r="B1699" s="20" t="e">
        <f>IF(AND(E1699&gt;=$B$2,E1699&lt;=$B$3,OR(F1699=#REF!,G1699=#REF!)),ROUND(B1698+1,0),B1698+0.0001)</f>
        <v>#REF!</v>
      </c>
      <c r="C1699" s="20" t="e">
        <f>IF(H1699=#REF!,ROUND(C1698+1,0),C1698+0.0001)</f>
        <v>#REF!</v>
      </c>
      <c r="D1699" s="21"/>
      <c r="E1699" s="22"/>
      <c r="F1699" s="23"/>
      <c r="G1699" s="24"/>
      <c r="H1699" s="51"/>
      <c r="I1699" s="25"/>
      <c r="J1699" s="31"/>
      <c r="K1699" s="43" t="str">
        <f t="shared" si="54"/>
        <v/>
      </c>
      <c r="L1699" s="45" t="str">
        <f>IF(F1699="","",VLOOKUP(Journal!F1699,Kontenplan!$E$9:$F$278,2))</f>
        <v/>
      </c>
      <c r="M1699" s="44" t="str">
        <f>IF(G1699="","",VLOOKUP(Journal!G1699,Kontenplan!$E$9:$F$278,2))</f>
        <v/>
      </c>
      <c r="N1699" s="28" t="str">
        <f>IF(AND(G1699="",I1699="",J1699=""),"",IF(AND(I1699&gt;0,OR(F1699="",G1699="")),"Bitte gültige Kontonummer/n eingeben",IF(OR(AND(F1699&gt;0,F1699&lt;1000),F1699&gt;9999),"Sollkontonummer muss vierstellig sein",IF(VLOOKUP(F1699,Kontenplan!$E$9:$E$277,1)&lt;&gt;F1699,"Sollkonto existiert nicht",IF(D1699=0,"Bitte Beleg-Nr. prüfen",IF(OR(AND(G1699&gt;0,G1699&lt;1000),G1699&gt;9999),"Habenkontonummer muss vierstellig sein",IF(VLOOKUP(G1699,Kontenplan!$E$9:$F$277,1)&lt;&gt;G1699,"Habenkonto exisitert nicht","")))))))</f>
        <v/>
      </c>
      <c r="O1699" s="28" t="str">
        <f t="shared" si="53"/>
        <v/>
      </c>
      <c r="P1699" s="28"/>
      <c r="Q1699" s="28"/>
      <c r="R1699" s="28"/>
      <c r="S1699" s="28"/>
      <c r="T1699" s="28"/>
      <c r="U1699" s="28"/>
      <c r="V1699" s="28"/>
      <c r="X1699" s="28"/>
      <c r="Y1699" s="28"/>
    </row>
    <row r="1700" spans="1:25" x14ac:dyDescent="0.2">
      <c r="A1700" t="e">
        <f>IF(OR(F1700=#REF!,G1700=#REF!),ROUND(A1699+1,0),A1699+0.0001)</f>
        <v>#REF!</v>
      </c>
      <c r="B1700" s="20" t="e">
        <f>IF(AND(E1700&gt;=$B$2,E1700&lt;=$B$3,OR(F1700=#REF!,G1700=#REF!)),ROUND(B1699+1,0),B1699+0.0001)</f>
        <v>#REF!</v>
      </c>
      <c r="C1700" s="20" t="e">
        <f>IF(H1700=#REF!,ROUND(C1699+1,0),C1699+0.0001)</f>
        <v>#REF!</v>
      </c>
      <c r="D1700" s="21"/>
      <c r="E1700" s="22"/>
      <c r="F1700" s="23"/>
      <c r="G1700" s="24"/>
      <c r="H1700" s="51"/>
      <c r="I1700" s="25"/>
      <c r="J1700" s="31"/>
      <c r="K1700" s="43" t="str">
        <f t="shared" si="54"/>
        <v/>
      </c>
      <c r="L1700" s="45" t="str">
        <f>IF(F1700="","",VLOOKUP(Journal!F1700,Kontenplan!$E$9:$F$278,2))</f>
        <v/>
      </c>
      <c r="M1700" s="44" t="str">
        <f>IF(G1700="","",VLOOKUP(Journal!G1700,Kontenplan!$E$9:$F$278,2))</f>
        <v/>
      </c>
      <c r="N1700" s="28" t="str">
        <f>IF(AND(G1700="",I1700="",J1700=""),"",IF(AND(I1700&gt;0,OR(F1700="",G1700="")),"Bitte gültige Kontonummer/n eingeben",IF(OR(AND(F1700&gt;0,F1700&lt;1000),F1700&gt;9999),"Sollkontonummer muss vierstellig sein",IF(VLOOKUP(F1700,Kontenplan!$E$9:$E$277,1)&lt;&gt;F1700,"Sollkonto existiert nicht",IF(D1700=0,"Bitte Beleg-Nr. prüfen",IF(OR(AND(G1700&gt;0,G1700&lt;1000),G1700&gt;9999),"Habenkontonummer muss vierstellig sein",IF(VLOOKUP(G1700,Kontenplan!$E$9:$F$277,1)&lt;&gt;G1700,"Habenkonto exisitert nicht","")))))))</f>
        <v/>
      </c>
      <c r="O1700" s="28" t="str">
        <f t="shared" si="53"/>
        <v/>
      </c>
      <c r="P1700" s="28"/>
      <c r="Q1700" s="28"/>
      <c r="R1700" s="28"/>
      <c r="S1700" s="28"/>
      <c r="T1700" s="28"/>
      <c r="U1700" s="28"/>
      <c r="V1700" s="28"/>
      <c r="X1700" s="28"/>
      <c r="Y1700" s="28"/>
    </row>
    <row r="1701" spans="1:25" x14ac:dyDescent="0.2">
      <c r="A1701" t="e">
        <f>IF(OR(F1701=#REF!,G1701=#REF!),ROUND(A1700+1,0),A1700+0.0001)</f>
        <v>#REF!</v>
      </c>
      <c r="B1701" s="20" t="e">
        <f>IF(AND(E1701&gt;=$B$2,E1701&lt;=$B$3,OR(F1701=#REF!,G1701=#REF!)),ROUND(B1700+1,0),B1700+0.0001)</f>
        <v>#REF!</v>
      </c>
      <c r="C1701" s="20" t="e">
        <f>IF(H1701=#REF!,ROUND(C1700+1,0),C1700+0.0001)</f>
        <v>#REF!</v>
      </c>
      <c r="D1701" s="21"/>
      <c r="E1701" s="22"/>
      <c r="F1701" s="23"/>
      <c r="G1701" s="24"/>
      <c r="H1701" s="51"/>
      <c r="I1701" s="25"/>
      <c r="J1701" s="31"/>
      <c r="K1701" s="43" t="str">
        <f t="shared" si="54"/>
        <v/>
      </c>
      <c r="L1701" s="45" t="str">
        <f>IF(F1701="","",VLOOKUP(Journal!F1701,Kontenplan!$E$9:$F$278,2))</f>
        <v/>
      </c>
      <c r="M1701" s="44" t="str">
        <f>IF(G1701="","",VLOOKUP(Journal!G1701,Kontenplan!$E$9:$F$278,2))</f>
        <v/>
      </c>
      <c r="N1701" s="28" t="str">
        <f>IF(AND(G1701="",I1701="",J1701=""),"",IF(AND(I1701&gt;0,OR(F1701="",G1701="")),"Bitte gültige Kontonummer/n eingeben",IF(OR(AND(F1701&gt;0,F1701&lt;1000),F1701&gt;9999),"Sollkontonummer muss vierstellig sein",IF(VLOOKUP(F1701,Kontenplan!$E$9:$E$277,1)&lt;&gt;F1701,"Sollkonto existiert nicht",IF(D1701=0,"Bitte Beleg-Nr. prüfen",IF(OR(AND(G1701&gt;0,G1701&lt;1000),G1701&gt;9999),"Habenkontonummer muss vierstellig sein",IF(VLOOKUP(G1701,Kontenplan!$E$9:$F$277,1)&lt;&gt;G1701,"Habenkonto exisitert nicht","")))))))</f>
        <v/>
      </c>
      <c r="O1701" s="28" t="str">
        <f t="shared" si="53"/>
        <v/>
      </c>
      <c r="P1701" s="28"/>
      <c r="Q1701" s="28"/>
      <c r="R1701" s="28"/>
      <c r="S1701" s="28"/>
      <c r="T1701" s="28"/>
      <c r="U1701" s="28"/>
      <c r="V1701" s="28"/>
      <c r="X1701" s="28"/>
      <c r="Y1701" s="28"/>
    </row>
    <row r="1702" spans="1:25" x14ac:dyDescent="0.2">
      <c r="A1702" t="e">
        <f>IF(OR(F1702=#REF!,G1702=#REF!),ROUND(A1701+1,0),A1701+0.0001)</f>
        <v>#REF!</v>
      </c>
      <c r="B1702" s="20" t="e">
        <f>IF(AND(E1702&gt;=$B$2,E1702&lt;=$B$3,OR(F1702=#REF!,G1702=#REF!)),ROUND(B1701+1,0),B1701+0.0001)</f>
        <v>#REF!</v>
      </c>
      <c r="C1702" s="20" t="e">
        <f>IF(H1702=#REF!,ROUND(C1701+1,0),C1701+0.0001)</f>
        <v>#REF!</v>
      </c>
      <c r="D1702" s="21"/>
      <c r="E1702" s="22"/>
      <c r="F1702" s="23"/>
      <c r="G1702" s="24"/>
      <c r="H1702" s="51"/>
      <c r="I1702" s="25"/>
      <c r="J1702" s="31"/>
      <c r="K1702" s="43" t="str">
        <f t="shared" si="54"/>
        <v/>
      </c>
      <c r="L1702" s="45" t="str">
        <f>IF(F1702="","",VLOOKUP(Journal!F1702,Kontenplan!$E$9:$F$278,2))</f>
        <v/>
      </c>
      <c r="M1702" s="44" t="str">
        <f>IF(G1702="","",VLOOKUP(Journal!G1702,Kontenplan!$E$9:$F$278,2))</f>
        <v/>
      </c>
      <c r="N1702" s="28" t="str">
        <f>IF(AND(G1702="",I1702="",J1702=""),"",IF(AND(I1702&gt;0,OR(F1702="",G1702="")),"Bitte gültige Kontonummer/n eingeben",IF(OR(AND(F1702&gt;0,F1702&lt;1000),F1702&gt;9999),"Sollkontonummer muss vierstellig sein",IF(VLOOKUP(F1702,Kontenplan!$E$9:$E$277,1)&lt;&gt;F1702,"Sollkonto existiert nicht",IF(D1702=0,"Bitte Beleg-Nr. prüfen",IF(OR(AND(G1702&gt;0,G1702&lt;1000),G1702&gt;9999),"Habenkontonummer muss vierstellig sein",IF(VLOOKUP(G1702,Kontenplan!$E$9:$F$277,1)&lt;&gt;G1702,"Habenkonto exisitert nicht","")))))))</f>
        <v/>
      </c>
      <c r="O1702" s="28" t="str">
        <f t="shared" si="53"/>
        <v/>
      </c>
      <c r="P1702" s="28"/>
      <c r="Q1702" s="28"/>
      <c r="R1702" s="28"/>
      <c r="S1702" s="28"/>
      <c r="T1702" s="28"/>
      <c r="U1702" s="28"/>
      <c r="V1702" s="28"/>
      <c r="X1702" s="28"/>
      <c r="Y1702" s="28"/>
    </row>
    <row r="1703" spans="1:25" x14ac:dyDescent="0.2">
      <c r="A1703" t="e">
        <f>IF(OR(F1703=#REF!,G1703=#REF!),ROUND(A1702+1,0),A1702+0.0001)</f>
        <v>#REF!</v>
      </c>
      <c r="B1703" s="20" t="e">
        <f>IF(AND(E1703&gt;=$B$2,E1703&lt;=$B$3,OR(F1703=#REF!,G1703=#REF!)),ROUND(B1702+1,0),B1702+0.0001)</f>
        <v>#REF!</v>
      </c>
      <c r="C1703" s="20" t="e">
        <f>IF(H1703=#REF!,ROUND(C1702+1,0),C1702+0.0001)</f>
        <v>#REF!</v>
      </c>
      <c r="D1703" s="21"/>
      <c r="E1703" s="22"/>
      <c r="F1703" s="23"/>
      <c r="G1703" s="24"/>
      <c r="H1703" s="51"/>
      <c r="I1703" s="25"/>
      <c r="J1703" s="31"/>
      <c r="K1703" s="43" t="str">
        <f t="shared" si="54"/>
        <v/>
      </c>
      <c r="L1703" s="45" t="str">
        <f>IF(F1703="","",VLOOKUP(Journal!F1703,Kontenplan!$E$9:$F$278,2))</f>
        <v/>
      </c>
      <c r="M1703" s="44" t="str">
        <f>IF(G1703="","",VLOOKUP(Journal!G1703,Kontenplan!$E$9:$F$278,2))</f>
        <v/>
      </c>
      <c r="N1703" s="28" t="str">
        <f>IF(AND(G1703="",I1703="",J1703=""),"",IF(AND(I1703&gt;0,OR(F1703="",G1703="")),"Bitte gültige Kontonummer/n eingeben",IF(OR(AND(F1703&gt;0,F1703&lt;1000),F1703&gt;9999),"Sollkontonummer muss vierstellig sein",IF(VLOOKUP(F1703,Kontenplan!$E$9:$E$277,1)&lt;&gt;F1703,"Sollkonto existiert nicht",IF(D1703=0,"Bitte Beleg-Nr. prüfen",IF(OR(AND(G1703&gt;0,G1703&lt;1000),G1703&gt;9999),"Habenkontonummer muss vierstellig sein",IF(VLOOKUP(G1703,Kontenplan!$E$9:$F$277,1)&lt;&gt;G1703,"Habenkonto exisitert nicht","")))))))</f>
        <v/>
      </c>
      <c r="O1703" s="28" t="str">
        <f t="shared" si="53"/>
        <v/>
      </c>
      <c r="P1703" s="28"/>
      <c r="Q1703" s="28"/>
      <c r="R1703" s="28"/>
      <c r="S1703" s="28"/>
      <c r="T1703" s="28"/>
      <c r="U1703" s="28"/>
      <c r="V1703" s="28"/>
      <c r="X1703" s="28"/>
      <c r="Y1703" s="28"/>
    </row>
    <row r="1704" spans="1:25" x14ac:dyDescent="0.2">
      <c r="A1704" t="e">
        <f>IF(OR(F1704=#REF!,G1704=#REF!),ROUND(A1703+1,0),A1703+0.0001)</f>
        <v>#REF!</v>
      </c>
      <c r="B1704" s="20" t="e">
        <f>IF(AND(E1704&gt;=$B$2,E1704&lt;=$B$3,OR(F1704=#REF!,G1704=#REF!)),ROUND(B1703+1,0),B1703+0.0001)</f>
        <v>#REF!</v>
      </c>
      <c r="C1704" s="20" t="e">
        <f>IF(H1704=#REF!,ROUND(C1703+1,0),C1703+0.0001)</f>
        <v>#REF!</v>
      </c>
      <c r="D1704" s="21"/>
      <c r="E1704" s="22"/>
      <c r="F1704" s="23"/>
      <c r="G1704" s="24"/>
      <c r="H1704" s="51"/>
      <c r="I1704" s="25"/>
      <c r="J1704" s="31"/>
      <c r="K1704" s="43" t="str">
        <f t="shared" si="54"/>
        <v/>
      </c>
      <c r="L1704" s="45" t="str">
        <f>IF(F1704="","",VLOOKUP(Journal!F1704,Kontenplan!$E$9:$F$278,2))</f>
        <v/>
      </c>
      <c r="M1704" s="44" t="str">
        <f>IF(G1704="","",VLOOKUP(Journal!G1704,Kontenplan!$E$9:$F$278,2))</f>
        <v/>
      </c>
      <c r="N1704" s="28" t="str">
        <f>IF(AND(G1704="",I1704="",J1704=""),"",IF(AND(I1704&gt;0,OR(F1704="",G1704="")),"Bitte gültige Kontonummer/n eingeben",IF(OR(AND(F1704&gt;0,F1704&lt;1000),F1704&gt;9999),"Sollkontonummer muss vierstellig sein",IF(VLOOKUP(F1704,Kontenplan!$E$9:$E$277,1)&lt;&gt;F1704,"Sollkonto existiert nicht",IF(D1704=0,"Bitte Beleg-Nr. prüfen",IF(OR(AND(G1704&gt;0,G1704&lt;1000),G1704&gt;9999),"Habenkontonummer muss vierstellig sein",IF(VLOOKUP(G1704,Kontenplan!$E$9:$F$277,1)&lt;&gt;G1704,"Habenkonto exisitert nicht","")))))))</f>
        <v/>
      </c>
      <c r="O1704" s="28" t="str">
        <f t="shared" si="53"/>
        <v/>
      </c>
      <c r="P1704" s="28"/>
      <c r="Q1704" s="28"/>
      <c r="R1704" s="28"/>
      <c r="S1704" s="28"/>
      <c r="T1704" s="28"/>
      <c r="U1704" s="28"/>
      <c r="V1704" s="28"/>
      <c r="X1704" s="28"/>
      <c r="Y1704" s="28"/>
    </row>
    <row r="1705" spans="1:25" x14ac:dyDescent="0.2">
      <c r="A1705" t="e">
        <f>IF(OR(F1705=#REF!,G1705=#REF!),ROUND(A1704+1,0),A1704+0.0001)</f>
        <v>#REF!</v>
      </c>
      <c r="B1705" s="20" t="e">
        <f>IF(AND(E1705&gt;=$B$2,E1705&lt;=$B$3,OR(F1705=#REF!,G1705=#REF!)),ROUND(B1704+1,0),B1704+0.0001)</f>
        <v>#REF!</v>
      </c>
      <c r="C1705" s="20" t="e">
        <f>IF(H1705=#REF!,ROUND(C1704+1,0),C1704+0.0001)</f>
        <v>#REF!</v>
      </c>
      <c r="D1705" s="21"/>
      <c r="E1705" s="22"/>
      <c r="F1705" s="23"/>
      <c r="G1705" s="24"/>
      <c r="H1705" s="51"/>
      <c r="I1705" s="25"/>
      <c r="J1705" s="31"/>
      <c r="K1705" s="43" t="str">
        <f t="shared" si="54"/>
        <v/>
      </c>
      <c r="L1705" s="45" t="str">
        <f>IF(F1705="","",VLOOKUP(Journal!F1705,Kontenplan!$E$9:$F$278,2))</f>
        <v/>
      </c>
      <c r="M1705" s="44" t="str">
        <f>IF(G1705="","",VLOOKUP(Journal!G1705,Kontenplan!$E$9:$F$278,2))</f>
        <v/>
      </c>
      <c r="N1705" s="28" t="str">
        <f>IF(AND(G1705="",I1705="",J1705=""),"",IF(AND(I1705&gt;0,OR(F1705="",G1705="")),"Bitte gültige Kontonummer/n eingeben",IF(OR(AND(F1705&gt;0,F1705&lt;1000),F1705&gt;9999),"Sollkontonummer muss vierstellig sein",IF(VLOOKUP(F1705,Kontenplan!$E$9:$E$277,1)&lt;&gt;F1705,"Sollkonto existiert nicht",IF(D1705=0,"Bitte Beleg-Nr. prüfen",IF(OR(AND(G1705&gt;0,G1705&lt;1000),G1705&gt;9999),"Habenkontonummer muss vierstellig sein",IF(VLOOKUP(G1705,Kontenplan!$E$9:$F$277,1)&lt;&gt;G1705,"Habenkonto exisitert nicht","")))))))</f>
        <v/>
      </c>
      <c r="O1705" s="28" t="str">
        <f t="shared" si="53"/>
        <v/>
      </c>
      <c r="P1705" s="28"/>
      <c r="Q1705" s="28"/>
      <c r="R1705" s="28"/>
      <c r="S1705" s="28"/>
      <c r="T1705" s="28"/>
      <c r="U1705" s="28"/>
      <c r="V1705" s="28"/>
      <c r="X1705" s="28"/>
      <c r="Y1705" s="28"/>
    </row>
    <row r="1706" spans="1:25" x14ac:dyDescent="0.2">
      <c r="A1706" t="e">
        <f>IF(OR(F1706=#REF!,G1706=#REF!),ROUND(A1705+1,0),A1705+0.0001)</f>
        <v>#REF!</v>
      </c>
      <c r="B1706" s="20" t="e">
        <f>IF(AND(E1706&gt;=$B$2,E1706&lt;=$B$3,OR(F1706=#REF!,G1706=#REF!)),ROUND(B1705+1,0),B1705+0.0001)</f>
        <v>#REF!</v>
      </c>
      <c r="C1706" s="20" t="e">
        <f>IF(H1706=#REF!,ROUND(C1705+1,0),C1705+0.0001)</f>
        <v>#REF!</v>
      </c>
      <c r="D1706" s="21"/>
      <c r="E1706" s="22"/>
      <c r="F1706" s="23"/>
      <c r="G1706" s="24"/>
      <c r="H1706" s="51"/>
      <c r="I1706" s="25"/>
      <c r="J1706" s="31"/>
      <c r="K1706" s="43" t="str">
        <f t="shared" si="54"/>
        <v/>
      </c>
      <c r="L1706" s="45" t="str">
        <f>IF(F1706="","",VLOOKUP(Journal!F1706,Kontenplan!$E$9:$F$278,2))</f>
        <v/>
      </c>
      <c r="M1706" s="44" t="str">
        <f>IF(G1706="","",VLOOKUP(Journal!G1706,Kontenplan!$E$9:$F$278,2))</f>
        <v/>
      </c>
      <c r="N1706" s="28" t="str">
        <f>IF(AND(G1706="",I1706="",J1706=""),"",IF(AND(I1706&gt;0,OR(F1706="",G1706="")),"Bitte gültige Kontonummer/n eingeben",IF(OR(AND(F1706&gt;0,F1706&lt;1000),F1706&gt;9999),"Sollkontonummer muss vierstellig sein",IF(VLOOKUP(F1706,Kontenplan!$E$9:$E$277,1)&lt;&gt;F1706,"Sollkonto existiert nicht",IF(D1706=0,"Bitte Beleg-Nr. prüfen",IF(OR(AND(G1706&gt;0,G1706&lt;1000),G1706&gt;9999),"Habenkontonummer muss vierstellig sein",IF(VLOOKUP(G1706,Kontenplan!$E$9:$F$277,1)&lt;&gt;G1706,"Habenkonto exisitert nicht","")))))))</f>
        <v/>
      </c>
      <c r="O1706" s="28" t="str">
        <f t="shared" si="53"/>
        <v/>
      </c>
      <c r="P1706" s="28"/>
      <c r="Q1706" s="28"/>
      <c r="R1706" s="28"/>
      <c r="S1706" s="28"/>
      <c r="T1706" s="28"/>
      <c r="U1706" s="28"/>
      <c r="V1706" s="28"/>
      <c r="X1706" s="28"/>
      <c r="Y1706" s="28"/>
    </row>
    <row r="1707" spans="1:25" x14ac:dyDescent="0.2">
      <c r="A1707" t="e">
        <f>IF(OR(F1707=#REF!,G1707=#REF!),ROUND(A1706+1,0),A1706+0.0001)</f>
        <v>#REF!</v>
      </c>
      <c r="B1707" s="20" t="e">
        <f>IF(AND(E1707&gt;=$B$2,E1707&lt;=$B$3,OR(F1707=#REF!,G1707=#REF!)),ROUND(B1706+1,0),B1706+0.0001)</f>
        <v>#REF!</v>
      </c>
      <c r="C1707" s="20" t="e">
        <f>IF(H1707=#REF!,ROUND(C1706+1,0),C1706+0.0001)</f>
        <v>#REF!</v>
      </c>
      <c r="D1707" s="21"/>
      <c r="E1707" s="22"/>
      <c r="F1707" s="23"/>
      <c r="G1707" s="24"/>
      <c r="H1707" s="51"/>
      <c r="I1707" s="25"/>
      <c r="J1707" s="31"/>
      <c r="K1707" s="43" t="str">
        <f t="shared" si="54"/>
        <v/>
      </c>
      <c r="L1707" s="45" t="str">
        <f>IF(F1707="","",VLOOKUP(Journal!F1707,Kontenplan!$E$9:$F$278,2))</f>
        <v/>
      </c>
      <c r="M1707" s="44" t="str">
        <f>IF(G1707="","",VLOOKUP(Journal!G1707,Kontenplan!$E$9:$F$278,2))</f>
        <v/>
      </c>
      <c r="N1707" s="28" t="str">
        <f>IF(AND(G1707="",I1707="",J1707=""),"",IF(AND(I1707&gt;0,OR(F1707="",G1707="")),"Bitte gültige Kontonummer/n eingeben",IF(OR(AND(F1707&gt;0,F1707&lt;1000),F1707&gt;9999),"Sollkontonummer muss vierstellig sein",IF(VLOOKUP(F1707,Kontenplan!$E$9:$E$277,1)&lt;&gt;F1707,"Sollkonto existiert nicht",IF(D1707=0,"Bitte Beleg-Nr. prüfen",IF(OR(AND(G1707&gt;0,G1707&lt;1000),G1707&gt;9999),"Habenkontonummer muss vierstellig sein",IF(VLOOKUP(G1707,Kontenplan!$E$9:$F$277,1)&lt;&gt;G1707,"Habenkonto exisitert nicht","")))))))</f>
        <v/>
      </c>
      <c r="O1707" s="28" t="str">
        <f t="shared" si="53"/>
        <v/>
      </c>
      <c r="P1707" s="28"/>
      <c r="Q1707" s="28"/>
      <c r="R1707" s="28"/>
      <c r="S1707" s="28"/>
      <c r="T1707" s="28"/>
      <c r="U1707" s="28"/>
      <c r="V1707" s="28"/>
      <c r="X1707" s="28"/>
      <c r="Y1707" s="28"/>
    </row>
    <row r="1708" spans="1:25" x14ac:dyDescent="0.2">
      <c r="A1708" t="e">
        <f>IF(OR(F1708=#REF!,G1708=#REF!),ROUND(A1707+1,0),A1707+0.0001)</f>
        <v>#REF!</v>
      </c>
      <c r="B1708" s="20" t="e">
        <f>IF(AND(E1708&gt;=$B$2,E1708&lt;=$B$3,OR(F1708=#REF!,G1708=#REF!)),ROUND(B1707+1,0),B1707+0.0001)</f>
        <v>#REF!</v>
      </c>
      <c r="C1708" s="20" t="e">
        <f>IF(H1708=#REF!,ROUND(C1707+1,0),C1707+0.0001)</f>
        <v>#REF!</v>
      </c>
      <c r="D1708" s="21"/>
      <c r="E1708" s="22"/>
      <c r="F1708" s="23"/>
      <c r="G1708" s="24"/>
      <c r="H1708" s="51"/>
      <c r="I1708" s="25"/>
      <c r="J1708" s="31"/>
      <c r="K1708" s="43" t="str">
        <f t="shared" si="54"/>
        <v/>
      </c>
      <c r="L1708" s="45" t="str">
        <f>IF(F1708="","",VLOOKUP(Journal!F1708,Kontenplan!$E$9:$F$278,2))</f>
        <v/>
      </c>
      <c r="M1708" s="44" t="str">
        <f>IF(G1708="","",VLOOKUP(Journal!G1708,Kontenplan!$E$9:$F$278,2))</f>
        <v/>
      </c>
      <c r="N1708" s="28" t="str">
        <f>IF(AND(G1708="",I1708="",J1708=""),"",IF(AND(I1708&gt;0,OR(F1708="",G1708="")),"Bitte gültige Kontonummer/n eingeben",IF(OR(AND(F1708&gt;0,F1708&lt;1000),F1708&gt;9999),"Sollkontonummer muss vierstellig sein",IF(VLOOKUP(F1708,Kontenplan!$E$9:$E$277,1)&lt;&gt;F1708,"Sollkonto existiert nicht",IF(D1708=0,"Bitte Beleg-Nr. prüfen",IF(OR(AND(G1708&gt;0,G1708&lt;1000),G1708&gt;9999),"Habenkontonummer muss vierstellig sein",IF(VLOOKUP(G1708,Kontenplan!$E$9:$F$277,1)&lt;&gt;G1708,"Habenkonto exisitert nicht","")))))))</f>
        <v/>
      </c>
      <c r="O1708" s="28" t="str">
        <f t="shared" si="53"/>
        <v/>
      </c>
      <c r="P1708" s="28"/>
      <c r="Q1708" s="28"/>
      <c r="R1708" s="28"/>
      <c r="S1708" s="28"/>
      <c r="T1708" s="28"/>
      <c r="U1708" s="28"/>
      <c r="V1708" s="28"/>
      <c r="X1708" s="28"/>
      <c r="Y1708" s="28"/>
    </row>
    <row r="1709" spans="1:25" x14ac:dyDescent="0.2">
      <c r="A1709" t="e">
        <f>IF(OR(F1709=#REF!,G1709=#REF!),ROUND(A1708+1,0),A1708+0.0001)</f>
        <v>#REF!</v>
      </c>
      <c r="B1709" s="20" t="e">
        <f>IF(AND(E1709&gt;=$B$2,E1709&lt;=$B$3,OR(F1709=#REF!,G1709=#REF!)),ROUND(B1708+1,0),B1708+0.0001)</f>
        <v>#REF!</v>
      </c>
      <c r="C1709" s="20" t="e">
        <f>IF(H1709=#REF!,ROUND(C1708+1,0),C1708+0.0001)</f>
        <v>#REF!</v>
      </c>
      <c r="D1709" s="21"/>
      <c r="E1709" s="22"/>
      <c r="F1709" s="23"/>
      <c r="G1709" s="24"/>
      <c r="H1709" s="51"/>
      <c r="I1709" s="25"/>
      <c r="J1709" s="31"/>
      <c r="K1709" s="43" t="str">
        <f t="shared" si="54"/>
        <v/>
      </c>
      <c r="L1709" s="45" t="str">
        <f>IF(F1709="","",VLOOKUP(Journal!F1709,Kontenplan!$E$9:$F$278,2))</f>
        <v/>
      </c>
      <c r="M1709" s="44" t="str">
        <f>IF(G1709="","",VLOOKUP(Journal!G1709,Kontenplan!$E$9:$F$278,2))</f>
        <v/>
      </c>
      <c r="N1709" s="28" t="str">
        <f>IF(AND(G1709="",I1709="",J1709=""),"",IF(AND(I1709&gt;0,OR(F1709="",G1709="")),"Bitte gültige Kontonummer/n eingeben",IF(OR(AND(F1709&gt;0,F1709&lt;1000),F1709&gt;9999),"Sollkontonummer muss vierstellig sein",IF(VLOOKUP(F1709,Kontenplan!$E$9:$E$277,1)&lt;&gt;F1709,"Sollkonto existiert nicht",IF(D1709=0,"Bitte Beleg-Nr. prüfen",IF(OR(AND(G1709&gt;0,G1709&lt;1000),G1709&gt;9999),"Habenkontonummer muss vierstellig sein",IF(VLOOKUP(G1709,Kontenplan!$E$9:$F$277,1)&lt;&gt;G1709,"Habenkonto exisitert nicht","")))))))</f>
        <v/>
      </c>
      <c r="O1709" s="28" t="str">
        <f t="shared" si="53"/>
        <v/>
      </c>
      <c r="P1709" s="28"/>
      <c r="Q1709" s="28"/>
      <c r="R1709" s="28"/>
      <c r="S1709" s="28"/>
      <c r="T1709" s="28"/>
      <c r="U1709" s="28"/>
      <c r="V1709" s="28"/>
      <c r="X1709" s="28"/>
      <c r="Y1709" s="28"/>
    </row>
    <row r="1710" spans="1:25" x14ac:dyDescent="0.2">
      <c r="A1710" t="e">
        <f>IF(OR(F1710=#REF!,G1710=#REF!),ROUND(A1709+1,0),A1709+0.0001)</f>
        <v>#REF!</v>
      </c>
      <c r="B1710" s="20" t="e">
        <f>IF(AND(E1710&gt;=$B$2,E1710&lt;=$B$3,OR(F1710=#REF!,G1710=#REF!)),ROUND(B1709+1,0),B1709+0.0001)</f>
        <v>#REF!</v>
      </c>
      <c r="C1710" s="20" t="e">
        <f>IF(H1710=#REF!,ROUND(C1709+1,0),C1709+0.0001)</f>
        <v>#REF!</v>
      </c>
      <c r="D1710" s="21"/>
      <c r="E1710" s="22"/>
      <c r="F1710" s="23"/>
      <c r="G1710" s="24"/>
      <c r="H1710" s="51"/>
      <c r="I1710" s="25"/>
      <c r="J1710" s="31"/>
      <c r="K1710" s="43" t="str">
        <f t="shared" si="54"/>
        <v/>
      </c>
      <c r="L1710" s="45" t="str">
        <f>IF(F1710="","",VLOOKUP(Journal!F1710,Kontenplan!$E$9:$F$278,2))</f>
        <v/>
      </c>
      <c r="M1710" s="44" t="str">
        <f>IF(G1710="","",VLOOKUP(Journal!G1710,Kontenplan!$E$9:$F$278,2))</f>
        <v/>
      </c>
      <c r="N1710" s="28" t="str">
        <f>IF(AND(G1710="",I1710="",J1710=""),"",IF(AND(I1710&gt;0,OR(F1710="",G1710="")),"Bitte gültige Kontonummer/n eingeben",IF(OR(AND(F1710&gt;0,F1710&lt;1000),F1710&gt;9999),"Sollkontonummer muss vierstellig sein",IF(VLOOKUP(F1710,Kontenplan!$E$9:$E$277,1)&lt;&gt;F1710,"Sollkonto existiert nicht",IF(D1710=0,"Bitte Beleg-Nr. prüfen",IF(OR(AND(G1710&gt;0,G1710&lt;1000),G1710&gt;9999),"Habenkontonummer muss vierstellig sein",IF(VLOOKUP(G1710,Kontenplan!$E$9:$F$277,1)&lt;&gt;G1710,"Habenkonto exisitert nicht","")))))))</f>
        <v/>
      </c>
      <c r="O1710" s="28" t="str">
        <f t="shared" si="53"/>
        <v/>
      </c>
      <c r="P1710" s="28"/>
      <c r="Q1710" s="28"/>
      <c r="R1710" s="28"/>
      <c r="S1710" s="28"/>
      <c r="T1710" s="28"/>
      <c r="U1710" s="28"/>
      <c r="V1710" s="28"/>
      <c r="X1710" s="28"/>
      <c r="Y1710" s="28"/>
    </row>
    <row r="1711" spans="1:25" x14ac:dyDescent="0.2">
      <c r="A1711" t="e">
        <f>IF(OR(F1711=#REF!,G1711=#REF!),ROUND(A1710+1,0),A1710+0.0001)</f>
        <v>#REF!</v>
      </c>
      <c r="B1711" s="20" t="e">
        <f>IF(AND(E1711&gt;=$B$2,E1711&lt;=$B$3,OR(F1711=#REF!,G1711=#REF!)),ROUND(B1710+1,0),B1710+0.0001)</f>
        <v>#REF!</v>
      </c>
      <c r="C1711" s="20" t="e">
        <f>IF(H1711=#REF!,ROUND(C1710+1,0),C1710+0.0001)</f>
        <v>#REF!</v>
      </c>
      <c r="D1711" s="21"/>
      <c r="E1711" s="22"/>
      <c r="F1711" s="23"/>
      <c r="G1711" s="24"/>
      <c r="H1711" s="51"/>
      <c r="I1711" s="25"/>
      <c r="J1711" s="31"/>
      <c r="K1711" s="43" t="str">
        <f t="shared" si="54"/>
        <v/>
      </c>
      <c r="L1711" s="45" t="str">
        <f>IF(F1711="","",VLOOKUP(Journal!F1711,Kontenplan!$E$9:$F$278,2))</f>
        <v/>
      </c>
      <c r="M1711" s="44" t="str">
        <f>IF(G1711="","",VLOOKUP(Journal!G1711,Kontenplan!$E$9:$F$278,2))</f>
        <v/>
      </c>
      <c r="N1711" s="28" t="str">
        <f>IF(AND(G1711="",I1711="",J1711=""),"",IF(AND(I1711&gt;0,OR(F1711="",G1711="")),"Bitte gültige Kontonummer/n eingeben",IF(OR(AND(F1711&gt;0,F1711&lt;1000),F1711&gt;9999),"Sollkontonummer muss vierstellig sein",IF(VLOOKUP(F1711,Kontenplan!$E$9:$E$277,1)&lt;&gt;F1711,"Sollkonto existiert nicht",IF(D1711=0,"Bitte Beleg-Nr. prüfen",IF(OR(AND(G1711&gt;0,G1711&lt;1000),G1711&gt;9999),"Habenkontonummer muss vierstellig sein",IF(VLOOKUP(G1711,Kontenplan!$E$9:$F$277,1)&lt;&gt;G1711,"Habenkonto exisitert nicht","")))))))</f>
        <v/>
      </c>
      <c r="O1711" s="28" t="str">
        <f t="shared" si="53"/>
        <v/>
      </c>
      <c r="P1711" s="28"/>
      <c r="Q1711" s="28"/>
      <c r="R1711" s="28"/>
      <c r="S1711" s="28"/>
      <c r="T1711" s="28"/>
      <c r="U1711" s="28"/>
      <c r="V1711" s="28"/>
      <c r="X1711" s="28"/>
      <c r="Y1711" s="28"/>
    </row>
    <row r="1712" spans="1:25" x14ac:dyDescent="0.2">
      <c r="A1712" t="e">
        <f>IF(OR(F1712=#REF!,G1712=#REF!),ROUND(A1711+1,0),A1711+0.0001)</f>
        <v>#REF!</v>
      </c>
      <c r="B1712" s="20" t="e">
        <f>IF(AND(E1712&gt;=$B$2,E1712&lt;=$B$3,OR(F1712=#REF!,G1712=#REF!)),ROUND(B1711+1,0),B1711+0.0001)</f>
        <v>#REF!</v>
      </c>
      <c r="C1712" s="20" t="e">
        <f>IF(H1712=#REF!,ROUND(C1711+1,0),C1711+0.0001)</f>
        <v>#REF!</v>
      </c>
      <c r="D1712" s="21"/>
      <c r="E1712" s="22"/>
      <c r="F1712" s="23"/>
      <c r="G1712" s="24"/>
      <c r="H1712" s="51"/>
      <c r="I1712" s="25"/>
      <c r="J1712" s="31"/>
      <c r="K1712" s="43" t="str">
        <f t="shared" si="54"/>
        <v/>
      </c>
      <c r="L1712" s="45" t="str">
        <f>IF(F1712="","",VLOOKUP(Journal!F1712,Kontenplan!$E$9:$F$278,2))</f>
        <v/>
      </c>
      <c r="M1712" s="44" t="str">
        <f>IF(G1712="","",VLOOKUP(Journal!G1712,Kontenplan!$E$9:$F$278,2))</f>
        <v/>
      </c>
      <c r="N1712" s="28" t="str">
        <f>IF(AND(G1712="",I1712="",J1712=""),"",IF(AND(I1712&gt;0,OR(F1712="",G1712="")),"Bitte gültige Kontonummer/n eingeben",IF(OR(AND(F1712&gt;0,F1712&lt;1000),F1712&gt;9999),"Sollkontonummer muss vierstellig sein",IF(VLOOKUP(F1712,Kontenplan!$E$9:$E$277,1)&lt;&gt;F1712,"Sollkonto existiert nicht",IF(D1712=0,"Bitte Beleg-Nr. prüfen",IF(OR(AND(G1712&gt;0,G1712&lt;1000),G1712&gt;9999),"Habenkontonummer muss vierstellig sein",IF(VLOOKUP(G1712,Kontenplan!$E$9:$F$277,1)&lt;&gt;G1712,"Habenkonto exisitert nicht","")))))))</f>
        <v/>
      </c>
      <c r="O1712" s="28" t="str">
        <f t="shared" si="53"/>
        <v/>
      </c>
      <c r="P1712" s="28"/>
      <c r="Q1712" s="28"/>
      <c r="R1712" s="28"/>
      <c r="S1712" s="28"/>
      <c r="T1712" s="28"/>
      <c r="U1712" s="28"/>
      <c r="V1712" s="28"/>
      <c r="X1712" s="28"/>
      <c r="Y1712" s="28"/>
    </row>
    <row r="1713" spans="1:25" x14ac:dyDescent="0.2">
      <c r="A1713" t="e">
        <f>IF(OR(F1713=#REF!,G1713=#REF!),ROUND(A1712+1,0),A1712+0.0001)</f>
        <v>#REF!</v>
      </c>
      <c r="B1713" s="20" t="e">
        <f>IF(AND(E1713&gt;=$B$2,E1713&lt;=$B$3,OR(F1713=#REF!,G1713=#REF!)),ROUND(B1712+1,0),B1712+0.0001)</f>
        <v>#REF!</v>
      </c>
      <c r="C1713" s="20" t="e">
        <f>IF(H1713=#REF!,ROUND(C1712+1,0),C1712+0.0001)</f>
        <v>#REF!</v>
      </c>
      <c r="D1713" s="21"/>
      <c r="E1713" s="22"/>
      <c r="F1713" s="23"/>
      <c r="G1713" s="24"/>
      <c r="H1713" s="51"/>
      <c r="I1713" s="25"/>
      <c r="J1713" s="31"/>
      <c r="K1713" s="43" t="str">
        <f t="shared" si="54"/>
        <v/>
      </c>
      <c r="L1713" s="45" t="str">
        <f>IF(F1713="","",VLOOKUP(Journal!F1713,Kontenplan!$E$9:$F$278,2))</f>
        <v/>
      </c>
      <c r="M1713" s="44" t="str">
        <f>IF(G1713="","",VLOOKUP(Journal!G1713,Kontenplan!$E$9:$F$278,2))</f>
        <v/>
      </c>
      <c r="N1713" s="28" t="str">
        <f>IF(AND(G1713="",I1713="",J1713=""),"",IF(AND(I1713&gt;0,OR(F1713="",G1713="")),"Bitte gültige Kontonummer/n eingeben",IF(OR(AND(F1713&gt;0,F1713&lt;1000),F1713&gt;9999),"Sollkontonummer muss vierstellig sein",IF(VLOOKUP(F1713,Kontenplan!$E$9:$E$277,1)&lt;&gt;F1713,"Sollkonto existiert nicht",IF(D1713=0,"Bitte Beleg-Nr. prüfen",IF(OR(AND(G1713&gt;0,G1713&lt;1000),G1713&gt;9999),"Habenkontonummer muss vierstellig sein",IF(VLOOKUP(G1713,Kontenplan!$E$9:$F$277,1)&lt;&gt;G1713,"Habenkonto exisitert nicht","")))))))</f>
        <v/>
      </c>
      <c r="O1713" s="28" t="str">
        <f t="shared" si="53"/>
        <v/>
      </c>
      <c r="P1713" s="28"/>
      <c r="Q1713" s="28"/>
      <c r="R1713" s="28"/>
      <c r="S1713" s="28"/>
      <c r="T1713" s="28"/>
      <c r="U1713" s="28"/>
      <c r="V1713" s="28"/>
      <c r="X1713" s="28"/>
      <c r="Y1713" s="28"/>
    </row>
    <row r="1714" spans="1:25" x14ac:dyDescent="0.2">
      <c r="A1714" t="e">
        <f>IF(OR(F1714=#REF!,G1714=#REF!),ROUND(A1713+1,0),A1713+0.0001)</f>
        <v>#REF!</v>
      </c>
      <c r="B1714" s="20" t="e">
        <f>IF(AND(E1714&gt;=$B$2,E1714&lt;=$B$3,OR(F1714=#REF!,G1714=#REF!)),ROUND(B1713+1,0),B1713+0.0001)</f>
        <v>#REF!</v>
      </c>
      <c r="C1714" s="20" t="e">
        <f>IF(H1714=#REF!,ROUND(C1713+1,0),C1713+0.0001)</f>
        <v>#REF!</v>
      </c>
      <c r="D1714" s="21"/>
      <c r="E1714" s="22"/>
      <c r="F1714" s="23"/>
      <c r="G1714" s="24"/>
      <c r="H1714" s="51"/>
      <c r="I1714" s="25"/>
      <c r="J1714" s="31"/>
      <c r="K1714" s="43" t="str">
        <f t="shared" si="54"/>
        <v/>
      </c>
      <c r="L1714" s="45" t="str">
        <f>IF(F1714="","",VLOOKUP(Journal!F1714,Kontenplan!$E$9:$F$278,2))</f>
        <v/>
      </c>
      <c r="M1714" s="44" t="str">
        <f>IF(G1714="","",VLOOKUP(Journal!G1714,Kontenplan!$E$9:$F$278,2))</f>
        <v/>
      </c>
      <c r="N1714" s="28" t="str">
        <f>IF(AND(G1714="",I1714="",J1714=""),"",IF(AND(I1714&gt;0,OR(F1714="",G1714="")),"Bitte gültige Kontonummer/n eingeben",IF(OR(AND(F1714&gt;0,F1714&lt;1000),F1714&gt;9999),"Sollkontonummer muss vierstellig sein",IF(VLOOKUP(F1714,Kontenplan!$E$9:$E$277,1)&lt;&gt;F1714,"Sollkonto existiert nicht",IF(D1714=0,"Bitte Beleg-Nr. prüfen",IF(OR(AND(G1714&gt;0,G1714&lt;1000),G1714&gt;9999),"Habenkontonummer muss vierstellig sein",IF(VLOOKUP(G1714,Kontenplan!$E$9:$F$277,1)&lt;&gt;G1714,"Habenkonto exisitert nicht","")))))))</f>
        <v/>
      </c>
      <c r="O1714" s="28" t="str">
        <f t="shared" si="53"/>
        <v/>
      </c>
      <c r="P1714" s="28"/>
      <c r="Q1714" s="28"/>
      <c r="R1714" s="28"/>
      <c r="S1714" s="28"/>
      <c r="T1714" s="28"/>
      <c r="U1714" s="28"/>
      <c r="V1714" s="28"/>
      <c r="X1714" s="28"/>
      <c r="Y1714" s="28"/>
    </row>
    <row r="1715" spans="1:25" x14ac:dyDescent="0.2">
      <c r="A1715" t="e">
        <f>IF(OR(F1715=#REF!,G1715=#REF!),ROUND(A1714+1,0),A1714+0.0001)</f>
        <v>#REF!</v>
      </c>
      <c r="B1715" s="20" t="e">
        <f>IF(AND(E1715&gt;=$B$2,E1715&lt;=$B$3,OR(F1715=#REF!,G1715=#REF!)),ROUND(B1714+1,0),B1714+0.0001)</f>
        <v>#REF!</v>
      </c>
      <c r="C1715" s="20" t="e">
        <f>IF(H1715=#REF!,ROUND(C1714+1,0),C1714+0.0001)</f>
        <v>#REF!</v>
      </c>
      <c r="D1715" s="21"/>
      <c r="E1715" s="22"/>
      <c r="F1715" s="23"/>
      <c r="G1715" s="24"/>
      <c r="H1715" s="51"/>
      <c r="I1715" s="25"/>
      <c r="J1715" s="31"/>
      <c r="K1715" s="43" t="str">
        <f t="shared" si="54"/>
        <v/>
      </c>
      <c r="L1715" s="45" t="str">
        <f>IF(F1715="","",VLOOKUP(Journal!F1715,Kontenplan!$E$9:$F$278,2))</f>
        <v/>
      </c>
      <c r="M1715" s="44" t="str">
        <f>IF(G1715="","",VLOOKUP(Journal!G1715,Kontenplan!$E$9:$F$278,2))</f>
        <v/>
      </c>
      <c r="N1715" s="28" t="str">
        <f>IF(AND(G1715="",I1715="",J1715=""),"",IF(AND(I1715&gt;0,OR(F1715="",G1715="")),"Bitte gültige Kontonummer/n eingeben",IF(OR(AND(F1715&gt;0,F1715&lt;1000),F1715&gt;9999),"Sollkontonummer muss vierstellig sein",IF(VLOOKUP(F1715,Kontenplan!$E$9:$E$277,1)&lt;&gt;F1715,"Sollkonto existiert nicht",IF(D1715=0,"Bitte Beleg-Nr. prüfen",IF(OR(AND(G1715&gt;0,G1715&lt;1000),G1715&gt;9999),"Habenkontonummer muss vierstellig sein",IF(VLOOKUP(G1715,Kontenplan!$E$9:$F$277,1)&lt;&gt;G1715,"Habenkonto exisitert nicht","")))))))</f>
        <v/>
      </c>
      <c r="O1715" s="28" t="str">
        <f t="shared" si="53"/>
        <v/>
      </c>
      <c r="P1715" s="28"/>
      <c r="Q1715" s="28"/>
      <c r="R1715" s="28"/>
      <c r="S1715" s="28"/>
      <c r="T1715" s="28"/>
      <c r="U1715" s="28"/>
      <c r="V1715" s="28"/>
      <c r="X1715" s="28"/>
      <c r="Y1715" s="28"/>
    </row>
    <row r="1716" spans="1:25" x14ac:dyDescent="0.2">
      <c r="A1716" t="e">
        <f>IF(OR(F1716=#REF!,G1716=#REF!),ROUND(A1715+1,0),A1715+0.0001)</f>
        <v>#REF!</v>
      </c>
      <c r="B1716" s="20" t="e">
        <f>IF(AND(E1716&gt;=$B$2,E1716&lt;=$B$3,OR(F1716=#REF!,G1716=#REF!)),ROUND(B1715+1,0),B1715+0.0001)</f>
        <v>#REF!</v>
      </c>
      <c r="C1716" s="20" t="e">
        <f>IF(H1716=#REF!,ROUND(C1715+1,0),C1715+0.0001)</f>
        <v>#REF!</v>
      </c>
      <c r="D1716" s="21"/>
      <c r="E1716" s="22"/>
      <c r="F1716" s="23"/>
      <c r="G1716" s="24"/>
      <c r="H1716" s="51"/>
      <c r="I1716" s="25"/>
      <c r="J1716" s="31"/>
      <c r="K1716" s="43" t="str">
        <f t="shared" si="54"/>
        <v/>
      </c>
      <c r="L1716" s="45" t="str">
        <f>IF(F1716="","",VLOOKUP(Journal!F1716,Kontenplan!$E$9:$F$278,2))</f>
        <v/>
      </c>
      <c r="M1716" s="44" t="str">
        <f>IF(G1716="","",VLOOKUP(Journal!G1716,Kontenplan!$E$9:$F$278,2))</f>
        <v/>
      </c>
      <c r="N1716" s="28" t="str">
        <f>IF(AND(G1716="",I1716="",J1716=""),"",IF(AND(I1716&gt;0,OR(F1716="",G1716="")),"Bitte gültige Kontonummer/n eingeben",IF(OR(AND(F1716&gt;0,F1716&lt;1000),F1716&gt;9999),"Sollkontonummer muss vierstellig sein",IF(VLOOKUP(F1716,Kontenplan!$E$9:$E$277,1)&lt;&gt;F1716,"Sollkonto existiert nicht",IF(D1716=0,"Bitte Beleg-Nr. prüfen",IF(OR(AND(G1716&gt;0,G1716&lt;1000),G1716&gt;9999),"Habenkontonummer muss vierstellig sein",IF(VLOOKUP(G1716,Kontenplan!$E$9:$F$277,1)&lt;&gt;G1716,"Habenkonto exisitert nicht","")))))))</f>
        <v/>
      </c>
      <c r="O1716" s="28" t="str">
        <f t="shared" si="53"/>
        <v/>
      </c>
      <c r="P1716" s="28"/>
      <c r="Q1716" s="28"/>
      <c r="R1716" s="28"/>
      <c r="S1716" s="28"/>
      <c r="T1716" s="28"/>
      <c r="U1716" s="28"/>
      <c r="V1716" s="28"/>
      <c r="X1716" s="28"/>
      <c r="Y1716" s="28"/>
    </row>
    <row r="1717" spans="1:25" x14ac:dyDescent="0.2">
      <c r="A1717" t="e">
        <f>IF(OR(F1717=#REF!,G1717=#REF!),ROUND(A1716+1,0),A1716+0.0001)</f>
        <v>#REF!</v>
      </c>
      <c r="B1717" s="20" t="e">
        <f>IF(AND(E1717&gt;=$B$2,E1717&lt;=$B$3,OR(F1717=#REF!,G1717=#REF!)),ROUND(B1716+1,0),B1716+0.0001)</f>
        <v>#REF!</v>
      </c>
      <c r="C1717" s="20" t="e">
        <f>IF(H1717=#REF!,ROUND(C1716+1,0),C1716+0.0001)</f>
        <v>#REF!</v>
      </c>
      <c r="D1717" s="21"/>
      <c r="E1717" s="22"/>
      <c r="F1717" s="23"/>
      <c r="G1717" s="24"/>
      <c r="H1717" s="51"/>
      <c r="I1717" s="25"/>
      <c r="J1717" s="31"/>
      <c r="K1717" s="43" t="str">
        <f t="shared" si="54"/>
        <v/>
      </c>
      <c r="L1717" s="45" t="str">
        <f>IF(F1717="","",VLOOKUP(Journal!F1717,Kontenplan!$E$9:$F$278,2))</f>
        <v/>
      </c>
      <c r="M1717" s="44" t="str">
        <f>IF(G1717="","",VLOOKUP(Journal!G1717,Kontenplan!$E$9:$F$278,2))</f>
        <v/>
      </c>
      <c r="N1717" s="28" t="str">
        <f>IF(AND(G1717="",I1717="",J1717=""),"",IF(AND(I1717&gt;0,OR(F1717="",G1717="")),"Bitte gültige Kontonummer/n eingeben",IF(OR(AND(F1717&gt;0,F1717&lt;1000),F1717&gt;9999),"Sollkontonummer muss vierstellig sein",IF(VLOOKUP(F1717,Kontenplan!$E$9:$E$277,1)&lt;&gt;F1717,"Sollkonto existiert nicht",IF(D1717=0,"Bitte Beleg-Nr. prüfen",IF(OR(AND(G1717&gt;0,G1717&lt;1000),G1717&gt;9999),"Habenkontonummer muss vierstellig sein",IF(VLOOKUP(G1717,Kontenplan!$E$9:$F$277,1)&lt;&gt;G1717,"Habenkonto exisitert nicht","")))))))</f>
        <v/>
      </c>
      <c r="O1717" s="28" t="str">
        <f t="shared" si="53"/>
        <v/>
      </c>
      <c r="P1717" s="28"/>
      <c r="Q1717" s="28"/>
      <c r="R1717" s="28"/>
      <c r="S1717" s="28"/>
      <c r="T1717" s="28"/>
      <c r="U1717" s="28"/>
      <c r="V1717" s="28"/>
      <c r="X1717" s="28"/>
      <c r="Y1717" s="28"/>
    </row>
    <row r="1718" spans="1:25" x14ac:dyDescent="0.2">
      <c r="A1718" t="e">
        <f>IF(OR(F1718=#REF!,G1718=#REF!),ROUND(A1717+1,0),A1717+0.0001)</f>
        <v>#REF!</v>
      </c>
      <c r="B1718" s="20" t="e">
        <f>IF(AND(E1718&gt;=$B$2,E1718&lt;=$B$3,OR(F1718=#REF!,G1718=#REF!)),ROUND(B1717+1,0),B1717+0.0001)</f>
        <v>#REF!</v>
      </c>
      <c r="C1718" s="20" t="e">
        <f>IF(H1718=#REF!,ROUND(C1717+1,0),C1717+0.0001)</f>
        <v>#REF!</v>
      </c>
      <c r="D1718" s="21"/>
      <c r="E1718" s="22"/>
      <c r="F1718" s="23"/>
      <c r="G1718" s="24"/>
      <c r="H1718" s="51"/>
      <c r="I1718" s="25"/>
      <c r="J1718" s="31"/>
      <c r="K1718" s="43" t="str">
        <f t="shared" si="54"/>
        <v/>
      </c>
      <c r="L1718" s="45" t="str">
        <f>IF(F1718="","",VLOOKUP(Journal!F1718,Kontenplan!$E$9:$F$278,2))</f>
        <v/>
      </c>
      <c r="M1718" s="44" t="str">
        <f>IF(G1718="","",VLOOKUP(Journal!G1718,Kontenplan!$E$9:$F$278,2))</f>
        <v/>
      </c>
      <c r="N1718" s="28" t="str">
        <f>IF(AND(G1718="",I1718="",J1718=""),"",IF(AND(I1718&gt;0,OR(F1718="",G1718="")),"Bitte gültige Kontonummer/n eingeben",IF(OR(AND(F1718&gt;0,F1718&lt;1000),F1718&gt;9999),"Sollkontonummer muss vierstellig sein",IF(VLOOKUP(F1718,Kontenplan!$E$9:$E$277,1)&lt;&gt;F1718,"Sollkonto existiert nicht",IF(D1718=0,"Bitte Beleg-Nr. prüfen",IF(OR(AND(G1718&gt;0,G1718&lt;1000),G1718&gt;9999),"Habenkontonummer muss vierstellig sein",IF(VLOOKUP(G1718,Kontenplan!$E$9:$F$277,1)&lt;&gt;G1718,"Habenkonto exisitert nicht","")))))))</f>
        <v/>
      </c>
      <c r="O1718" s="28" t="str">
        <f t="shared" si="53"/>
        <v/>
      </c>
      <c r="P1718" s="28"/>
      <c r="Q1718" s="28"/>
      <c r="R1718" s="28"/>
      <c r="S1718" s="28"/>
      <c r="T1718" s="28"/>
      <c r="U1718" s="28"/>
      <c r="V1718" s="28"/>
      <c r="X1718" s="28"/>
      <c r="Y1718" s="28"/>
    </row>
    <row r="1719" spans="1:25" x14ac:dyDescent="0.2">
      <c r="A1719" t="e">
        <f>IF(OR(F1719=#REF!,G1719=#REF!),ROUND(A1718+1,0),A1718+0.0001)</f>
        <v>#REF!</v>
      </c>
      <c r="B1719" s="20" t="e">
        <f>IF(AND(E1719&gt;=$B$2,E1719&lt;=$B$3,OR(F1719=#REF!,G1719=#REF!)),ROUND(B1718+1,0),B1718+0.0001)</f>
        <v>#REF!</v>
      </c>
      <c r="C1719" s="20" t="e">
        <f>IF(H1719=#REF!,ROUND(C1718+1,0),C1718+0.0001)</f>
        <v>#REF!</v>
      </c>
      <c r="D1719" s="21"/>
      <c r="E1719" s="22"/>
      <c r="F1719" s="23"/>
      <c r="G1719" s="24"/>
      <c r="H1719" s="51"/>
      <c r="I1719" s="25"/>
      <c r="J1719" s="31"/>
      <c r="K1719" s="43" t="str">
        <f t="shared" si="54"/>
        <v/>
      </c>
      <c r="L1719" s="45" t="str">
        <f>IF(F1719="","",VLOOKUP(Journal!F1719,Kontenplan!$E$9:$F$278,2))</f>
        <v/>
      </c>
      <c r="M1719" s="44" t="str">
        <f>IF(G1719="","",VLOOKUP(Journal!G1719,Kontenplan!$E$9:$F$278,2))</f>
        <v/>
      </c>
      <c r="N1719" s="28" t="str">
        <f>IF(AND(G1719="",I1719="",J1719=""),"",IF(AND(I1719&gt;0,OR(F1719="",G1719="")),"Bitte gültige Kontonummer/n eingeben",IF(OR(AND(F1719&gt;0,F1719&lt;1000),F1719&gt;9999),"Sollkontonummer muss vierstellig sein",IF(VLOOKUP(F1719,Kontenplan!$E$9:$E$277,1)&lt;&gt;F1719,"Sollkonto existiert nicht",IF(D1719=0,"Bitte Beleg-Nr. prüfen",IF(OR(AND(G1719&gt;0,G1719&lt;1000),G1719&gt;9999),"Habenkontonummer muss vierstellig sein",IF(VLOOKUP(G1719,Kontenplan!$E$9:$F$277,1)&lt;&gt;G1719,"Habenkonto exisitert nicht","")))))))</f>
        <v/>
      </c>
      <c r="O1719" s="28" t="str">
        <f t="shared" si="53"/>
        <v/>
      </c>
      <c r="P1719" s="28"/>
      <c r="Q1719" s="28"/>
      <c r="R1719" s="28"/>
      <c r="S1719" s="28"/>
      <c r="T1719" s="28"/>
      <c r="U1719" s="28"/>
      <c r="V1719" s="28"/>
      <c r="X1719" s="28"/>
      <c r="Y1719" s="28"/>
    </row>
    <row r="1720" spans="1:25" x14ac:dyDescent="0.2">
      <c r="A1720" t="e">
        <f>IF(OR(F1720=#REF!,G1720=#REF!),ROUND(A1719+1,0),A1719+0.0001)</f>
        <v>#REF!</v>
      </c>
      <c r="B1720" s="20" t="e">
        <f>IF(AND(E1720&gt;=$B$2,E1720&lt;=$B$3,OR(F1720=#REF!,G1720=#REF!)),ROUND(B1719+1,0),B1719+0.0001)</f>
        <v>#REF!</v>
      </c>
      <c r="C1720" s="20" t="e">
        <f>IF(H1720=#REF!,ROUND(C1719+1,0),C1719+0.0001)</f>
        <v>#REF!</v>
      </c>
      <c r="D1720" s="21"/>
      <c r="E1720" s="22"/>
      <c r="F1720" s="23"/>
      <c r="G1720" s="24"/>
      <c r="H1720" s="51"/>
      <c r="I1720" s="25"/>
      <c r="J1720" s="31"/>
      <c r="K1720" s="43" t="str">
        <f t="shared" si="54"/>
        <v/>
      </c>
      <c r="L1720" s="45" t="str">
        <f>IF(F1720="","",VLOOKUP(Journal!F1720,Kontenplan!$E$9:$F$278,2))</f>
        <v/>
      </c>
      <c r="M1720" s="44" t="str">
        <f>IF(G1720="","",VLOOKUP(Journal!G1720,Kontenplan!$E$9:$F$278,2))</f>
        <v/>
      </c>
      <c r="N1720" s="28" t="str">
        <f>IF(AND(G1720="",I1720="",J1720=""),"",IF(AND(I1720&gt;0,OR(F1720="",G1720="")),"Bitte gültige Kontonummer/n eingeben",IF(OR(AND(F1720&gt;0,F1720&lt;1000),F1720&gt;9999),"Sollkontonummer muss vierstellig sein",IF(VLOOKUP(F1720,Kontenplan!$E$9:$E$277,1)&lt;&gt;F1720,"Sollkonto existiert nicht",IF(D1720=0,"Bitte Beleg-Nr. prüfen",IF(OR(AND(G1720&gt;0,G1720&lt;1000),G1720&gt;9999),"Habenkontonummer muss vierstellig sein",IF(VLOOKUP(G1720,Kontenplan!$E$9:$F$277,1)&lt;&gt;G1720,"Habenkonto exisitert nicht","")))))))</f>
        <v/>
      </c>
      <c r="O1720" s="28" t="str">
        <f t="shared" si="53"/>
        <v/>
      </c>
      <c r="P1720" s="28"/>
      <c r="Q1720" s="28"/>
      <c r="R1720" s="28"/>
      <c r="S1720" s="28"/>
      <c r="T1720" s="28"/>
      <c r="U1720" s="28"/>
      <c r="V1720" s="28"/>
      <c r="X1720" s="28"/>
      <c r="Y1720" s="28"/>
    </row>
    <row r="1721" spans="1:25" x14ac:dyDescent="0.2">
      <c r="A1721" t="e">
        <f>IF(OR(F1721=#REF!,G1721=#REF!),ROUND(A1720+1,0),A1720+0.0001)</f>
        <v>#REF!</v>
      </c>
      <c r="B1721" s="20" t="e">
        <f>IF(AND(E1721&gt;=$B$2,E1721&lt;=$B$3,OR(F1721=#REF!,G1721=#REF!)),ROUND(B1720+1,0),B1720+0.0001)</f>
        <v>#REF!</v>
      </c>
      <c r="C1721" s="20" t="e">
        <f>IF(H1721=#REF!,ROUND(C1720+1,0),C1720+0.0001)</f>
        <v>#REF!</v>
      </c>
      <c r="D1721" s="21"/>
      <c r="E1721" s="22"/>
      <c r="F1721" s="23"/>
      <c r="G1721" s="24"/>
      <c r="H1721" s="51"/>
      <c r="I1721" s="25"/>
      <c r="J1721" s="31"/>
      <c r="K1721" s="43" t="str">
        <f t="shared" si="54"/>
        <v/>
      </c>
      <c r="L1721" s="45" t="str">
        <f>IF(F1721="","",VLOOKUP(Journal!F1721,Kontenplan!$E$9:$F$278,2))</f>
        <v/>
      </c>
      <c r="M1721" s="44" t="str">
        <f>IF(G1721="","",VLOOKUP(Journal!G1721,Kontenplan!$E$9:$F$278,2))</f>
        <v/>
      </c>
      <c r="N1721" s="28" t="str">
        <f>IF(AND(G1721="",I1721="",J1721=""),"",IF(AND(I1721&gt;0,OR(F1721="",G1721="")),"Bitte gültige Kontonummer/n eingeben",IF(OR(AND(F1721&gt;0,F1721&lt;1000),F1721&gt;9999),"Sollkontonummer muss vierstellig sein",IF(VLOOKUP(F1721,Kontenplan!$E$9:$E$277,1)&lt;&gt;F1721,"Sollkonto existiert nicht",IF(D1721=0,"Bitte Beleg-Nr. prüfen",IF(OR(AND(G1721&gt;0,G1721&lt;1000),G1721&gt;9999),"Habenkontonummer muss vierstellig sein",IF(VLOOKUP(G1721,Kontenplan!$E$9:$F$277,1)&lt;&gt;G1721,"Habenkonto exisitert nicht","")))))))</f>
        <v/>
      </c>
      <c r="O1721" s="28" t="str">
        <f t="shared" si="53"/>
        <v/>
      </c>
      <c r="P1721" s="28"/>
      <c r="Q1721" s="28"/>
      <c r="R1721" s="28"/>
      <c r="S1721" s="28"/>
      <c r="T1721" s="28"/>
      <c r="U1721" s="28"/>
      <c r="V1721" s="28"/>
      <c r="X1721" s="28"/>
      <c r="Y1721" s="28"/>
    </row>
    <row r="1722" spans="1:25" x14ac:dyDescent="0.2">
      <c r="A1722" t="e">
        <f>IF(OR(F1722=#REF!,G1722=#REF!),ROUND(A1721+1,0),A1721+0.0001)</f>
        <v>#REF!</v>
      </c>
      <c r="B1722" s="20" t="e">
        <f>IF(AND(E1722&gt;=$B$2,E1722&lt;=$B$3,OR(F1722=#REF!,G1722=#REF!)),ROUND(B1721+1,0),B1721+0.0001)</f>
        <v>#REF!</v>
      </c>
      <c r="C1722" s="20" t="e">
        <f>IF(H1722=#REF!,ROUND(C1721+1,0),C1721+0.0001)</f>
        <v>#REF!</v>
      </c>
      <c r="D1722" s="21"/>
      <c r="E1722" s="22"/>
      <c r="F1722" s="23"/>
      <c r="G1722" s="24"/>
      <c r="H1722" s="51"/>
      <c r="I1722" s="25"/>
      <c r="J1722" s="31"/>
      <c r="K1722" s="43" t="str">
        <f t="shared" si="54"/>
        <v/>
      </c>
      <c r="L1722" s="45" t="str">
        <f>IF(F1722="","",VLOOKUP(Journal!F1722,Kontenplan!$E$9:$F$278,2))</f>
        <v/>
      </c>
      <c r="M1722" s="44" t="str">
        <f>IF(G1722="","",VLOOKUP(Journal!G1722,Kontenplan!$E$9:$F$278,2))</f>
        <v/>
      </c>
      <c r="N1722" s="28" t="str">
        <f>IF(AND(G1722="",I1722="",J1722=""),"",IF(AND(I1722&gt;0,OR(F1722="",G1722="")),"Bitte gültige Kontonummer/n eingeben",IF(OR(AND(F1722&gt;0,F1722&lt;1000),F1722&gt;9999),"Sollkontonummer muss vierstellig sein",IF(VLOOKUP(F1722,Kontenplan!$E$9:$E$277,1)&lt;&gt;F1722,"Sollkonto existiert nicht",IF(D1722=0,"Bitte Beleg-Nr. prüfen",IF(OR(AND(G1722&gt;0,G1722&lt;1000),G1722&gt;9999),"Habenkontonummer muss vierstellig sein",IF(VLOOKUP(G1722,Kontenplan!$E$9:$F$277,1)&lt;&gt;G1722,"Habenkonto exisitert nicht","")))))))</f>
        <v/>
      </c>
      <c r="O1722" s="28" t="str">
        <f t="shared" si="53"/>
        <v/>
      </c>
      <c r="P1722" s="28"/>
      <c r="Q1722" s="28"/>
      <c r="R1722" s="28"/>
      <c r="S1722" s="28"/>
      <c r="T1722" s="28"/>
      <c r="U1722" s="28"/>
      <c r="V1722" s="28"/>
      <c r="X1722" s="28"/>
      <c r="Y1722" s="28"/>
    </row>
    <row r="1723" spans="1:25" x14ac:dyDescent="0.2">
      <c r="A1723" t="e">
        <f>IF(OR(F1723=#REF!,G1723=#REF!),ROUND(A1722+1,0),A1722+0.0001)</f>
        <v>#REF!</v>
      </c>
      <c r="B1723" s="20" t="e">
        <f>IF(AND(E1723&gt;=$B$2,E1723&lt;=$B$3,OR(F1723=#REF!,G1723=#REF!)),ROUND(B1722+1,0),B1722+0.0001)</f>
        <v>#REF!</v>
      </c>
      <c r="C1723" s="20" t="e">
        <f>IF(H1723=#REF!,ROUND(C1722+1,0),C1722+0.0001)</f>
        <v>#REF!</v>
      </c>
      <c r="D1723" s="21"/>
      <c r="E1723" s="22"/>
      <c r="F1723" s="23"/>
      <c r="G1723" s="24"/>
      <c r="H1723" s="51"/>
      <c r="I1723" s="25"/>
      <c r="J1723" s="31"/>
      <c r="K1723" s="43" t="str">
        <f t="shared" si="54"/>
        <v/>
      </c>
      <c r="L1723" s="45" t="str">
        <f>IF(F1723="","",VLOOKUP(Journal!F1723,Kontenplan!$E$9:$F$278,2))</f>
        <v/>
      </c>
      <c r="M1723" s="44" t="str">
        <f>IF(G1723="","",VLOOKUP(Journal!G1723,Kontenplan!$E$9:$F$278,2))</f>
        <v/>
      </c>
      <c r="N1723" s="28" t="str">
        <f>IF(AND(G1723="",I1723="",J1723=""),"",IF(AND(I1723&gt;0,OR(F1723="",G1723="")),"Bitte gültige Kontonummer/n eingeben",IF(OR(AND(F1723&gt;0,F1723&lt;1000),F1723&gt;9999),"Sollkontonummer muss vierstellig sein",IF(VLOOKUP(F1723,Kontenplan!$E$9:$E$277,1)&lt;&gt;F1723,"Sollkonto existiert nicht",IF(D1723=0,"Bitte Beleg-Nr. prüfen",IF(OR(AND(G1723&gt;0,G1723&lt;1000),G1723&gt;9999),"Habenkontonummer muss vierstellig sein",IF(VLOOKUP(G1723,Kontenplan!$E$9:$F$277,1)&lt;&gt;G1723,"Habenkonto exisitert nicht","")))))))</f>
        <v/>
      </c>
      <c r="O1723" s="28" t="str">
        <f t="shared" si="53"/>
        <v/>
      </c>
      <c r="P1723" s="28"/>
      <c r="Q1723" s="28"/>
      <c r="R1723" s="28"/>
      <c r="S1723" s="28"/>
      <c r="T1723" s="28"/>
      <c r="U1723" s="28"/>
      <c r="V1723" s="28"/>
      <c r="X1723" s="28"/>
      <c r="Y1723" s="28"/>
    </row>
    <row r="1724" spans="1:25" x14ac:dyDescent="0.2">
      <c r="A1724" t="e">
        <f>IF(OR(F1724=#REF!,G1724=#REF!),ROUND(A1723+1,0),A1723+0.0001)</f>
        <v>#REF!</v>
      </c>
      <c r="B1724" s="20" t="e">
        <f>IF(AND(E1724&gt;=$B$2,E1724&lt;=$B$3,OR(F1724=#REF!,G1724=#REF!)),ROUND(B1723+1,0),B1723+0.0001)</f>
        <v>#REF!</v>
      </c>
      <c r="C1724" s="20" t="e">
        <f>IF(H1724=#REF!,ROUND(C1723+1,0),C1723+0.0001)</f>
        <v>#REF!</v>
      </c>
      <c r="D1724" s="21"/>
      <c r="E1724" s="22"/>
      <c r="F1724" s="23"/>
      <c r="G1724" s="24"/>
      <c r="H1724" s="51"/>
      <c r="I1724" s="25"/>
      <c r="J1724" s="31"/>
      <c r="K1724" s="43" t="str">
        <f t="shared" si="54"/>
        <v/>
      </c>
      <c r="L1724" s="45" t="str">
        <f>IF(F1724="","",VLOOKUP(Journal!F1724,Kontenplan!$E$9:$F$278,2))</f>
        <v/>
      </c>
      <c r="M1724" s="44" t="str">
        <f>IF(G1724="","",VLOOKUP(Journal!G1724,Kontenplan!$E$9:$F$278,2))</f>
        <v/>
      </c>
      <c r="N1724" s="28" t="str">
        <f>IF(AND(G1724="",I1724="",J1724=""),"",IF(AND(I1724&gt;0,OR(F1724="",G1724="")),"Bitte gültige Kontonummer/n eingeben",IF(OR(AND(F1724&gt;0,F1724&lt;1000),F1724&gt;9999),"Sollkontonummer muss vierstellig sein",IF(VLOOKUP(F1724,Kontenplan!$E$9:$E$277,1)&lt;&gt;F1724,"Sollkonto existiert nicht",IF(D1724=0,"Bitte Beleg-Nr. prüfen",IF(OR(AND(G1724&gt;0,G1724&lt;1000),G1724&gt;9999),"Habenkontonummer muss vierstellig sein",IF(VLOOKUP(G1724,Kontenplan!$E$9:$F$277,1)&lt;&gt;G1724,"Habenkonto exisitert nicht","")))))))</f>
        <v/>
      </c>
      <c r="O1724" s="28" t="str">
        <f t="shared" si="53"/>
        <v/>
      </c>
      <c r="P1724" s="28"/>
      <c r="Q1724" s="28"/>
      <c r="R1724" s="28"/>
      <c r="S1724" s="28"/>
      <c r="T1724" s="28"/>
      <c r="U1724" s="28"/>
      <c r="V1724" s="28"/>
      <c r="X1724" s="28"/>
      <c r="Y1724" s="28"/>
    </row>
    <row r="1725" spans="1:25" x14ac:dyDescent="0.2">
      <c r="A1725" t="e">
        <f>IF(OR(F1725=#REF!,G1725=#REF!),ROUND(A1724+1,0),A1724+0.0001)</f>
        <v>#REF!</v>
      </c>
      <c r="B1725" s="20" t="e">
        <f>IF(AND(E1725&gt;=$B$2,E1725&lt;=$B$3,OR(F1725=#REF!,G1725=#REF!)),ROUND(B1724+1,0),B1724+0.0001)</f>
        <v>#REF!</v>
      </c>
      <c r="C1725" s="20" t="e">
        <f>IF(H1725=#REF!,ROUND(C1724+1,0),C1724+0.0001)</f>
        <v>#REF!</v>
      </c>
      <c r="D1725" s="21"/>
      <c r="E1725" s="22"/>
      <c r="F1725" s="23"/>
      <c r="G1725" s="24"/>
      <c r="H1725" s="51"/>
      <c r="I1725" s="25"/>
      <c r="J1725" s="31"/>
      <c r="K1725" s="43" t="str">
        <f t="shared" si="54"/>
        <v/>
      </c>
      <c r="L1725" s="45" t="str">
        <f>IF(F1725="","",VLOOKUP(Journal!F1725,Kontenplan!$E$9:$F$278,2))</f>
        <v/>
      </c>
      <c r="M1725" s="44" t="str">
        <f>IF(G1725="","",VLOOKUP(Journal!G1725,Kontenplan!$E$9:$F$278,2))</f>
        <v/>
      </c>
      <c r="N1725" s="28" t="str">
        <f>IF(AND(G1725="",I1725="",J1725=""),"",IF(AND(I1725&gt;0,OR(F1725="",G1725="")),"Bitte gültige Kontonummer/n eingeben",IF(OR(AND(F1725&gt;0,F1725&lt;1000),F1725&gt;9999),"Sollkontonummer muss vierstellig sein",IF(VLOOKUP(F1725,Kontenplan!$E$9:$E$277,1)&lt;&gt;F1725,"Sollkonto existiert nicht",IF(D1725=0,"Bitte Beleg-Nr. prüfen",IF(OR(AND(G1725&gt;0,G1725&lt;1000),G1725&gt;9999),"Habenkontonummer muss vierstellig sein",IF(VLOOKUP(G1725,Kontenplan!$E$9:$F$277,1)&lt;&gt;G1725,"Habenkonto exisitert nicht","")))))))</f>
        <v/>
      </c>
      <c r="O1725" s="28" t="str">
        <f t="shared" si="53"/>
        <v/>
      </c>
      <c r="P1725" s="28"/>
      <c r="Q1725" s="28"/>
      <c r="R1725" s="28"/>
      <c r="S1725" s="28"/>
      <c r="T1725" s="28"/>
      <c r="U1725" s="28"/>
      <c r="V1725" s="28"/>
      <c r="X1725" s="28"/>
      <c r="Y1725" s="28"/>
    </row>
    <row r="1726" spans="1:25" x14ac:dyDescent="0.2">
      <c r="A1726" t="e">
        <f>IF(OR(F1726=#REF!,G1726=#REF!),ROUND(A1725+1,0),A1725+0.0001)</f>
        <v>#REF!</v>
      </c>
      <c r="B1726" s="20" t="e">
        <f>IF(AND(E1726&gt;=$B$2,E1726&lt;=$B$3,OR(F1726=#REF!,G1726=#REF!)),ROUND(B1725+1,0),B1725+0.0001)</f>
        <v>#REF!</v>
      </c>
      <c r="C1726" s="20" t="e">
        <f>IF(H1726=#REF!,ROUND(C1725+1,0),C1725+0.0001)</f>
        <v>#REF!</v>
      </c>
      <c r="D1726" s="21"/>
      <c r="E1726" s="22"/>
      <c r="F1726" s="23"/>
      <c r="G1726" s="24"/>
      <c r="H1726" s="51"/>
      <c r="I1726" s="25"/>
      <c r="J1726" s="31"/>
      <c r="K1726" s="43" t="str">
        <f t="shared" si="54"/>
        <v/>
      </c>
      <c r="L1726" s="45" t="str">
        <f>IF(F1726="","",VLOOKUP(Journal!F1726,Kontenplan!$E$9:$F$278,2))</f>
        <v/>
      </c>
      <c r="M1726" s="44" t="str">
        <f>IF(G1726="","",VLOOKUP(Journal!G1726,Kontenplan!$E$9:$F$278,2))</f>
        <v/>
      </c>
      <c r="N1726" s="28" t="str">
        <f>IF(AND(G1726="",I1726="",J1726=""),"",IF(AND(I1726&gt;0,OR(F1726="",G1726="")),"Bitte gültige Kontonummer/n eingeben",IF(OR(AND(F1726&gt;0,F1726&lt;1000),F1726&gt;9999),"Sollkontonummer muss vierstellig sein",IF(VLOOKUP(F1726,Kontenplan!$E$9:$E$277,1)&lt;&gt;F1726,"Sollkonto existiert nicht",IF(D1726=0,"Bitte Beleg-Nr. prüfen",IF(OR(AND(G1726&gt;0,G1726&lt;1000),G1726&gt;9999),"Habenkontonummer muss vierstellig sein",IF(VLOOKUP(G1726,Kontenplan!$E$9:$F$277,1)&lt;&gt;G1726,"Habenkonto exisitert nicht","")))))))</f>
        <v/>
      </c>
      <c r="O1726" s="28" t="str">
        <f t="shared" si="53"/>
        <v/>
      </c>
      <c r="P1726" s="28"/>
      <c r="Q1726" s="28"/>
      <c r="R1726" s="28"/>
      <c r="S1726" s="28"/>
      <c r="T1726" s="28"/>
      <c r="U1726" s="28"/>
      <c r="V1726" s="28"/>
      <c r="X1726" s="28"/>
      <c r="Y1726" s="28"/>
    </row>
    <row r="1727" spans="1:25" x14ac:dyDescent="0.2">
      <c r="A1727" t="e">
        <f>IF(OR(F1727=#REF!,G1727=#REF!),ROUND(A1726+1,0),A1726+0.0001)</f>
        <v>#REF!</v>
      </c>
      <c r="B1727" s="20" t="e">
        <f>IF(AND(E1727&gt;=$B$2,E1727&lt;=$B$3,OR(F1727=#REF!,G1727=#REF!)),ROUND(B1726+1,0),B1726+0.0001)</f>
        <v>#REF!</v>
      </c>
      <c r="C1727" s="20" t="e">
        <f>IF(H1727=#REF!,ROUND(C1726+1,0),C1726+0.0001)</f>
        <v>#REF!</v>
      </c>
      <c r="D1727" s="21"/>
      <c r="E1727" s="22"/>
      <c r="F1727" s="23"/>
      <c r="G1727" s="24"/>
      <c r="H1727" s="51"/>
      <c r="I1727" s="25"/>
      <c r="J1727" s="31"/>
      <c r="K1727" s="43" t="str">
        <f t="shared" si="54"/>
        <v/>
      </c>
      <c r="L1727" s="45" t="str">
        <f>IF(F1727="","",VLOOKUP(Journal!F1727,Kontenplan!$E$9:$F$278,2))</f>
        <v/>
      </c>
      <c r="M1727" s="44" t="str">
        <f>IF(G1727="","",VLOOKUP(Journal!G1727,Kontenplan!$E$9:$F$278,2))</f>
        <v/>
      </c>
      <c r="N1727" s="28" t="str">
        <f>IF(AND(G1727="",I1727="",J1727=""),"",IF(AND(I1727&gt;0,OR(F1727="",G1727="")),"Bitte gültige Kontonummer/n eingeben",IF(OR(AND(F1727&gt;0,F1727&lt;1000),F1727&gt;9999),"Sollkontonummer muss vierstellig sein",IF(VLOOKUP(F1727,Kontenplan!$E$9:$E$277,1)&lt;&gt;F1727,"Sollkonto existiert nicht",IF(D1727=0,"Bitte Beleg-Nr. prüfen",IF(OR(AND(G1727&gt;0,G1727&lt;1000),G1727&gt;9999),"Habenkontonummer muss vierstellig sein",IF(VLOOKUP(G1727,Kontenplan!$E$9:$F$277,1)&lt;&gt;G1727,"Habenkonto exisitert nicht","")))))))</f>
        <v/>
      </c>
      <c r="O1727" s="28" t="str">
        <f t="shared" si="53"/>
        <v/>
      </c>
      <c r="P1727" s="28"/>
      <c r="Q1727" s="28"/>
      <c r="R1727" s="28"/>
      <c r="S1727" s="28"/>
      <c r="T1727" s="28"/>
      <c r="U1727" s="28"/>
      <c r="V1727" s="28"/>
      <c r="X1727" s="28"/>
      <c r="Y1727" s="28"/>
    </row>
    <row r="1728" spans="1:25" x14ac:dyDescent="0.2">
      <c r="A1728" t="e">
        <f>IF(OR(F1728=#REF!,G1728=#REF!),ROUND(A1727+1,0),A1727+0.0001)</f>
        <v>#REF!</v>
      </c>
      <c r="B1728" s="20" t="e">
        <f>IF(AND(E1728&gt;=$B$2,E1728&lt;=$B$3,OR(F1728=#REF!,G1728=#REF!)),ROUND(B1727+1,0),B1727+0.0001)</f>
        <v>#REF!</v>
      </c>
      <c r="C1728" s="20" t="e">
        <f>IF(H1728=#REF!,ROUND(C1727+1,0),C1727+0.0001)</f>
        <v>#REF!</v>
      </c>
      <c r="D1728" s="21"/>
      <c r="E1728" s="22"/>
      <c r="F1728" s="23"/>
      <c r="G1728" s="24"/>
      <c r="H1728" s="51"/>
      <c r="I1728" s="25"/>
      <c r="J1728" s="31"/>
      <c r="K1728" s="43" t="str">
        <f t="shared" si="54"/>
        <v/>
      </c>
      <c r="L1728" s="45" t="str">
        <f>IF(F1728="","",VLOOKUP(Journal!F1728,Kontenplan!$E$9:$F$278,2))</f>
        <v/>
      </c>
      <c r="M1728" s="44" t="str">
        <f>IF(G1728="","",VLOOKUP(Journal!G1728,Kontenplan!$E$9:$F$278,2))</f>
        <v/>
      </c>
      <c r="N1728" s="28" t="str">
        <f>IF(AND(G1728="",I1728="",J1728=""),"",IF(AND(I1728&gt;0,OR(F1728="",G1728="")),"Bitte gültige Kontonummer/n eingeben",IF(OR(AND(F1728&gt;0,F1728&lt;1000),F1728&gt;9999),"Sollkontonummer muss vierstellig sein",IF(VLOOKUP(F1728,Kontenplan!$E$9:$E$277,1)&lt;&gt;F1728,"Sollkonto existiert nicht",IF(D1728=0,"Bitte Beleg-Nr. prüfen",IF(OR(AND(G1728&gt;0,G1728&lt;1000),G1728&gt;9999),"Habenkontonummer muss vierstellig sein",IF(VLOOKUP(G1728,Kontenplan!$E$9:$F$277,1)&lt;&gt;G1728,"Habenkonto exisitert nicht","")))))))</f>
        <v/>
      </c>
      <c r="O1728" s="28" t="str">
        <f t="shared" si="53"/>
        <v/>
      </c>
      <c r="P1728" s="28"/>
      <c r="Q1728" s="28"/>
      <c r="R1728" s="28"/>
      <c r="S1728" s="28"/>
      <c r="T1728" s="28"/>
      <c r="U1728" s="28"/>
      <c r="V1728" s="28"/>
      <c r="X1728" s="28"/>
      <c r="Y1728" s="28"/>
    </row>
    <row r="1729" spans="1:25" x14ac:dyDescent="0.2">
      <c r="A1729" t="e">
        <f>IF(OR(F1729=#REF!,G1729=#REF!),ROUND(A1728+1,0),A1728+0.0001)</f>
        <v>#REF!</v>
      </c>
      <c r="B1729" s="20" t="e">
        <f>IF(AND(E1729&gt;=$B$2,E1729&lt;=$B$3,OR(F1729=#REF!,G1729=#REF!)),ROUND(B1728+1,0),B1728+0.0001)</f>
        <v>#REF!</v>
      </c>
      <c r="C1729" s="20" t="e">
        <f>IF(H1729=#REF!,ROUND(C1728+1,0),C1728+0.0001)</f>
        <v>#REF!</v>
      </c>
      <c r="D1729" s="21"/>
      <c r="E1729" s="22"/>
      <c r="F1729" s="23"/>
      <c r="G1729" s="24"/>
      <c r="H1729" s="51"/>
      <c r="I1729" s="25"/>
      <c r="J1729" s="31"/>
      <c r="K1729" s="43" t="str">
        <f t="shared" si="54"/>
        <v/>
      </c>
      <c r="L1729" s="45" t="str">
        <f>IF(F1729="","",VLOOKUP(Journal!F1729,Kontenplan!$E$9:$F$278,2))</f>
        <v/>
      </c>
      <c r="M1729" s="44" t="str">
        <f>IF(G1729="","",VLOOKUP(Journal!G1729,Kontenplan!$E$9:$F$278,2))</f>
        <v/>
      </c>
      <c r="N1729" s="28" t="str">
        <f>IF(AND(G1729="",I1729="",J1729=""),"",IF(AND(I1729&gt;0,OR(F1729="",G1729="")),"Bitte gültige Kontonummer/n eingeben",IF(OR(AND(F1729&gt;0,F1729&lt;1000),F1729&gt;9999),"Sollkontonummer muss vierstellig sein",IF(VLOOKUP(F1729,Kontenplan!$E$9:$E$277,1)&lt;&gt;F1729,"Sollkonto existiert nicht",IF(D1729=0,"Bitte Beleg-Nr. prüfen",IF(OR(AND(G1729&gt;0,G1729&lt;1000),G1729&gt;9999),"Habenkontonummer muss vierstellig sein",IF(VLOOKUP(G1729,Kontenplan!$E$9:$F$277,1)&lt;&gt;G1729,"Habenkonto exisitert nicht","")))))))</f>
        <v/>
      </c>
      <c r="O1729" s="28" t="str">
        <f t="shared" si="53"/>
        <v/>
      </c>
      <c r="P1729" s="28"/>
      <c r="Q1729" s="28"/>
      <c r="R1729" s="28"/>
      <c r="S1729" s="28"/>
      <c r="T1729" s="28"/>
      <c r="U1729" s="28"/>
      <c r="V1729" s="28"/>
      <c r="X1729" s="28"/>
      <c r="Y1729" s="28"/>
    </row>
    <row r="1730" spans="1:25" x14ac:dyDescent="0.2">
      <c r="A1730" t="e">
        <f>IF(OR(F1730=#REF!,G1730=#REF!),ROUND(A1729+1,0),A1729+0.0001)</f>
        <v>#REF!</v>
      </c>
      <c r="B1730" s="20" t="e">
        <f>IF(AND(E1730&gt;=$B$2,E1730&lt;=$B$3,OR(F1730=#REF!,G1730=#REF!)),ROUND(B1729+1,0),B1729+0.0001)</f>
        <v>#REF!</v>
      </c>
      <c r="C1730" s="20" t="e">
        <f>IF(H1730=#REF!,ROUND(C1729+1,0),C1729+0.0001)</f>
        <v>#REF!</v>
      </c>
      <c r="D1730" s="21"/>
      <c r="E1730" s="22"/>
      <c r="F1730" s="23"/>
      <c r="G1730" s="24"/>
      <c r="H1730" s="51"/>
      <c r="I1730" s="25"/>
      <c r="J1730" s="31"/>
      <c r="K1730" s="43" t="str">
        <f t="shared" si="54"/>
        <v/>
      </c>
      <c r="L1730" s="45" t="str">
        <f>IF(F1730="","",VLOOKUP(Journal!F1730,Kontenplan!$E$9:$F$278,2))</f>
        <v/>
      </c>
      <c r="M1730" s="44" t="str">
        <f>IF(G1730="","",VLOOKUP(Journal!G1730,Kontenplan!$E$9:$F$278,2))</f>
        <v/>
      </c>
      <c r="N1730" s="28" t="str">
        <f>IF(AND(G1730="",I1730="",J1730=""),"",IF(AND(I1730&gt;0,OR(F1730="",G1730="")),"Bitte gültige Kontonummer/n eingeben",IF(OR(AND(F1730&gt;0,F1730&lt;1000),F1730&gt;9999),"Sollkontonummer muss vierstellig sein",IF(VLOOKUP(F1730,Kontenplan!$E$9:$E$277,1)&lt;&gt;F1730,"Sollkonto existiert nicht",IF(D1730=0,"Bitte Beleg-Nr. prüfen",IF(OR(AND(G1730&gt;0,G1730&lt;1000),G1730&gt;9999),"Habenkontonummer muss vierstellig sein",IF(VLOOKUP(G1730,Kontenplan!$E$9:$F$277,1)&lt;&gt;G1730,"Habenkonto exisitert nicht","")))))))</f>
        <v/>
      </c>
      <c r="O1730" s="28" t="str">
        <f t="shared" si="53"/>
        <v/>
      </c>
      <c r="P1730" s="28"/>
      <c r="Q1730" s="28"/>
      <c r="R1730" s="28"/>
      <c r="S1730" s="28"/>
      <c r="T1730" s="28"/>
      <c r="U1730" s="28"/>
      <c r="V1730" s="28"/>
      <c r="X1730" s="28"/>
      <c r="Y1730" s="28"/>
    </row>
    <row r="1731" spans="1:25" x14ac:dyDescent="0.2">
      <c r="A1731" t="e">
        <f>IF(OR(F1731=#REF!,G1731=#REF!),ROUND(A1730+1,0),A1730+0.0001)</f>
        <v>#REF!</v>
      </c>
      <c r="B1731" s="20" t="e">
        <f>IF(AND(E1731&gt;=$B$2,E1731&lt;=$B$3,OR(F1731=#REF!,G1731=#REF!)),ROUND(B1730+1,0),B1730+0.0001)</f>
        <v>#REF!</v>
      </c>
      <c r="C1731" s="20" t="e">
        <f>IF(H1731=#REF!,ROUND(C1730+1,0),C1730+0.0001)</f>
        <v>#REF!</v>
      </c>
      <c r="D1731" s="21"/>
      <c r="E1731" s="22"/>
      <c r="F1731" s="23"/>
      <c r="G1731" s="24"/>
      <c r="H1731" s="51"/>
      <c r="I1731" s="25"/>
      <c r="J1731" s="31"/>
      <c r="K1731" s="43" t="str">
        <f t="shared" si="54"/>
        <v/>
      </c>
      <c r="L1731" s="45" t="str">
        <f>IF(F1731="","",VLOOKUP(Journal!F1731,Kontenplan!$E$9:$F$278,2))</f>
        <v/>
      </c>
      <c r="M1731" s="44" t="str">
        <f>IF(G1731="","",VLOOKUP(Journal!G1731,Kontenplan!$E$9:$F$278,2))</f>
        <v/>
      </c>
      <c r="N1731" s="28" t="str">
        <f>IF(AND(G1731="",I1731="",J1731=""),"",IF(AND(I1731&gt;0,OR(F1731="",G1731="")),"Bitte gültige Kontonummer/n eingeben",IF(OR(AND(F1731&gt;0,F1731&lt;1000),F1731&gt;9999),"Sollkontonummer muss vierstellig sein",IF(VLOOKUP(F1731,Kontenplan!$E$9:$E$277,1)&lt;&gt;F1731,"Sollkonto existiert nicht",IF(D1731=0,"Bitte Beleg-Nr. prüfen",IF(OR(AND(G1731&gt;0,G1731&lt;1000),G1731&gt;9999),"Habenkontonummer muss vierstellig sein",IF(VLOOKUP(G1731,Kontenplan!$E$9:$F$277,1)&lt;&gt;G1731,"Habenkonto exisitert nicht","")))))))</f>
        <v/>
      </c>
      <c r="O1731" s="28" t="str">
        <f t="shared" si="53"/>
        <v/>
      </c>
      <c r="P1731" s="28"/>
      <c r="Q1731" s="28"/>
      <c r="R1731" s="28"/>
      <c r="S1731" s="28"/>
      <c r="T1731" s="28"/>
      <c r="U1731" s="28"/>
      <c r="V1731" s="28"/>
      <c r="X1731" s="28"/>
      <c r="Y1731" s="28"/>
    </row>
    <row r="1732" spans="1:25" x14ac:dyDescent="0.2">
      <c r="A1732" t="e">
        <f>IF(OR(F1732=#REF!,G1732=#REF!),ROUND(A1731+1,0),A1731+0.0001)</f>
        <v>#REF!</v>
      </c>
      <c r="B1732" s="20" t="e">
        <f>IF(AND(E1732&gt;=$B$2,E1732&lt;=$B$3,OR(F1732=#REF!,G1732=#REF!)),ROUND(B1731+1,0),B1731+0.0001)</f>
        <v>#REF!</v>
      </c>
      <c r="C1732" s="20" t="e">
        <f>IF(H1732=#REF!,ROUND(C1731+1,0),C1731+0.0001)</f>
        <v>#REF!</v>
      </c>
      <c r="D1732" s="21"/>
      <c r="E1732" s="22"/>
      <c r="F1732" s="23"/>
      <c r="G1732" s="24"/>
      <c r="H1732" s="51"/>
      <c r="I1732" s="25"/>
      <c r="J1732" s="31"/>
      <c r="K1732" s="43" t="str">
        <f t="shared" si="54"/>
        <v/>
      </c>
      <c r="L1732" s="45" t="str">
        <f>IF(F1732="","",VLOOKUP(Journal!F1732,Kontenplan!$E$9:$F$278,2))</f>
        <v/>
      </c>
      <c r="M1732" s="44" t="str">
        <f>IF(G1732="","",VLOOKUP(Journal!G1732,Kontenplan!$E$9:$F$278,2))</f>
        <v/>
      </c>
      <c r="N1732" s="28" t="str">
        <f>IF(AND(G1732="",I1732="",J1732=""),"",IF(AND(I1732&gt;0,OR(F1732="",G1732="")),"Bitte gültige Kontonummer/n eingeben",IF(OR(AND(F1732&gt;0,F1732&lt;1000),F1732&gt;9999),"Sollkontonummer muss vierstellig sein",IF(VLOOKUP(F1732,Kontenplan!$E$9:$E$277,1)&lt;&gt;F1732,"Sollkonto existiert nicht",IF(D1732=0,"Bitte Beleg-Nr. prüfen",IF(OR(AND(G1732&gt;0,G1732&lt;1000),G1732&gt;9999),"Habenkontonummer muss vierstellig sein",IF(VLOOKUP(G1732,Kontenplan!$E$9:$F$277,1)&lt;&gt;G1732,"Habenkonto exisitert nicht","")))))))</f>
        <v/>
      </c>
      <c r="O1732" s="28" t="str">
        <f t="shared" si="53"/>
        <v/>
      </c>
      <c r="P1732" s="28"/>
      <c r="Q1732" s="28"/>
      <c r="R1732" s="28"/>
      <c r="S1732" s="28"/>
      <c r="T1732" s="28"/>
      <c r="U1732" s="28"/>
      <c r="V1732" s="28"/>
      <c r="X1732" s="28"/>
      <c r="Y1732" s="28"/>
    </row>
    <row r="1733" spans="1:25" x14ac:dyDescent="0.2">
      <c r="A1733" t="e">
        <f>IF(OR(F1733=#REF!,G1733=#REF!),ROUND(A1732+1,0),A1732+0.0001)</f>
        <v>#REF!</v>
      </c>
      <c r="B1733" s="20" t="e">
        <f>IF(AND(E1733&gt;=$B$2,E1733&lt;=$B$3,OR(F1733=#REF!,G1733=#REF!)),ROUND(B1732+1,0),B1732+0.0001)</f>
        <v>#REF!</v>
      </c>
      <c r="C1733" s="20" t="e">
        <f>IF(H1733=#REF!,ROUND(C1732+1,0),C1732+0.0001)</f>
        <v>#REF!</v>
      </c>
      <c r="D1733" s="21"/>
      <c r="E1733" s="22"/>
      <c r="F1733" s="23"/>
      <c r="G1733" s="24"/>
      <c r="H1733" s="51"/>
      <c r="I1733" s="25"/>
      <c r="J1733" s="31"/>
      <c r="K1733" s="43" t="str">
        <f t="shared" si="54"/>
        <v/>
      </c>
      <c r="L1733" s="45" t="str">
        <f>IF(F1733="","",VLOOKUP(Journal!F1733,Kontenplan!$E$9:$F$278,2))</f>
        <v/>
      </c>
      <c r="M1733" s="44" t="str">
        <f>IF(G1733="","",VLOOKUP(Journal!G1733,Kontenplan!$E$9:$F$278,2))</f>
        <v/>
      </c>
      <c r="N1733" s="28" t="str">
        <f>IF(AND(G1733="",I1733="",J1733=""),"",IF(AND(I1733&gt;0,OR(F1733="",G1733="")),"Bitte gültige Kontonummer/n eingeben",IF(OR(AND(F1733&gt;0,F1733&lt;1000),F1733&gt;9999),"Sollkontonummer muss vierstellig sein",IF(VLOOKUP(F1733,Kontenplan!$E$9:$E$277,1)&lt;&gt;F1733,"Sollkonto existiert nicht",IF(D1733=0,"Bitte Beleg-Nr. prüfen",IF(OR(AND(G1733&gt;0,G1733&lt;1000),G1733&gt;9999),"Habenkontonummer muss vierstellig sein",IF(VLOOKUP(G1733,Kontenplan!$E$9:$F$277,1)&lt;&gt;G1733,"Habenkonto exisitert nicht","")))))))</f>
        <v/>
      </c>
      <c r="O1733" s="28" t="str">
        <f t="shared" si="53"/>
        <v/>
      </c>
      <c r="P1733" s="28"/>
      <c r="Q1733" s="28"/>
      <c r="R1733" s="28"/>
      <c r="S1733" s="28"/>
      <c r="T1733" s="28"/>
      <c r="U1733" s="28"/>
      <c r="V1733" s="28"/>
      <c r="X1733" s="28"/>
      <c r="Y1733" s="28"/>
    </row>
    <row r="1734" spans="1:25" x14ac:dyDescent="0.2">
      <c r="A1734" t="e">
        <f>IF(OR(F1734=#REF!,G1734=#REF!),ROUND(A1733+1,0),A1733+0.0001)</f>
        <v>#REF!</v>
      </c>
      <c r="B1734" s="20" t="e">
        <f>IF(AND(E1734&gt;=$B$2,E1734&lt;=$B$3,OR(F1734=#REF!,G1734=#REF!)),ROUND(B1733+1,0),B1733+0.0001)</f>
        <v>#REF!</v>
      </c>
      <c r="C1734" s="20" t="e">
        <f>IF(H1734=#REF!,ROUND(C1733+1,0),C1733+0.0001)</f>
        <v>#REF!</v>
      </c>
      <c r="D1734" s="21"/>
      <c r="E1734" s="22"/>
      <c r="F1734" s="23"/>
      <c r="G1734" s="24"/>
      <c r="H1734" s="51"/>
      <c r="I1734" s="25"/>
      <c r="J1734" s="31"/>
      <c r="K1734" s="43" t="str">
        <f t="shared" si="54"/>
        <v/>
      </c>
      <c r="L1734" s="45" t="str">
        <f>IF(F1734="","",VLOOKUP(Journal!F1734,Kontenplan!$E$9:$F$278,2))</f>
        <v/>
      </c>
      <c r="M1734" s="44" t="str">
        <f>IF(G1734="","",VLOOKUP(Journal!G1734,Kontenplan!$E$9:$F$278,2))</f>
        <v/>
      </c>
      <c r="N1734" s="28" t="str">
        <f>IF(AND(G1734="",I1734="",J1734=""),"",IF(AND(I1734&gt;0,OR(F1734="",G1734="")),"Bitte gültige Kontonummer/n eingeben",IF(OR(AND(F1734&gt;0,F1734&lt;1000),F1734&gt;9999),"Sollkontonummer muss vierstellig sein",IF(VLOOKUP(F1734,Kontenplan!$E$9:$E$277,1)&lt;&gt;F1734,"Sollkonto existiert nicht",IF(D1734=0,"Bitte Beleg-Nr. prüfen",IF(OR(AND(G1734&gt;0,G1734&lt;1000),G1734&gt;9999),"Habenkontonummer muss vierstellig sein",IF(VLOOKUP(G1734,Kontenplan!$E$9:$F$277,1)&lt;&gt;G1734,"Habenkonto exisitert nicht","")))))))</f>
        <v/>
      </c>
      <c r="O1734" s="28" t="str">
        <f t="shared" si="53"/>
        <v/>
      </c>
      <c r="P1734" s="28"/>
      <c r="Q1734" s="28"/>
      <c r="R1734" s="28"/>
      <c r="S1734" s="28"/>
      <c r="T1734" s="28"/>
      <c r="U1734" s="28"/>
      <c r="V1734" s="28"/>
      <c r="X1734" s="28"/>
      <c r="Y1734" s="28"/>
    </row>
    <row r="1735" spans="1:25" x14ac:dyDescent="0.2">
      <c r="A1735" t="e">
        <f>IF(OR(F1735=#REF!,G1735=#REF!),ROUND(A1734+1,0),A1734+0.0001)</f>
        <v>#REF!</v>
      </c>
      <c r="B1735" s="20" t="e">
        <f>IF(AND(E1735&gt;=$B$2,E1735&lt;=$B$3,OR(F1735=#REF!,G1735=#REF!)),ROUND(B1734+1,0),B1734+0.0001)</f>
        <v>#REF!</v>
      </c>
      <c r="C1735" s="20" t="e">
        <f>IF(H1735=#REF!,ROUND(C1734+1,0),C1734+0.0001)</f>
        <v>#REF!</v>
      </c>
      <c r="D1735" s="21"/>
      <c r="E1735" s="22"/>
      <c r="F1735" s="23"/>
      <c r="G1735" s="24"/>
      <c r="H1735" s="51"/>
      <c r="I1735" s="25"/>
      <c r="J1735" s="31"/>
      <c r="K1735" s="43" t="str">
        <f t="shared" si="54"/>
        <v/>
      </c>
      <c r="L1735" s="45" t="str">
        <f>IF(F1735="","",VLOOKUP(Journal!F1735,Kontenplan!$E$9:$F$278,2))</f>
        <v/>
      </c>
      <c r="M1735" s="44" t="str">
        <f>IF(G1735="","",VLOOKUP(Journal!G1735,Kontenplan!$E$9:$F$278,2))</f>
        <v/>
      </c>
      <c r="N1735" s="28" t="str">
        <f>IF(AND(G1735="",I1735="",J1735=""),"",IF(AND(I1735&gt;0,OR(F1735="",G1735="")),"Bitte gültige Kontonummer/n eingeben",IF(OR(AND(F1735&gt;0,F1735&lt;1000),F1735&gt;9999),"Sollkontonummer muss vierstellig sein",IF(VLOOKUP(F1735,Kontenplan!$E$9:$E$277,1)&lt;&gt;F1735,"Sollkonto existiert nicht",IF(D1735=0,"Bitte Beleg-Nr. prüfen",IF(OR(AND(G1735&gt;0,G1735&lt;1000),G1735&gt;9999),"Habenkontonummer muss vierstellig sein",IF(VLOOKUP(G1735,Kontenplan!$E$9:$F$277,1)&lt;&gt;G1735,"Habenkonto exisitert nicht","")))))))</f>
        <v/>
      </c>
      <c r="O1735" s="28" t="str">
        <f t="shared" si="53"/>
        <v/>
      </c>
      <c r="P1735" s="28"/>
      <c r="Q1735" s="28"/>
      <c r="R1735" s="28"/>
      <c r="S1735" s="28"/>
      <c r="T1735" s="28"/>
      <c r="U1735" s="28"/>
      <c r="V1735" s="28"/>
      <c r="X1735" s="28"/>
      <c r="Y1735" s="28"/>
    </row>
    <row r="1736" spans="1:25" x14ac:dyDescent="0.2">
      <c r="A1736" t="e">
        <f>IF(OR(F1736=#REF!,G1736=#REF!),ROUND(A1735+1,0),A1735+0.0001)</f>
        <v>#REF!</v>
      </c>
      <c r="B1736" s="20" t="e">
        <f>IF(AND(E1736&gt;=$B$2,E1736&lt;=$B$3,OR(F1736=#REF!,G1736=#REF!)),ROUND(B1735+1,0),B1735+0.0001)</f>
        <v>#REF!</v>
      </c>
      <c r="C1736" s="20" t="e">
        <f>IF(H1736=#REF!,ROUND(C1735+1,0),C1735+0.0001)</f>
        <v>#REF!</v>
      </c>
      <c r="D1736" s="21"/>
      <c r="E1736" s="22"/>
      <c r="F1736" s="23"/>
      <c r="G1736" s="24"/>
      <c r="H1736" s="51"/>
      <c r="I1736" s="25"/>
      <c r="J1736" s="31"/>
      <c r="K1736" s="43" t="str">
        <f t="shared" si="54"/>
        <v/>
      </c>
      <c r="L1736" s="45" t="str">
        <f>IF(F1736="","",VLOOKUP(Journal!F1736,Kontenplan!$E$9:$F$278,2))</f>
        <v/>
      </c>
      <c r="M1736" s="44" t="str">
        <f>IF(G1736="","",VLOOKUP(Journal!G1736,Kontenplan!$E$9:$F$278,2))</f>
        <v/>
      </c>
      <c r="N1736" s="28" t="str">
        <f>IF(AND(G1736="",I1736="",J1736=""),"",IF(AND(I1736&gt;0,OR(F1736="",G1736="")),"Bitte gültige Kontonummer/n eingeben",IF(OR(AND(F1736&gt;0,F1736&lt;1000),F1736&gt;9999),"Sollkontonummer muss vierstellig sein",IF(VLOOKUP(F1736,Kontenplan!$E$9:$E$277,1)&lt;&gt;F1736,"Sollkonto existiert nicht",IF(D1736=0,"Bitte Beleg-Nr. prüfen",IF(OR(AND(G1736&gt;0,G1736&lt;1000),G1736&gt;9999),"Habenkontonummer muss vierstellig sein",IF(VLOOKUP(G1736,Kontenplan!$E$9:$F$277,1)&lt;&gt;G1736,"Habenkonto exisitert nicht","")))))))</f>
        <v/>
      </c>
      <c r="O1736" s="28" t="str">
        <f t="shared" ref="O1736:O1799" si="55">IF(AND(F1736&lt;&gt;"",F1736=G1736),"Soll- und Habenkontonummern sind identisch",IF(AND(D1737&lt;&gt;"",G1736&gt;0,F1736&gt;0,OR(I1736="",I1736&lt;=0)),"Bitte Betrag prüfen",IF(AND(J1736="",D1737&gt;0),"Kein Text ist ok, aber nicht empfehlenswert",IF(OR(AND(E1736="",G1736&gt;0),AND(E1736&lt;MAX(E1729:E1735)-20,G1736&gt;0)),"Datum möglicherweise falsch",""))))</f>
        <v/>
      </c>
      <c r="P1736" s="28"/>
      <c r="Q1736" s="28"/>
      <c r="R1736" s="28"/>
      <c r="S1736" s="28"/>
      <c r="T1736" s="28"/>
      <c r="U1736" s="28"/>
      <c r="V1736" s="28"/>
      <c r="X1736" s="28"/>
      <c r="Y1736" s="28"/>
    </row>
    <row r="1737" spans="1:25" x14ac:dyDescent="0.2">
      <c r="A1737" t="e">
        <f>IF(OR(F1737=#REF!,G1737=#REF!),ROUND(A1736+1,0),A1736+0.0001)</f>
        <v>#REF!</v>
      </c>
      <c r="B1737" s="20" t="e">
        <f>IF(AND(E1737&gt;=$B$2,E1737&lt;=$B$3,OR(F1737=#REF!,G1737=#REF!)),ROUND(B1736+1,0),B1736+0.0001)</f>
        <v>#REF!</v>
      </c>
      <c r="C1737" s="20" t="e">
        <f>IF(H1737=#REF!,ROUND(C1736+1,0),C1736+0.0001)</f>
        <v>#REF!</v>
      </c>
      <c r="D1737" s="21"/>
      <c r="E1737" s="22"/>
      <c r="F1737" s="23"/>
      <c r="G1737" s="24"/>
      <c r="H1737" s="51"/>
      <c r="I1737" s="25"/>
      <c r="J1737" s="31"/>
      <c r="K1737" s="43" t="str">
        <f t="shared" si="54"/>
        <v/>
      </c>
      <c r="L1737" s="45" t="str">
        <f>IF(F1737="","",VLOOKUP(Journal!F1737,Kontenplan!$E$9:$F$278,2))</f>
        <v/>
      </c>
      <c r="M1737" s="44" t="str">
        <f>IF(G1737="","",VLOOKUP(Journal!G1737,Kontenplan!$E$9:$F$278,2))</f>
        <v/>
      </c>
      <c r="N1737" s="28" t="str">
        <f>IF(AND(G1737="",I1737="",J1737=""),"",IF(AND(I1737&gt;0,OR(F1737="",G1737="")),"Bitte gültige Kontonummer/n eingeben",IF(OR(AND(F1737&gt;0,F1737&lt;1000),F1737&gt;9999),"Sollkontonummer muss vierstellig sein",IF(VLOOKUP(F1737,Kontenplan!$E$9:$E$277,1)&lt;&gt;F1737,"Sollkonto existiert nicht",IF(D1737=0,"Bitte Beleg-Nr. prüfen",IF(OR(AND(G1737&gt;0,G1737&lt;1000),G1737&gt;9999),"Habenkontonummer muss vierstellig sein",IF(VLOOKUP(G1737,Kontenplan!$E$9:$F$277,1)&lt;&gt;G1737,"Habenkonto exisitert nicht","")))))))</f>
        <v/>
      </c>
      <c r="O1737" s="28" t="str">
        <f t="shared" si="55"/>
        <v/>
      </c>
      <c r="P1737" s="28"/>
      <c r="Q1737" s="28"/>
      <c r="R1737" s="28"/>
      <c r="S1737" s="28"/>
      <c r="T1737" s="28"/>
      <c r="U1737" s="28"/>
      <c r="V1737" s="28"/>
      <c r="X1737" s="28"/>
      <c r="Y1737" s="28"/>
    </row>
    <row r="1738" spans="1:25" x14ac:dyDescent="0.2">
      <c r="A1738" t="e">
        <f>IF(OR(F1738=#REF!,G1738=#REF!),ROUND(A1737+1,0),A1737+0.0001)</f>
        <v>#REF!</v>
      </c>
      <c r="B1738" s="20" t="e">
        <f>IF(AND(E1738&gt;=$B$2,E1738&lt;=$B$3,OR(F1738=#REF!,G1738=#REF!)),ROUND(B1737+1,0),B1737+0.0001)</f>
        <v>#REF!</v>
      </c>
      <c r="C1738" s="20" t="e">
        <f>IF(H1738=#REF!,ROUND(C1737+1,0),C1737+0.0001)</f>
        <v>#REF!</v>
      </c>
      <c r="D1738" s="21"/>
      <c r="E1738" s="22"/>
      <c r="F1738" s="23"/>
      <c r="G1738" s="24"/>
      <c r="H1738" s="51"/>
      <c r="I1738" s="25"/>
      <c r="J1738" s="31"/>
      <c r="K1738" s="43" t="str">
        <f t="shared" si="54"/>
        <v/>
      </c>
      <c r="L1738" s="45" t="str">
        <f>IF(F1738="","",VLOOKUP(Journal!F1738,Kontenplan!$E$9:$F$278,2))</f>
        <v/>
      </c>
      <c r="M1738" s="44" t="str">
        <f>IF(G1738="","",VLOOKUP(Journal!G1738,Kontenplan!$E$9:$F$278,2))</f>
        <v/>
      </c>
      <c r="N1738" s="28" t="str">
        <f>IF(AND(G1738="",I1738="",J1738=""),"",IF(AND(I1738&gt;0,OR(F1738="",G1738="")),"Bitte gültige Kontonummer/n eingeben",IF(OR(AND(F1738&gt;0,F1738&lt;1000),F1738&gt;9999),"Sollkontonummer muss vierstellig sein",IF(VLOOKUP(F1738,Kontenplan!$E$9:$E$277,1)&lt;&gt;F1738,"Sollkonto existiert nicht",IF(D1738=0,"Bitte Beleg-Nr. prüfen",IF(OR(AND(G1738&gt;0,G1738&lt;1000),G1738&gt;9999),"Habenkontonummer muss vierstellig sein",IF(VLOOKUP(G1738,Kontenplan!$E$9:$F$277,1)&lt;&gt;G1738,"Habenkonto exisitert nicht","")))))))</f>
        <v/>
      </c>
      <c r="O1738" s="28" t="str">
        <f t="shared" si="55"/>
        <v/>
      </c>
      <c r="P1738" s="28"/>
      <c r="Q1738" s="28"/>
      <c r="R1738" s="28"/>
      <c r="S1738" s="28"/>
      <c r="T1738" s="28"/>
      <c r="U1738" s="28"/>
      <c r="V1738" s="28"/>
      <c r="X1738" s="28"/>
      <c r="Y1738" s="28"/>
    </row>
    <row r="1739" spans="1:25" x14ac:dyDescent="0.2">
      <c r="A1739" t="e">
        <f>IF(OR(F1739=#REF!,G1739=#REF!),ROUND(A1738+1,0),A1738+0.0001)</f>
        <v>#REF!</v>
      </c>
      <c r="B1739" s="20" t="e">
        <f>IF(AND(E1739&gt;=$B$2,E1739&lt;=$B$3,OR(F1739=#REF!,G1739=#REF!)),ROUND(B1738+1,0),B1738+0.0001)</f>
        <v>#REF!</v>
      </c>
      <c r="C1739" s="20" t="e">
        <f>IF(H1739=#REF!,ROUND(C1738+1,0),C1738+0.0001)</f>
        <v>#REF!</v>
      </c>
      <c r="D1739" s="21"/>
      <c r="E1739" s="22"/>
      <c r="F1739" s="23"/>
      <c r="G1739" s="24"/>
      <c r="H1739" s="51"/>
      <c r="I1739" s="25"/>
      <c r="J1739" s="31"/>
      <c r="K1739" s="43" t="str">
        <f t="shared" si="54"/>
        <v/>
      </c>
      <c r="L1739" s="45" t="str">
        <f>IF(F1739="","",VLOOKUP(Journal!F1739,Kontenplan!$E$9:$F$278,2))</f>
        <v/>
      </c>
      <c r="M1739" s="44" t="str">
        <f>IF(G1739="","",VLOOKUP(Journal!G1739,Kontenplan!$E$9:$F$278,2))</f>
        <v/>
      </c>
      <c r="N1739" s="28" t="str">
        <f>IF(AND(G1739="",I1739="",J1739=""),"",IF(AND(I1739&gt;0,OR(F1739="",G1739="")),"Bitte gültige Kontonummer/n eingeben",IF(OR(AND(F1739&gt;0,F1739&lt;1000),F1739&gt;9999),"Sollkontonummer muss vierstellig sein",IF(VLOOKUP(F1739,Kontenplan!$E$9:$E$277,1)&lt;&gt;F1739,"Sollkonto existiert nicht",IF(D1739=0,"Bitte Beleg-Nr. prüfen",IF(OR(AND(G1739&gt;0,G1739&lt;1000),G1739&gt;9999),"Habenkontonummer muss vierstellig sein",IF(VLOOKUP(G1739,Kontenplan!$E$9:$F$277,1)&lt;&gt;G1739,"Habenkonto exisitert nicht","")))))))</f>
        <v/>
      </c>
      <c r="O1739" s="28" t="str">
        <f t="shared" si="55"/>
        <v/>
      </c>
      <c r="P1739" s="28"/>
      <c r="Q1739" s="28"/>
      <c r="R1739" s="28"/>
      <c r="S1739" s="28"/>
      <c r="T1739" s="28"/>
      <c r="U1739" s="28"/>
      <c r="V1739" s="28"/>
      <c r="X1739" s="28"/>
      <c r="Y1739" s="28"/>
    </row>
    <row r="1740" spans="1:25" x14ac:dyDescent="0.2">
      <c r="A1740" t="e">
        <f>IF(OR(F1740=#REF!,G1740=#REF!),ROUND(A1739+1,0),A1739+0.0001)</f>
        <v>#REF!</v>
      </c>
      <c r="B1740" s="20" t="e">
        <f>IF(AND(E1740&gt;=$B$2,E1740&lt;=$B$3,OR(F1740=#REF!,G1740=#REF!)),ROUND(B1739+1,0),B1739+0.0001)</f>
        <v>#REF!</v>
      </c>
      <c r="C1740" s="20" t="e">
        <f>IF(H1740=#REF!,ROUND(C1739+1,0),C1739+0.0001)</f>
        <v>#REF!</v>
      </c>
      <c r="D1740" s="21"/>
      <c r="E1740" s="22"/>
      <c r="F1740" s="23"/>
      <c r="G1740" s="24"/>
      <c r="H1740" s="51"/>
      <c r="I1740" s="25"/>
      <c r="J1740" s="31"/>
      <c r="K1740" s="43" t="str">
        <f t="shared" si="54"/>
        <v/>
      </c>
      <c r="L1740" s="45" t="str">
        <f>IF(F1740="","",VLOOKUP(Journal!F1740,Kontenplan!$E$9:$F$278,2))</f>
        <v/>
      </c>
      <c r="M1740" s="44" t="str">
        <f>IF(G1740="","",VLOOKUP(Journal!G1740,Kontenplan!$E$9:$F$278,2))</f>
        <v/>
      </c>
      <c r="N1740" s="28" t="str">
        <f>IF(AND(G1740="",I1740="",J1740=""),"",IF(AND(I1740&gt;0,OR(F1740="",G1740="")),"Bitte gültige Kontonummer/n eingeben",IF(OR(AND(F1740&gt;0,F1740&lt;1000),F1740&gt;9999),"Sollkontonummer muss vierstellig sein",IF(VLOOKUP(F1740,Kontenplan!$E$9:$E$277,1)&lt;&gt;F1740,"Sollkonto existiert nicht",IF(D1740=0,"Bitte Beleg-Nr. prüfen",IF(OR(AND(G1740&gt;0,G1740&lt;1000),G1740&gt;9999),"Habenkontonummer muss vierstellig sein",IF(VLOOKUP(G1740,Kontenplan!$E$9:$F$277,1)&lt;&gt;G1740,"Habenkonto exisitert nicht","")))))))</f>
        <v/>
      </c>
      <c r="O1740" s="28" t="str">
        <f t="shared" si="55"/>
        <v/>
      </c>
      <c r="P1740" s="28"/>
      <c r="Q1740" s="28"/>
      <c r="R1740" s="28"/>
      <c r="S1740" s="28"/>
      <c r="T1740" s="28"/>
      <c r="U1740" s="28"/>
      <c r="V1740" s="28"/>
      <c r="X1740" s="28"/>
      <c r="Y1740" s="28"/>
    </row>
    <row r="1741" spans="1:25" x14ac:dyDescent="0.2">
      <c r="A1741" t="e">
        <f>IF(OR(F1741=#REF!,G1741=#REF!),ROUND(A1740+1,0),A1740+0.0001)</f>
        <v>#REF!</v>
      </c>
      <c r="B1741" s="20" t="e">
        <f>IF(AND(E1741&gt;=$B$2,E1741&lt;=$B$3,OR(F1741=#REF!,G1741=#REF!)),ROUND(B1740+1,0),B1740+0.0001)</f>
        <v>#REF!</v>
      </c>
      <c r="C1741" s="20" t="e">
        <f>IF(H1741=#REF!,ROUND(C1740+1,0),C1740+0.0001)</f>
        <v>#REF!</v>
      </c>
      <c r="D1741" s="21"/>
      <c r="E1741" s="22"/>
      <c r="F1741" s="23"/>
      <c r="G1741" s="24"/>
      <c r="H1741" s="51"/>
      <c r="I1741" s="25"/>
      <c r="J1741" s="31"/>
      <c r="K1741" s="43" t="str">
        <f t="shared" si="54"/>
        <v/>
      </c>
      <c r="L1741" s="45" t="str">
        <f>IF(F1741="","",VLOOKUP(Journal!F1741,Kontenplan!$E$9:$F$278,2))</f>
        <v/>
      </c>
      <c r="M1741" s="44" t="str">
        <f>IF(G1741="","",VLOOKUP(Journal!G1741,Kontenplan!$E$9:$F$278,2))</f>
        <v/>
      </c>
      <c r="N1741" s="28" t="str">
        <f>IF(AND(G1741="",I1741="",J1741=""),"",IF(AND(I1741&gt;0,OR(F1741="",G1741="")),"Bitte gültige Kontonummer/n eingeben",IF(OR(AND(F1741&gt;0,F1741&lt;1000),F1741&gt;9999),"Sollkontonummer muss vierstellig sein",IF(VLOOKUP(F1741,Kontenplan!$E$9:$E$277,1)&lt;&gt;F1741,"Sollkonto existiert nicht",IF(D1741=0,"Bitte Beleg-Nr. prüfen",IF(OR(AND(G1741&gt;0,G1741&lt;1000),G1741&gt;9999),"Habenkontonummer muss vierstellig sein",IF(VLOOKUP(G1741,Kontenplan!$E$9:$F$277,1)&lt;&gt;G1741,"Habenkonto exisitert nicht","")))))))</f>
        <v/>
      </c>
      <c r="O1741" s="28" t="str">
        <f t="shared" si="55"/>
        <v/>
      </c>
      <c r="P1741" s="28"/>
      <c r="Q1741" s="28"/>
      <c r="R1741" s="28"/>
      <c r="S1741" s="28"/>
      <c r="T1741" s="28"/>
      <c r="U1741" s="28"/>
      <c r="V1741" s="28"/>
      <c r="X1741" s="28"/>
      <c r="Y1741" s="28"/>
    </row>
    <row r="1742" spans="1:25" x14ac:dyDescent="0.2">
      <c r="A1742" t="e">
        <f>IF(OR(F1742=#REF!,G1742=#REF!),ROUND(A1741+1,0),A1741+0.0001)</f>
        <v>#REF!</v>
      </c>
      <c r="B1742" s="20" t="e">
        <f>IF(AND(E1742&gt;=$B$2,E1742&lt;=$B$3,OR(F1742=#REF!,G1742=#REF!)),ROUND(B1741+1,0),B1741+0.0001)</f>
        <v>#REF!</v>
      </c>
      <c r="C1742" s="20" t="e">
        <f>IF(H1742=#REF!,ROUND(C1741+1,0),C1741+0.0001)</f>
        <v>#REF!</v>
      </c>
      <c r="D1742" s="21"/>
      <c r="E1742" s="22"/>
      <c r="F1742" s="23"/>
      <c r="G1742" s="24"/>
      <c r="H1742" s="51"/>
      <c r="I1742" s="25"/>
      <c r="J1742" s="31"/>
      <c r="K1742" s="43" t="str">
        <f t="shared" si="54"/>
        <v/>
      </c>
      <c r="L1742" s="45" t="str">
        <f>IF(F1742="","",VLOOKUP(Journal!F1742,Kontenplan!$E$9:$F$278,2))</f>
        <v/>
      </c>
      <c r="M1742" s="44" t="str">
        <f>IF(G1742="","",VLOOKUP(Journal!G1742,Kontenplan!$E$9:$F$278,2))</f>
        <v/>
      </c>
      <c r="N1742" s="28" t="str">
        <f>IF(AND(G1742="",I1742="",J1742=""),"",IF(AND(I1742&gt;0,OR(F1742="",G1742="")),"Bitte gültige Kontonummer/n eingeben",IF(OR(AND(F1742&gt;0,F1742&lt;1000),F1742&gt;9999),"Sollkontonummer muss vierstellig sein",IF(VLOOKUP(F1742,Kontenplan!$E$9:$E$277,1)&lt;&gt;F1742,"Sollkonto existiert nicht",IF(D1742=0,"Bitte Beleg-Nr. prüfen",IF(OR(AND(G1742&gt;0,G1742&lt;1000),G1742&gt;9999),"Habenkontonummer muss vierstellig sein",IF(VLOOKUP(G1742,Kontenplan!$E$9:$F$277,1)&lt;&gt;G1742,"Habenkonto exisitert nicht","")))))))</f>
        <v/>
      </c>
      <c r="O1742" s="28" t="str">
        <f t="shared" si="55"/>
        <v/>
      </c>
      <c r="P1742" s="28"/>
      <c r="Q1742" s="28"/>
      <c r="R1742" s="28"/>
      <c r="S1742" s="28"/>
      <c r="T1742" s="28"/>
      <c r="U1742" s="28"/>
      <c r="V1742" s="28"/>
      <c r="X1742" s="28"/>
      <c r="Y1742" s="28"/>
    </row>
    <row r="1743" spans="1:25" x14ac:dyDescent="0.2">
      <c r="A1743" t="e">
        <f>IF(OR(F1743=#REF!,G1743=#REF!),ROUND(A1742+1,0),A1742+0.0001)</f>
        <v>#REF!</v>
      </c>
      <c r="B1743" s="20" t="e">
        <f>IF(AND(E1743&gt;=$B$2,E1743&lt;=$B$3,OR(F1743=#REF!,G1743=#REF!)),ROUND(B1742+1,0),B1742+0.0001)</f>
        <v>#REF!</v>
      </c>
      <c r="C1743" s="20" t="e">
        <f>IF(H1743=#REF!,ROUND(C1742+1,0),C1742+0.0001)</f>
        <v>#REF!</v>
      </c>
      <c r="D1743" s="21"/>
      <c r="E1743" s="22"/>
      <c r="F1743" s="23"/>
      <c r="G1743" s="24"/>
      <c r="H1743" s="51"/>
      <c r="I1743" s="25"/>
      <c r="J1743" s="31"/>
      <c r="K1743" s="43" t="str">
        <f t="shared" si="54"/>
        <v/>
      </c>
      <c r="L1743" s="45" t="str">
        <f>IF(F1743="","",VLOOKUP(Journal!F1743,Kontenplan!$E$9:$F$278,2))</f>
        <v/>
      </c>
      <c r="M1743" s="44" t="str">
        <f>IF(G1743="","",VLOOKUP(Journal!G1743,Kontenplan!$E$9:$F$278,2))</f>
        <v/>
      </c>
      <c r="N1743" s="28" t="str">
        <f>IF(AND(G1743="",I1743="",J1743=""),"",IF(AND(I1743&gt;0,OR(F1743="",G1743="")),"Bitte gültige Kontonummer/n eingeben",IF(OR(AND(F1743&gt;0,F1743&lt;1000),F1743&gt;9999),"Sollkontonummer muss vierstellig sein",IF(VLOOKUP(F1743,Kontenplan!$E$9:$E$277,1)&lt;&gt;F1743,"Sollkonto existiert nicht",IF(D1743=0,"Bitte Beleg-Nr. prüfen",IF(OR(AND(G1743&gt;0,G1743&lt;1000),G1743&gt;9999),"Habenkontonummer muss vierstellig sein",IF(VLOOKUP(G1743,Kontenplan!$E$9:$F$277,1)&lt;&gt;G1743,"Habenkonto exisitert nicht","")))))))</f>
        <v/>
      </c>
      <c r="O1743" s="28" t="str">
        <f t="shared" si="55"/>
        <v/>
      </c>
      <c r="P1743" s="28"/>
      <c r="Q1743" s="28"/>
      <c r="R1743" s="28"/>
      <c r="S1743" s="28"/>
      <c r="T1743" s="28"/>
      <c r="U1743" s="28"/>
      <c r="V1743" s="28"/>
      <c r="X1743" s="28"/>
      <c r="Y1743" s="28"/>
    </row>
    <row r="1744" spans="1:25" x14ac:dyDescent="0.2">
      <c r="A1744" t="e">
        <f>IF(OR(F1744=#REF!,G1744=#REF!),ROUND(A1743+1,0),A1743+0.0001)</f>
        <v>#REF!</v>
      </c>
      <c r="B1744" s="20" t="e">
        <f>IF(AND(E1744&gt;=$B$2,E1744&lt;=$B$3,OR(F1744=#REF!,G1744=#REF!)),ROUND(B1743+1,0),B1743+0.0001)</f>
        <v>#REF!</v>
      </c>
      <c r="C1744" s="20" t="e">
        <f>IF(H1744=#REF!,ROUND(C1743+1,0),C1743+0.0001)</f>
        <v>#REF!</v>
      </c>
      <c r="D1744" s="21"/>
      <c r="E1744" s="22"/>
      <c r="F1744" s="23"/>
      <c r="G1744" s="24"/>
      <c r="H1744" s="51"/>
      <c r="I1744" s="25"/>
      <c r="J1744" s="31"/>
      <c r="K1744" s="43" t="str">
        <f t="shared" si="54"/>
        <v/>
      </c>
      <c r="L1744" s="45" t="str">
        <f>IF(F1744="","",VLOOKUP(Journal!F1744,Kontenplan!$E$9:$F$278,2))</f>
        <v/>
      </c>
      <c r="M1744" s="44" t="str">
        <f>IF(G1744="","",VLOOKUP(Journal!G1744,Kontenplan!$E$9:$F$278,2))</f>
        <v/>
      </c>
      <c r="N1744" s="28" t="str">
        <f>IF(AND(G1744="",I1744="",J1744=""),"",IF(AND(I1744&gt;0,OR(F1744="",G1744="")),"Bitte gültige Kontonummer/n eingeben",IF(OR(AND(F1744&gt;0,F1744&lt;1000),F1744&gt;9999),"Sollkontonummer muss vierstellig sein",IF(VLOOKUP(F1744,Kontenplan!$E$9:$E$277,1)&lt;&gt;F1744,"Sollkonto existiert nicht",IF(D1744=0,"Bitte Beleg-Nr. prüfen",IF(OR(AND(G1744&gt;0,G1744&lt;1000),G1744&gt;9999),"Habenkontonummer muss vierstellig sein",IF(VLOOKUP(G1744,Kontenplan!$E$9:$F$277,1)&lt;&gt;G1744,"Habenkonto exisitert nicht","")))))))</f>
        <v/>
      </c>
      <c r="O1744" s="28" t="str">
        <f t="shared" si="55"/>
        <v/>
      </c>
      <c r="P1744" s="28"/>
      <c r="Q1744" s="28"/>
      <c r="R1744" s="28"/>
      <c r="S1744" s="28"/>
      <c r="T1744" s="28"/>
      <c r="U1744" s="28"/>
      <c r="V1744" s="28"/>
      <c r="X1744" s="28"/>
      <c r="Y1744" s="28"/>
    </row>
    <row r="1745" spans="1:25" x14ac:dyDescent="0.2">
      <c r="A1745" t="e">
        <f>IF(OR(F1745=#REF!,G1745=#REF!),ROUND(A1744+1,0),A1744+0.0001)</f>
        <v>#REF!</v>
      </c>
      <c r="B1745" s="20" t="e">
        <f>IF(AND(E1745&gt;=$B$2,E1745&lt;=$B$3,OR(F1745=#REF!,G1745=#REF!)),ROUND(B1744+1,0),B1744+0.0001)</f>
        <v>#REF!</v>
      </c>
      <c r="C1745" s="20" t="e">
        <f>IF(H1745=#REF!,ROUND(C1744+1,0),C1744+0.0001)</f>
        <v>#REF!</v>
      </c>
      <c r="D1745" s="21"/>
      <c r="E1745" s="22"/>
      <c r="F1745" s="23"/>
      <c r="G1745" s="24"/>
      <c r="H1745" s="51"/>
      <c r="I1745" s="25"/>
      <c r="J1745" s="31"/>
      <c r="K1745" s="43" t="str">
        <f t="shared" si="54"/>
        <v/>
      </c>
      <c r="L1745" s="45" t="str">
        <f>IF(F1745="","",VLOOKUP(Journal!F1745,Kontenplan!$E$9:$F$278,2))</f>
        <v/>
      </c>
      <c r="M1745" s="44" t="str">
        <f>IF(G1745="","",VLOOKUP(Journal!G1745,Kontenplan!$E$9:$F$278,2))</f>
        <v/>
      </c>
      <c r="N1745" s="28" t="str">
        <f>IF(AND(G1745="",I1745="",J1745=""),"",IF(AND(I1745&gt;0,OR(F1745="",G1745="")),"Bitte gültige Kontonummer/n eingeben",IF(OR(AND(F1745&gt;0,F1745&lt;1000),F1745&gt;9999),"Sollkontonummer muss vierstellig sein",IF(VLOOKUP(F1745,Kontenplan!$E$9:$E$277,1)&lt;&gt;F1745,"Sollkonto existiert nicht",IF(D1745=0,"Bitte Beleg-Nr. prüfen",IF(OR(AND(G1745&gt;0,G1745&lt;1000),G1745&gt;9999),"Habenkontonummer muss vierstellig sein",IF(VLOOKUP(G1745,Kontenplan!$E$9:$F$277,1)&lt;&gt;G1745,"Habenkonto exisitert nicht","")))))))</f>
        <v/>
      </c>
      <c r="O1745" s="28" t="str">
        <f t="shared" si="55"/>
        <v/>
      </c>
      <c r="P1745" s="28"/>
      <c r="Q1745" s="28"/>
      <c r="R1745" s="28"/>
      <c r="S1745" s="28"/>
      <c r="T1745" s="28"/>
      <c r="U1745" s="28"/>
      <c r="V1745" s="28"/>
      <c r="X1745" s="28"/>
      <c r="Y1745" s="28"/>
    </row>
    <row r="1746" spans="1:25" x14ac:dyDescent="0.2">
      <c r="A1746" t="e">
        <f>IF(OR(F1746=#REF!,G1746=#REF!),ROUND(A1745+1,0),A1745+0.0001)</f>
        <v>#REF!</v>
      </c>
      <c r="B1746" s="20" t="e">
        <f>IF(AND(E1746&gt;=$B$2,E1746&lt;=$B$3,OR(F1746=#REF!,G1746=#REF!)),ROUND(B1745+1,0),B1745+0.0001)</f>
        <v>#REF!</v>
      </c>
      <c r="C1746" s="20" t="e">
        <f>IF(H1746=#REF!,ROUND(C1745+1,0),C1745+0.0001)</f>
        <v>#REF!</v>
      </c>
      <c r="D1746" s="21"/>
      <c r="E1746" s="22"/>
      <c r="F1746" s="23"/>
      <c r="G1746" s="24"/>
      <c r="H1746" s="51"/>
      <c r="I1746" s="25"/>
      <c r="J1746" s="31"/>
      <c r="K1746" s="43" t="str">
        <f t="shared" si="54"/>
        <v/>
      </c>
      <c r="L1746" s="45" t="str">
        <f>IF(F1746="","",VLOOKUP(Journal!F1746,Kontenplan!$E$9:$F$278,2))</f>
        <v/>
      </c>
      <c r="M1746" s="44" t="str">
        <f>IF(G1746="","",VLOOKUP(Journal!G1746,Kontenplan!$E$9:$F$278,2))</f>
        <v/>
      </c>
      <c r="N1746" s="28" t="str">
        <f>IF(AND(G1746="",I1746="",J1746=""),"",IF(AND(I1746&gt;0,OR(F1746="",G1746="")),"Bitte gültige Kontonummer/n eingeben",IF(OR(AND(F1746&gt;0,F1746&lt;1000),F1746&gt;9999),"Sollkontonummer muss vierstellig sein",IF(VLOOKUP(F1746,Kontenplan!$E$9:$E$277,1)&lt;&gt;F1746,"Sollkonto existiert nicht",IF(D1746=0,"Bitte Beleg-Nr. prüfen",IF(OR(AND(G1746&gt;0,G1746&lt;1000),G1746&gt;9999),"Habenkontonummer muss vierstellig sein",IF(VLOOKUP(G1746,Kontenplan!$E$9:$F$277,1)&lt;&gt;G1746,"Habenkonto exisitert nicht","")))))))</f>
        <v/>
      </c>
      <c r="O1746" s="28" t="str">
        <f t="shared" si="55"/>
        <v/>
      </c>
      <c r="P1746" s="28"/>
      <c r="Q1746" s="28"/>
      <c r="R1746" s="28"/>
      <c r="S1746" s="28"/>
      <c r="T1746" s="28"/>
      <c r="U1746" s="28"/>
      <c r="V1746" s="28"/>
      <c r="X1746" s="28"/>
      <c r="Y1746" s="28"/>
    </row>
    <row r="1747" spans="1:25" x14ac:dyDescent="0.2">
      <c r="A1747" t="e">
        <f>IF(OR(F1747=#REF!,G1747=#REF!),ROUND(A1746+1,0),A1746+0.0001)</f>
        <v>#REF!</v>
      </c>
      <c r="B1747" s="20" t="e">
        <f>IF(AND(E1747&gt;=$B$2,E1747&lt;=$B$3,OR(F1747=#REF!,G1747=#REF!)),ROUND(B1746+1,0),B1746+0.0001)</f>
        <v>#REF!</v>
      </c>
      <c r="C1747" s="20" t="e">
        <f>IF(H1747=#REF!,ROUND(C1746+1,0),C1746+0.0001)</f>
        <v>#REF!</v>
      </c>
      <c r="D1747" s="21"/>
      <c r="E1747" s="22"/>
      <c r="F1747" s="23"/>
      <c r="G1747" s="24"/>
      <c r="H1747" s="51"/>
      <c r="I1747" s="25"/>
      <c r="J1747" s="31"/>
      <c r="K1747" s="43" t="str">
        <f t="shared" si="54"/>
        <v/>
      </c>
      <c r="L1747" s="45" t="str">
        <f>IF(F1747="","",VLOOKUP(Journal!F1747,Kontenplan!$E$9:$F$278,2))</f>
        <v/>
      </c>
      <c r="M1747" s="44" t="str">
        <f>IF(G1747="","",VLOOKUP(Journal!G1747,Kontenplan!$E$9:$F$278,2))</f>
        <v/>
      </c>
      <c r="N1747" s="28" t="str">
        <f>IF(AND(G1747="",I1747="",J1747=""),"",IF(AND(I1747&gt;0,OR(F1747="",G1747="")),"Bitte gültige Kontonummer/n eingeben",IF(OR(AND(F1747&gt;0,F1747&lt;1000),F1747&gt;9999),"Sollkontonummer muss vierstellig sein",IF(VLOOKUP(F1747,Kontenplan!$E$9:$E$277,1)&lt;&gt;F1747,"Sollkonto existiert nicht",IF(D1747=0,"Bitte Beleg-Nr. prüfen",IF(OR(AND(G1747&gt;0,G1747&lt;1000),G1747&gt;9999),"Habenkontonummer muss vierstellig sein",IF(VLOOKUP(G1747,Kontenplan!$E$9:$F$277,1)&lt;&gt;G1747,"Habenkonto exisitert nicht","")))))))</f>
        <v/>
      </c>
      <c r="O1747" s="28" t="str">
        <f t="shared" si="55"/>
        <v/>
      </c>
      <c r="P1747" s="28"/>
      <c r="Q1747" s="28"/>
      <c r="R1747" s="28"/>
      <c r="S1747" s="28"/>
      <c r="T1747" s="28"/>
      <c r="U1747" s="28"/>
      <c r="V1747" s="28"/>
      <c r="X1747" s="28"/>
      <c r="Y1747" s="28"/>
    </row>
    <row r="1748" spans="1:25" x14ac:dyDescent="0.2">
      <c r="A1748" t="e">
        <f>IF(OR(F1748=#REF!,G1748=#REF!),ROUND(A1747+1,0),A1747+0.0001)</f>
        <v>#REF!</v>
      </c>
      <c r="B1748" s="20" t="e">
        <f>IF(AND(E1748&gt;=$B$2,E1748&lt;=$B$3,OR(F1748=#REF!,G1748=#REF!)),ROUND(B1747+1,0),B1747+0.0001)</f>
        <v>#REF!</v>
      </c>
      <c r="C1748" s="20" t="e">
        <f>IF(H1748=#REF!,ROUND(C1747+1,0),C1747+0.0001)</f>
        <v>#REF!</v>
      </c>
      <c r="D1748" s="21"/>
      <c r="E1748" s="22"/>
      <c r="F1748" s="23"/>
      <c r="G1748" s="24"/>
      <c r="H1748" s="51"/>
      <c r="I1748" s="25"/>
      <c r="J1748" s="31"/>
      <c r="K1748" s="43" t="str">
        <f t="shared" si="54"/>
        <v/>
      </c>
      <c r="L1748" s="45" t="str">
        <f>IF(F1748="","",VLOOKUP(Journal!F1748,Kontenplan!$E$9:$F$278,2))</f>
        <v/>
      </c>
      <c r="M1748" s="44" t="str">
        <f>IF(G1748="","",VLOOKUP(Journal!G1748,Kontenplan!$E$9:$F$278,2))</f>
        <v/>
      </c>
      <c r="N1748" s="28" t="str">
        <f>IF(AND(G1748="",I1748="",J1748=""),"",IF(AND(I1748&gt;0,OR(F1748="",G1748="")),"Bitte gültige Kontonummer/n eingeben",IF(OR(AND(F1748&gt;0,F1748&lt;1000),F1748&gt;9999),"Sollkontonummer muss vierstellig sein",IF(VLOOKUP(F1748,Kontenplan!$E$9:$E$277,1)&lt;&gt;F1748,"Sollkonto existiert nicht",IF(D1748=0,"Bitte Beleg-Nr. prüfen",IF(OR(AND(G1748&gt;0,G1748&lt;1000),G1748&gt;9999),"Habenkontonummer muss vierstellig sein",IF(VLOOKUP(G1748,Kontenplan!$E$9:$F$277,1)&lt;&gt;G1748,"Habenkonto exisitert nicht","")))))))</f>
        <v/>
      </c>
      <c r="O1748" s="28" t="str">
        <f t="shared" si="55"/>
        <v/>
      </c>
      <c r="P1748" s="28"/>
      <c r="Q1748" s="28"/>
      <c r="R1748" s="28"/>
      <c r="S1748" s="28"/>
      <c r="T1748" s="28"/>
      <c r="U1748" s="28"/>
      <c r="V1748" s="28"/>
      <c r="X1748" s="28"/>
      <c r="Y1748" s="28"/>
    </row>
    <row r="1749" spans="1:25" x14ac:dyDescent="0.2">
      <c r="A1749" t="e">
        <f>IF(OR(F1749=#REF!,G1749=#REF!),ROUND(A1748+1,0),A1748+0.0001)</f>
        <v>#REF!</v>
      </c>
      <c r="B1749" s="20" t="e">
        <f>IF(AND(E1749&gt;=$B$2,E1749&lt;=$B$3,OR(F1749=#REF!,G1749=#REF!)),ROUND(B1748+1,0),B1748+0.0001)</f>
        <v>#REF!</v>
      </c>
      <c r="C1749" s="20" t="e">
        <f>IF(H1749=#REF!,ROUND(C1748+1,0),C1748+0.0001)</f>
        <v>#REF!</v>
      </c>
      <c r="D1749" s="21"/>
      <c r="E1749" s="22"/>
      <c r="F1749" s="23"/>
      <c r="G1749" s="24"/>
      <c r="H1749" s="51"/>
      <c r="I1749" s="25"/>
      <c r="J1749" s="31"/>
      <c r="K1749" s="43" t="str">
        <f t="shared" si="54"/>
        <v/>
      </c>
      <c r="L1749" s="45" t="str">
        <f>IF(F1749="","",VLOOKUP(Journal!F1749,Kontenplan!$E$9:$F$278,2))</f>
        <v/>
      </c>
      <c r="M1749" s="44" t="str">
        <f>IF(G1749="","",VLOOKUP(Journal!G1749,Kontenplan!$E$9:$F$278,2))</f>
        <v/>
      </c>
      <c r="N1749" s="28" t="str">
        <f>IF(AND(G1749="",I1749="",J1749=""),"",IF(AND(I1749&gt;0,OR(F1749="",G1749="")),"Bitte gültige Kontonummer/n eingeben",IF(OR(AND(F1749&gt;0,F1749&lt;1000),F1749&gt;9999),"Sollkontonummer muss vierstellig sein",IF(VLOOKUP(F1749,Kontenplan!$E$9:$E$277,1)&lt;&gt;F1749,"Sollkonto existiert nicht",IF(D1749=0,"Bitte Beleg-Nr. prüfen",IF(OR(AND(G1749&gt;0,G1749&lt;1000),G1749&gt;9999),"Habenkontonummer muss vierstellig sein",IF(VLOOKUP(G1749,Kontenplan!$E$9:$F$277,1)&lt;&gt;G1749,"Habenkonto exisitert nicht","")))))))</f>
        <v/>
      </c>
      <c r="O1749" s="28" t="str">
        <f t="shared" si="55"/>
        <v/>
      </c>
      <c r="P1749" s="28"/>
      <c r="Q1749" s="28"/>
      <c r="R1749" s="28"/>
      <c r="S1749" s="28"/>
      <c r="T1749" s="28"/>
      <c r="U1749" s="28"/>
      <c r="V1749" s="28"/>
      <c r="X1749" s="28"/>
      <c r="Y1749" s="28"/>
    </row>
    <row r="1750" spans="1:25" x14ac:dyDescent="0.2">
      <c r="A1750" t="e">
        <f>IF(OR(F1750=#REF!,G1750=#REF!),ROUND(A1749+1,0),A1749+0.0001)</f>
        <v>#REF!</v>
      </c>
      <c r="B1750" s="20" t="e">
        <f>IF(AND(E1750&gt;=$B$2,E1750&lt;=$B$3,OR(F1750=#REF!,G1750=#REF!)),ROUND(B1749+1,0),B1749+0.0001)</f>
        <v>#REF!</v>
      </c>
      <c r="C1750" s="20" t="e">
        <f>IF(H1750=#REF!,ROUND(C1749+1,0),C1749+0.0001)</f>
        <v>#REF!</v>
      </c>
      <c r="D1750" s="21"/>
      <c r="E1750" s="22"/>
      <c r="F1750" s="23"/>
      <c r="G1750" s="24"/>
      <c r="H1750" s="51"/>
      <c r="I1750" s="25"/>
      <c r="J1750" s="31"/>
      <c r="K1750" s="43" t="str">
        <f t="shared" si="54"/>
        <v/>
      </c>
      <c r="L1750" s="45" t="str">
        <f>IF(F1750="","",VLOOKUP(Journal!F1750,Kontenplan!$E$9:$F$278,2))</f>
        <v/>
      </c>
      <c r="M1750" s="44" t="str">
        <f>IF(G1750="","",VLOOKUP(Journal!G1750,Kontenplan!$E$9:$F$278,2))</f>
        <v/>
      </c>
      <c r="N1750" s="28" t="str">
        <f>IF(AND(G1750="",I1750="",J1750=""),"",IF(AND(I1750&gt;0,OR(F1750="",G1750="")),"Bitte gültige Kontonummer/n eingeben",IF(OR(AND(F1750&gt;0,F1750&lt;1000),F1750&gt;9999),"Sollkontonummer muss vierstellig sein",IF(VLOOKUP(F1750,Kontenplan!$E$9:$E$277,1)&lt;&gt;F1750,"Sollkonto existiert nicht",IF(D1750=0,"Bitte Beleg-Nr. prüfen",IF(OR(AND(G1750&gt;0,G1750&lt;1000),G1750&gt;9999),"Habenkontonummer muss vierstellig sein",IF(VLOOKUP(G1750,Kontenplan!$E$9:$F$277,1)&lt;&gt;G1750,"Habenkonto exisitert nicht","")))))))</f>
        <v/>
      </c>
      <c r="O1750" s="28" t="str">
        <f t="shared" si="55"/>
        <v/>
      </c>
      <c r="P1750" s="28"/>
      <c r="Q1750" s="28"/>
      <c r="R1750" s="28"/>
      <c r="S1750" s="28"/>
      <c r="T1750" s="28"/>
      <c r="U1750" s="28"/>
      <c r="V1750" s="28"/>
      <c r="X1750" s="28"/>
      <c r="Y1750" s="28"/>
    </row>
    <row r="1751" spans="1:25" x14ac:dyDescent="0.2">
      <c r="A1751" t="e">
        <f>IF(OR(F1751=#REF!,G1751=#REF!),ROUND(A1750+1,0),A1750+0.0001)</f>
        <v>#REF!</v>
      </c>
      <c r="B1751" s="20" t="e">
        <f>IF(AND(E1751&gt;=$B$2,E1751&lt;=$B$3,OR(F1751=#REF!,G1751=#REF!)),ROUND(B1750+1,0),B1750+0.0001)</f>
        <v>#REF!</v>
      </c>
      <c r="C1751" s="20" t="e">
        <f>IF(H1751=#REF!,ROUND(C1750+1,0),C1750+0.0001)</f>
        <v>#REF!</v>
      </c>
      <c r="D1751" s="21"/>
      <c r="E1751" s="22"/>
      <c r="F1751" s="23"/>
      <c r="G1751" s="24"/>
      <c r="H1751" s="51"/>
      <c r="I1751" s="25"/>
      <c r="J1751" s="31"/>
      <c r="K1751" s="43" t="str">
        <f t="shared" si="54"/>
        <v/>
      </c>
      <c r="L1751" s="45" t="str">
        <f>IF(F1751="","",VLOOKUP(Journal!F1751,Kontenplan!$E$9:$F$278,2))</f>
        <v/>
      </c>
      <c r="M1751" s="44" t="str">
        <f>IF(G1751="","",VLOOKUP(Journal!G1751,Kontenplan!$E$9:$F$278,2))</f>
        <v/>
      </c>
      <c r="N1751" s="28" t="str">
        <f>IF(AND(G1751="",I1751="",J1751=""),"",IF(AND(I1751&gt;0,OR(F1751="",G1751="")),"Bitte gültige Kontonummer/n eingeben",IF(OR(AND(F1751&gt;0,F1751&lt;1000),F1751&gt;9999),"Sollkontonummer muss vierstellig sein",IF(VLOOKUP(F1751,Kontenplan!$E$9:$E$277,1)&lt;&gt;F1751,"Sollkonto existiert nicht",IF(D1751=0,"Bitte Beleg-Nr. prüfen",IF(OR(AND(G1751&gt;0,G1751&lt;1000),G1751&gt;9999),"Habenkontonummer muss vierstellig sein",IF(VLOOKUP(G1751,Kontenplan!$E$9:$F$277,1)&lt;&gt;G1751,"Habenkonto exisitert nicht","")))))))</f>
        <v/>
      </c>
      <c r="O1751" s="28" t="str">
        <f t="shared" si="55"/>
        <v/>
      </c>
      <c r="P1751" s="28"/>
      <c r="Q1751" s="28"/>
      <c r="R1751" s="28"/>
      <c r="S1751" s="28"/>
      <c r="T1751" s="28"/>
      <c r="U1751" s="28"/>
      <c r="V1751" s="28"/>
      <c r="X1751" s="28"/>
      <c r="Y1751" s="28"/>
    </row>
    <row r="1752" spans="1:25" x14ac:dyDescent="0.2">
      <c r="A1752" t="e">
        <f>IF(OR(F1752=#REF!,G1752=#REF!),ROUND(A1751+1,0),A1751+0.0001)</f>
        <v>#REF!</v>
      </c>
      <c r="B1752" s="20" t="e">
        <f>IF(AND(E1752&gt;=$B$2,E1752&lt;=$B$3,OR(F1752=#REF!,G1752=#REF!)),ROUND(B1751+1,0),B1751+0.0001)</f>
        <v>#REF!</v>
      </c>
      <c r="C1752" s="20" t="e">
        <f>IF(H1752=#REF!,ROUND(C1751+1,0),C1751+0.0001)</f>
        <v>#REF!</v>
      </c>
      <c r="D1752" s="21"/>
      <c r="E1752" s="22"/>
      <c r="F1752" s="23"/>
      <c r="G1752" s="24"/>
      <c r="H1752" s="51"/>
      <c r="I1752" s="25"/>
      <c r="J1752" s="31"/>
      <c r="K1752" s="43" t="str">
        <f t="shared" si="54"/>
        <v/>
      </c>
      <c r="L1752" s="45" t="str">
        <f>IF(F1752="","",VLOOKUP(Journal!F1752,Kontenplan!$E$9:$F$278,2))</f>
        <v/>
      </c>
      <c r="M1752" s="44" t="str">
        <f>IF(G1752="","",VLOOKUP(Journal!G1752,Kontenplan!$E$9:$F$278,2))</f>
        <v/>
      </c>
      <c r="N1752" s="28" t="str">
        <f>IF(AND(G1752="",I1752="",J1752=""),"",IF(AND(I1752&gt;0,OR(F1752="",G1752="")),"Bitte gültige Kontonummer/n eingeben",IF(OR(AND(F1752&gt;0,F1752&lt;1000),F1752&gt;9999),"Sollkontonummer muss vierstellig sein",IF(VLOOKUP(F1752,Kontenplan!$E$9:$E$277,1)&lt;&gt;F1752,"Sollkonto existiert nicht",IF(D1752=0,"Bitte Beleg-Nr. prüfen",IF(OR(AND(G1752&gt;0,G1752&lt;1000),G1752&gt;9999),"Habenkontonummer muss vierstellig sein",IF(VLOOKUP(G1752,Kontenplan!$E$9:$F$277,1)&lt;&gt;G1752,"Habenkonto exisitert nicht","")))))))</f>
        <v/>
      </c>
      <c r="O1752" s="28" t="str">
        <f t="shared" si="55"/>
        <v/>
      </c>
      <c r="P1752" s="28"/>
      <c r="Q1752" s="28"/>
      <c r="R1752" s="28"/>
      <c r="S1752" s="28"/>
      <c r="T1752" s="28"/>
      <c r="U1752" s="28"/>
      <c r="V1752" s="28"/>
      <c r="X1752" s="28"/>
      <c r="Y1752" s="28"/>
    </row>
    <row r="1753" spans="1:25" x14ac:dyDescent="0.2">
      <c r="A1753" t="e">
        <f>IF(OR(F1753=#REF!,G1753=#REF!),ROUND(A1752+1,0),A1752+0.0001)</f>
        <v>#REF!</v>
      </c>
      <c r="B1753" s="20" t="e">
        <f>IF(AND(E1753&gt;=$B$2,E1753&lt;=$B$3,OR(F1753=#REF!,G1753=#REF!)),ROUND(B1752+1,0),B1752+0.0001)</f>
        <v>#REF!</v>
      </c>
      <c r="C1753" s="20" t="e">
        <f>IF(H1753=#REF!,ROUND(C1752+1,0),C1752+0.0001)</f>
        <v>#REF!</v>
      </c>
      <c r="D1753" s="21"/>
      <c r="E1753" s="22"/>
      <c r="F1753" s="23"/>
      <c r="G1753" s="24"/>
      <c r="H1753" s="51"/>
      <c r="I1753" s="25"/>
      <c r="J1753" s="31"/>
      <c r="K1753" s="43" t="str">
        <f t="shared" si="54"/>
        <v/>
      </c>
      <c r="L1753" s="45" t="str">
        <f>IF(F1753="","",VLOOKUP(Journal!F1753,Kontenplan!$E$9:$F$278,2))</f>
        <v/>
      </c>
      <c r="M1753" s="44" t="str">
        <f>IF(G1753="","",VLOOKUP(Journal!G1753,Kontenplan!$E$9:$F$278,2))</f>
        <v/>
      </c>
      <c r="N1753" s="28" t="str">
        <f>IF(AND(G1753="",I1753="",J1753=""),"",IF(AND(I1753&gt;0,OR(F1753="",G1753="")),"Bitte gültige Kontonummer/n eingeben",IF(OR(AND(F1753&gt;0,F1753&lt;1000),F1753&gt;9999),"Sollkontonummer muss vierstellig sein",IF(VLOOKUP(F1753,Kontenplan!$E$9:$E$277,1)&lt;&gt;F1753,"Sollkonto existiert nicht",IF(D1753=0,"Bitte Beleg-Nr. prüfen",IF(OR(AND(G1753&gt;0,G1753&lt;1000),G1753&gt;9999),"Habenkontonummer muss vierstellig sein",IF(VLOOKUP(G1753,Kontenplan!$E$9:$F$277,1)&lt;&gt;G1753,"Habenkonto exisitert nicht","")))))))</f>
        <v/>
      </c>
      <c r="O1753" s="28" t="str">
        <f t="shared" si="55"/>
        <v/>
      </c>
      <c r="P1753" s="28"/>
      <c r="Q1753" s="28"/>
      <c r="R1753" s="28"/>
      <c r="S1753" s="28"/>
      <c r="T1753" s="28"/>
      <c r="U1753" s="28"/>
      <c r="V1753" s="28"/>
      <c r="X1753" s="28"/>
      <c r="Y1753" s="28"/>
    </row>
    <row r="1754" spans="1:25" x14ac:dyDescent="0.2">
      <c r="A1754" t="e">
        <f>IF(OR(F1754=#REF!,G1754=#REF!),ROUND(A1753+1,0),A1753+0.0001)</f>
        <v>#REF!</v>
      </c>
      <c r="B1754" s="20" t="e">
        <f>IF(AND(E1754&gt;=$B$2,E1754&lt;=$B$3,OR(F1754=#REF!,G1754=#REF!)),ROUND(B1753+1,0),B1753+0.0001)</f>
        <v>#REF!</v>
      </c>
      <c r="C1754" s="20" t="e">
        <f>IF(H1754=#REF!,ROUND(C1753+1,0),C1753+0.0001)</f>
        <v>#REF!</v>
      </c>
      <c r="D1754" s="21"/>
      <c r="E1754" s="22"/>
      <c r="F1754" s="23"/>
      <c r="G1754" s="24"/>
      <c r="H1754" s="51"/>
      <c r="I1754" s="25"/>
      <c r="J1754" s="31"/>
      <c r="K1754" s="43" t="str">
        <f t="shared" si="54"/>
        <v/>
      </c>
      <c r="L1754" s="45" t="str">
        <f>IF(F1754="","",VLOOKUP(Journal!F1754,Kontenplan!$E$9:$F$278,2))</f>
        <v/>
      </c>
      <c r="M1754" s="44" t="str">
        <f>IF(G1754="","",VLOOKUP(Journal!G1754,Kontenplan!$E$9:$F$278,2))</f>
        <v/>
      </c>
      <c r="N1754" s="28" t="str">
        <f>IF(AND(G1754="",I1754="",J1754=""),"",IF(AND(I1754&gt;0,OR(F1754="",G1754="")),"Bitte gültige Kontonummer/n eingeben",IF(OR(AND(F1754&gt;0,F1754&lt;1000),F1754&gt;9999),"Sollkontonummer muss vierstellig sein",IF(VLOOKUP(F1754,Kontenplan!$E$9:$E$277,1)&lt;&gt;F1754,"Sollkonto existiert nicht",IF(D1754=0,"Bitte Beleg-Nr. prüfen",IF(OR(AND(G1754&gt;0,G1754&lt;1000),G1754&gt;9999),"Habenkontonummer muss vierstellig sein",IF(VLOOKUP(G1754,Kontenplan!$E$9:$F$277,1)&lt;&gt;G1754,"Habenkonto exisitert nicht","")))))))</f>
        <v/>
      </c>
      <c r="O1754" s="28" t="str">
        <f t="shared" si="55"/>
        <v/>
      </c>
      <c r="P1754" s="28"/>
      <c r="Q1754" s="28"/>
      <c r="R1754" s="28"/>
      <c r="S1754" s="28"/>
      <c r="T1754" s="28"/>
      <c r="U1754" s="28"/>
      <c r="V1754" s="28"/>
      <c r="X1754" s="28"/>
      <c r="Y1754" s="28"/>
    </row>
    <row r="1755" spans="1:25" x14ac:dyDescent="0.2">
      <c r="A1755" t="e">
        <f>IF(OR(F1755=#REF!,G1755=#REF!),ROUND(A1754+1,0),A1754+0.0001)</f>
        <v>#REF!</v>
      </c>
      <c r="B1755" s="20" t="e">
        <f>IF(AND(E1755&gt;=$B$2,E1755&lt;=$B$3,OR(F1755=#REF!,G1755=#REF!)),ROUND(B1754+1,0),B1754+0.0001)</f>
        <v>#REF!</v>
      </c>
      <c r="C1755" s="20" t="e">
        <f>IF(H1755=#REF!,ROUND(C1754+1,0),C1754+0.0001)</f>
        <v>#REF!</v>
      </c>
      <c r="D1755" s="21"/>
      <c r="E1755" s="22"/>
      <c r="F1755" s="23"/>
      <c r="G1755" s="24"/>
      <c r="H1755" s="51"/>
      <c r="I1755" s="25"/>
      <c r="J1755" s="31"/>
      <c r="K1755" s="43" t="str">
        <f t="shared" si="54"/>
        <v/>
      </c>
      <c r="L1755" s="45" t="str">
        <f>IF(F1755="","",VLOOKUP(Journal!F1755,Kontenplan!$E$9:$F$278,2))</f>
        <v/>
      </c>
      <c r="M1755" s="44" t="str">
        <f>IF(G1755="","",VLOOKUP(Journal!G1755,Kontenplan!$E$9:$F$278,2))</f>
        <v/>
      </c>
      <c r="N1755" s="28" t="str">
        <f>IF(AND(G1755="",I1755="",J1755=""),"",IF(AND(I1755&gt;0,OR(F1755="",G1755="")),"Bitte gültige Kontonummer/n eingeben",IF(OR(AND(F1755&gt;0,F1755&lt;1000),F1755&gt;9999),"Sollkontonummer muss vierstellig sein",IF(VLOOKUP(F1755,Kontenplan!$E$9:$E$277,1)&lt;&gt;F1755,"Sollkonto existiert nicht",IF(D1755=0,"Bitte Beleg-Nr. prüfen",IF(OR(AND(G1755&gt;0,G1755&lt;1000),G1755&gt;9999),"Habenkontonummer muss vierstellig sein",IF(VLOOKUP(G1755,Kontenplan!$E$9:$F$277,1)&lt;&gt;G1755,"Habenkonto exisitert nicht","")))))))</f>
        <v/>
      </c>
      <c r="O1755" s="28" t="str">
        <f t="shared" si="55"/>
        <v/>
      </c>
      <c r="P1755" s="28"/>
      <c r="Q1755" s="28"/>
      <c r="R1755" s="28"/>
      <c r="S1755" s="28"/>
      <c r="T1755" s="28"/>
      <c r="U1755" s="28"/>
      <c r="V1755" s="28"/>
      <c r="X1755" s="28"/>
      <c r="Y1755" s="28"/>
    </row>
    <row r="1756" spans="1:25" x14ac:dyDescent="0.2">
      <c r="A1756" t="e">
        <f>IF(OR(F1756=#REF!,G1756=#REF!),ROUND(A1755+1,0),A1755+0.0001)</f>
        <v>#REF!</v>
      </c>
      <c r="B1756" s="20" t="e">
        <f>IF(AND(E1756&gt;=$B$2,E1756&lt;=$B$3,OR(F1756=#REF!,G1756=#REF!)),ROUND(B1755+1,0),B1755+0.0001)</f>
        <v>#REF!</v>
      </c>
      <c r="C1756" s="20" t="e">
        <f>IF(H1756=#REF!,ROUND(C1755+1,0),C1755+0.0001)</f>
        <v>#REF!</v>
      </c>
      <c r="D1756" s="21"/>
      <c r="E1756" s="22"/>
      <c r="F1756" s="23"/>
      <c r="G1756" s="24"/>
      <c r="H1756" s="51"/>
      <c r="I1756" s="25"/>
      <c r="J1756" s="31"/>
      <c r="K1756" s="43" t="str">
        <f t="shared" si="54"/>
        <v/>
      </c>
      <c r="L1756" s="45" t="str">
        <f>IF(F1756="","",VLOOKUP(Journal!F1756,Kontenplan!$E$9:$F$278,2))</f>
        <v/>
      </c>
      <c r="M1756" s="44" t="str">
        <f>IF(G1756="","",VLOOKUP(Journal!G1756,Kontenplan!$E$9:$F$278,2))</f>
        <v/>
      </c>
      <c r="N1756" s="28" t="str">
        <f>IF(AND(G1756="",I1756="",J1756=""),"",IF(AND(I1756&gt;0,OR(F1756="",G1756="")),"Bitte gültige Kontonummer/n eingeben",IF(OR(AND(F1756&gt;0,F1756&lt;1000),F1756&gt;9999),"Sollkontonummer muss vierstellig sein",IF(VLOOKUP(F1756,Kontenplan!$E$9:$E$277,1)&lt;&gt;F1756,"Sollkonto existiert nicht",IF(D1756=0,"Bitte Beleg-Nr. prüfen",IF(OR(AND(G1756&gt;0,G1756&lt;1000),G1756&gt;9999),"Habenkontonummer muss vierstellig sein",IF(VLOOKUP(G1756,Kontenplan!$E$9:$F$277,1)&lt;&gt;G1756,"Habenkonto exisitert nicht","")))))))</f>
        <v/>
      </c>
      <c r="O1756" s="28" t="str">
        <f t="shared" si="55"/>
        <v/>
      </c>
      <c r="P1756" s="28"/>
      <c r="Q1756" s="28"/>
      <c r="R1756" s="28"/>
      <c r="S1756" s="28"/>
      <c r="T1756" s="28"/>
      <c r="U1756" s="28"/>
      <c r="V1756" s="28"/>
      <c r="X1756" s="28"/>
      <c r="Y1756" s="28"/>
    </row>
    <row r="1757" spans="1:25" x14ac:dyDescent="0.2">
      <c r="A1757" t="e">
        <f>IF(OR(F1757=#REF!,G1757=#REF!),ROUND(A1756+1,0),A1756+0.0001)</f>
        <v>#REF!</v>
      </c>
      <c r="B1757" s="20" t="e">
        <f>IF(AND(E1757&gt;=$B$2,E1757&lt;=$B$3,OR(F1757=#REF!,G1757=#REF!)),ROUND(B1756+1,0),B1756+0.0001)</f>
        <v>#REF!</v>
      </c>
      <c r="C1757" s="20" t="e">
        <f>IF(H1757=#REF!,ROUND(C1756+1,0),C1756+0.0001)</f>
        <v>#REF!</v>
      </c>
      <c r="D1757" s="21"/>
      <c r="E1757" s="22"/>
      <c r="F1757" s="23"/>
      <c r="G1757" s="24"/>
      <c r="H1757" s="51"/>
      <c r="I1757" s="25"/>
      <c r="J1757" s="31"/>
      <c r="K1757" s="43" t="str">
        <f t="shared" ref="K1757:K1820" si="56">IF(N1757&lt;&gt;"",N1757,IF(O1757&lt;&gt;"",O1757,""))</f>
        <v/>
      </c>
      <c r="L1757" s="45" t="str">
        <f>IF(F1757="","",VLOOKUP(Journal!F1757,Kontenplan!$E$9:$F$278,2))</f>
        <v/>
      </c>
      <c r="M1757" s="44" t="str">
        <f>IF(G1757="","",VLOOKUP(Journal!G1757,Kontenplan!$E$9:$F$278,2))</f>
        <v/>
      </c>
      <c r="N1757" s="28" t="str">
        <f>IF(AND(G1757="",I1757="",J1757=""),"",IF(AND(I1757&gt;0,OR(F1757="",G1757="")),"Bitte gültige Kontonummer/n eingeben",IF(OR(AND(F1757&gt;0,F1757&lt;1000),F1757&gt;9999),"Sollkontonummer muss vierstellig sein",IF(VLOOKUP(F1757,Kontenplan!$E$9:$E$277,1)&lt;&gt;F1757,"Sollkonto existiert nicht",IF(D1757=0,"Bitte Beleg-Nr. prüfen",IF(OR(AND(G1757&gt;0,G1757&lt;1000),G1757&gt;9999),"Habenkontonummer muss vierstellig sein",IF(VLOOKUP(G1757,Kontenplan!$E$9:$F$277,1)&lt;&gt;G1757,"Habenkonto exisitert nicht","")))))))</f>
        <v/>
      </c>
      <c r="O1757" s="28" t="str">
        <f t="shared" si="55"/>
        <v/>
      </c>
      <c r="P1757" s="28"/>
      <c r="Q1757" s="28"/>
      <c r="R1757" s="28"/>
      <c r="S1757" s="28"/>
      <c r="T1757" s="28"/>
      <c r="U1757" s="28"/>
      <c r="V1757" s="28"/>
      <c r="X1757" s="28"/>
      <c r="Y1757" s="28"/>
    </row>
    <row r="1758" spans="1:25" x14ac:dyDescent="0.2">
      <c r="A1758" t="e">
        <f>IF(OR(F1758=#REF!,G1758=#REF!),ROUND(A1757+1,0),A1757+0.0001)</f>
        <v>#REF!</v>
      </c>
      <c r="B1758" s="20" t="e">
        <f>IF(AND(E1758&gt;=$B$2,E1758&lt;=$B$3,OR(F1758=#REF!,G1758=#REF!)),ROUND(B1757+1,0),B1757+0.0001)</f>
        <v>#REF!</v>
      </c>
      <c r="C1758" s="20" t="e">
        <f>IF(H1758=#REF!,ROUND(C1757+1,0),C1757+0.0001)</f>
        <v>#REF!</v>
      </c>
      <c r="D1758" s="21"/>
      <c r="E1758" s="22"/>
      <c r="F1758" s="23"/>
      <c r="G1758" s="24"/>
      <c r="H1758" s="51"/>
      <c r="I1758" s="25"/>
      <c r="J1758" s="31"/>
      <c r="K1758" s="43" t="str">
        <f t="shared" si="56"/>
        <v/>
      </c>
      <c r="L1758" s="45" t="str">
        <f>IF(F1758="","",VLOOKUP(Journal!F1758,Kontenplan!$E$9:$F$278,2))</f>
        <v/>
      </c>
      <c r="M1758" s="44" t="str">
        <f>IF(G1758="","",VLOOKUP(Journal!G1758,Kontenplan!$E$9:$F$278,2))</f>
        <v/>
      </c>
      <c r="N1758" s="28" t="str">
        <f>IF(AND(G1758="",I1758="",J1758=""),"",IF(AND(I1758&gt;0,OR(F1758="",G1758="")),"Bitte gültige Kontonummer/n eingeben",IF(OR(AND(F1758&gt;0,F1758&lt;1000),F1758&gt;9999),"Sollkontonummer muss vierstellig sein",IF(VLOOKUP(F1758,Kontenplan!$E$9:$E$277,1)&lt;&gt;F1758,"Sollkonto existiert nicht",IF(D1758=0,"Bitte Beleg-Nr. prüfen",IF(OR(AND(G1758&gt;0,G1758&lt;1000),G1758&gt;9999),"Habenkontonummer muss vierstellig sein",IF(VLOOKUP(G1758,Kontenplan!$E$9:$F$277,1)&lt;&gt;G1758,"Habenkonto exisitert nicht","")))))))</f>
        <v/>
      </c>
      <c r="O1758" s="28" t="str">
        <f t="shared" si="55"/>
        <v/>
      </c>
      <c r="P1758" s="28"/>
      <c r="Q1758" s="28"/>
      <c r="R1758" s="28"/>
      <c r="S1758" s="28"/>
      <c r="T1758" s="28"/>
      <c r="U1758" s="28"/>
      <c r="V1758" s="28"/>
      <c r="X1758" s="28"/>
      <c r="Y1758" s="28"/>
    </row>
    <row r="1759" spans="1:25" x14ac:dyDescent="0.2">
      <c r="A1759" t="e">
        <f>IF(OR(F1759=#REF!,G1759=#REF!),ROUND(A1758+1,0),A1758+0.0001)</f>
        <v>#REF!</v>
      </c>
      <c r="B1759" s="20" t="e">
        <f>IF(AND(E1759&gt;=$B$2,E1759&lt;=$B$3,OR(F1759=#REF!,G1759=#REF!)),ROUND(B1758+1,0),B1758+0.0001)</f>
        <v>#REF!</v>
      </c>
      <c r="C1759" s="20" t="e">
        <f>IF(H1759=#REF!,ROUND(C1758+1,0),C1758+0.0001)</f>
        <v>#REF!</v>
      </c>
      <c r="D1759" s="21"/>
      <c r="E1759" s="22"/>
      <c r="F1759" s="23"/>
      <c r="G1759" s="24"/>
      <c r="H1759" s="51"/>
      <c r="I1759" s="25"/>
      <c r="J1759" s="31"/>
      <c r="K1759" s="43" t="str">
        <f t="shared" si="56"/>
        <v/>
      </c>
      <c r="L1759" s="45" t="str">
        <f>IF(F1759="","",VLOOKUP(Journal!F1759,Kontenplan!$E$9:$F$278,2))</f>
        <v/>
      </c>
      <c r="M1759" s="44" t="str">
        <f>IF(G1759="","",VLOOKUP(Journal!G1759,Kontenplan!$E$9:$F$278,2))</f>
        <v/>
      </c>
      <c r="N1759" s="28" t="str">
        <f>IF(AND(G1759="",I1759="",J1759=""),"",IF(AND(I1759&gt;0,OR(F1759="",G1759="")),"Bitte gültige Kontonummer/n eingeben",IF(OR(AND(F1759&gt;0,F1759&lt;1000),F1759&gt;9999),"Sollkontonummer muss vierstellig sein",IF(VLOOKUP(F1759,Kontenplan!$E$9:$E$277,1)&lt;&gt;F1759,"Sollkonto existiert nicht",IF(D1759=0,"Bitte Beleg-Nr. prüfen",IF(OR(AND(G1759&gt;0,G1759&lt;1000),G1759&gt;9999),"Habenkontonummer muss vierstellig sein",IF(VLOOKUP(G1759,Kontenplan!$E$9:$F$277,1)&lt;&gt;G1759,"Habenkonto exisitert nicht","")))))))</f>
        <v/>
      </c>
      <c r="O1759" s="28" t="str">
        <f t="shared" si="55"/>
        <v/>
      </c>
      <c r="P1759" s="28"/>
      <c r="Q1759" s="28"/>
      <c r="R1759" s="28"/>
      <c r="S1759" s="28"/>
      <c r="T1759" s="28"/>
      <c r="U1759" s="28"/>
      <c r="V1759" s="28"/>
      <c r="X1759" s="28"/>
      <c r="Y1759" s="28"/>
    </row>
    <row r="1760" spans="1:25" x14ac:dyDescent="0.2">
      <c r="A1760" t="e">
        <f>IF(OR(F1760=#REF!,G1760=#REF!),ROUND(A1759+1,0),A1759+0.0001)</f>
        <v>#REF!</v>
      </c>
      <c r="B1760" s="20" t="e">
        <f>IF(AND(E1760&gt;=$B$2,E1760&lt;=$B$3,OR(F1760=#REF!,G1760=#REF!)),ROUND(B1759+1,0),B1759+0.0001)</f>
        <v>#REF!</v>
      </c>
      <c r="C1760" s="20" t="e">
        <f>IF(H1760=#REF!,ROUND(C1759+1,0),C1759+0.0001)</f>
        <v>#REF!</v>
      </c>
      <c r="D1760" s="21"/>
      <c r="E1760" s="22"/>
      <c r="F1760" s="23"/>
      <c r="G1760" s="24"/>
      <c r="H1760" s="51"/>
      <c r="I1760" s="25"/>
      <c r="J1760" s="31"/>
      <c r="K1760" s="43" t="str">
        <f t="shared" si="56"/>
        <v/>
      </c>
      <c r="L1760" s="45" t="str">
        <f>IF(F1760="","",VLOOKUP(Journal!F1760,Kontenplan!$E$9:$F$278,2))</f>
        <v/>
      </c>
      <c r="M1760" s="44" t="str">
        <f>IF(G1760="","",VLOOKUP(Journal!G1760,Kontenplan!$E$9:$F$278,2))</f>
        <v/>
      </c>
      <c r="N1760" s="28" t="str">
        <f>IF(AND(G1760="",I1760="",J1760=""),"",IF(AND(I1760&gt;0,OR(F1760="",G1760="")),"Bitte gültige Kontonummer/n eingeben",IF(OR(AND(F1760&gt;0,F1760&lt;1000),F1760&gt;9999),"Sollkontonummer muss vierstellig sein",IF(VLOOKUP(F1760,Kontenplan!$E$9:$E$277,1)&lt;&gt;F1760,"Sollkonto existiert nicht",IF(D1760=0,"Bitte Beleg-Nr. prüfen",IF(OR(AND(G1760&gt;0,G1760&lt;1000),G1760&gt;9999),"Habenkontonummer muss vierstellig sein",IF(VLOOKUP(G1760,Kontenplan!$E$9:$F$277,1)&lt;&gt;G1760,"Habenkonto exisitert nicht","")))))))</f>
        <v/>
      </c>
      <c r="O1760" s="28" t="str">
        <f t="shared" si="55"/>
        <v/>
      </c>
      <c r="P1760" s="28"/>
      <c r="Q1760" s="28"/>
      <c r="R1760" s="28"/>
      <c r="S1760" s="28"/>
      <c r="T1760" s="28"/>
      <c r="U1760" s="28"/>
      <c r="V1760" s="28"/>
      <c r="X1760" s="28"/>
      <c r="Y1760" s="28"/>
    </row>
    <row r="1761" spans="1:25" x14ac:dyDescent="0.2">
      <c r="A1761" t="e">
        <f>IF(OR(F1761=#REF!,G1761=#REF!),ROUND(A1760+1,0),A1760+0.0001)</f>
        <v>#REF!</v>
      </c>
      <c r="B1761" s="20" t="e">
        <f>IF(AND(E1761&gt;=$B$2,E1761&lt;=$B$3,OR(F1761=#REF!,G1761=#REF!)),ROUND(B1760+1,0),B1760+0.0001)</f>
        <v>#REF!</v>
      </c>
      <c r="C1761" s="20" t="e">
        <f>IF(H1761=#REF!,ROUND(C1760+1,0),C1760+0.0001)</f>
        <v>#REF!</v>
      </c>
      <c r="D1761" s="21"/>
      <c r="E1761" s="22"/>
      <c r="F1761" s="23"/>
      <c r="G1761" s="24"/>
      <c r="H1761" s="51"/>
      <c r="I1761" s="25"/>
      <c r="J1761" s="31"/>
      <c r="K1761" s="43" t="str">
        <f t="shared" si="56"/>
        <v/>
      </c>
      <c r="L1761" s="45" t="str">
        <f>IF(F1761="","",VLOOKUP(Journal!F1761,Kontenplan!$E$9:$F$278,2))</f>
        <v/>
      </c>
      <c r="M1761" s="44" t="str">
        <f>IF(G1761="","",VLOOKUP(Journal!G1761,Kontenplan!$E$9:$F$278,2))</f>
        <v/>
      </c>
      <c r="N1761" s="28" t="str">
        <f>IF(AND(G1761="",I1761="",J1761=""),"",IF(AND(I1761&gt;0,OR(F1761="",G1761="")),"Bitte gültige Kontonummer/n eingeben",IF(OR(AND(F1761&gt;0,F1761&lt;1000),F1761&gt;9999),"Sollkontonummer muss vierstellig sein",IF(VLOOKUP(F1761,Kontenplan!$E$9:$E$277,1)&lt;&gt;F1761,"Sollkonto existiert nicht",IF(D1761=0,"Bitte Beleg-Nr. prüfen",IF(OR(AND(G1761&gt;0,G1761&lt;1000),G1761&gt;9999),"Habenkontonummer muss vierstellig sein",IF(VLOOKUP(G1761,Kontenplan!$E$9:$F$277,1)&lt;&gt;G1761,"Habenkonto exisitert nicht","")))))))</f>
        <v/>
      </c>
      <c r="O1761" s="28" t="str">
        <f t="shared" si="55"/>
        <v/>
      </c>
      <c r="P1761" s="28"/>
      <c r="Q1761" s="28"/>
      <c r="R1761" s="28"/>
      <c r="S1761" s="28"/>
      <c r="T1761" s="28"/>
      <c r="U1761" s="28"/>
      <c r="V1761" s="28"/>
      <c r="X1761" s="28"/>
      <c r="Y1761" s="28"/>
    </row>
    <row r="1762" spans="1:25" x14ac:dyDescent="0.2">
      <c r="A1762" t="e">
        <f>IF(OR(F1762=#REF!,G1762=#REF!),ROUND(A1761+1,0),A1761+0.0001)</f>
        <v>#REF!</v>
      </c>
      <c r="B1762" s="20" t="e">
        <f>IF(AND(E1762&gt;=$B$2,E1762&lt;=$B$3,OR(F1762=#REF!,G1762=#REF!)),ROUND(B1761+1,0),B1761+0.0001)</f>
        <v>#REF!</v>
      </c>
      <c r="C1762" s="20" t="e">
        <f>IF(H1762=#REF!,ROUND(C1761+1,0),C1761+0.0001)</f>
        <v>#REF!</v>
      </c>
      <c r="D1762" s="21"/>
      <c r="E1762" s="22"/>
      <c r="F1762" s="23"/>
      <c r="G1762" s="24"/>
      <c r="H1762" s="51"/>
      <c r="I1762" s="25"/>
      <c r="J1762" s="31"/>
      <c r="K1762" s="43" t="str">
        <f t="shared" si="56"/>
        <v/>
      </c>
      <c r="L1762" s="45" t="str">
        <f>IF(F1762="","",VLOOKUP(Journal!F1762,Kontenplan!$E$9:$F$278,2))</f>
        <v/>
      </c>
      <c r="M1762" s="44" t="str">
        <f>IF(G1762="","",VLOOKUP(Journal!G1762,Kontenplan!$E$9:$F$278,2))</f>
        <v/>
      </c>
      <c r="N1762" s="28" t="str">
        <f>IF(AND(G1762="",I1762="",J1762=""),"",IF(AND(I1762&gt;0,OR(F1762="",G1762="")),"Bitte gültige Kontonummer/n eingeben",IF(OR(AND(F1762&gt;0,F1762&lt;1000),F1762&gt;9999),"Sollkontonummer muss vierstellig sein",IF(VLOOKUP(F1762,Kontenplan!$E$9:$E$277,1)&lt;&gt;F1762,"Sollkonto existiert nicht",IF(D1762=0,"Bitte Beleg-Nr. prüfen",IF(OR(AND(G1762&gt;0,G1762&lt;1000),G1762&gt;9999),"Habenkontonummer muss vierstellig sein",IF(VLOOKUP(G1762,Kontenplan!$E$9:$F$277,1)&lt;&gt;G1762,"Habenkonto exisitert nicht","")))))))</f>
        <v/>
      </c>
      <c r="O1762" s="28" t="str">
        <f t="shared" si="55"/>
        <v/>
      </c>
      <c r="P1762" s="28"/>
      <c r="Q1762" s="28"/>
      <c r="R1762" s="28"/>
      <c r="S1762" s="28"/>
      <c r="T1762" s="28"/>
      <c r="U1762" s="28"/>
      <c r="V1762" s="28"/>
      <c r="X1762" s="28"/>
      <c r="Y1762" s="28"/>
    </row>
    <row r="1763" spans="1:25" x14ac:dyDescent="0.2">
      <c r="A1763" t="e">
        <f>IF(OR(F1763=#REF!,G1763=#REF!),ROUND(A1762+1,0),A1762+0.0001)</f>
        <v>#REF!</v>
      </c>
      <c r="B1763" s="20" t="e">
        <f>IF(AND(E1763&gt;=$B$2,E1763&lt;=$B$3,OR(F1763=#REF!,G1763=#REF!)),ROUND(B1762+1,0),B1762+0.0001)</f>
        <v>#REF!</v>
      </c>
      <c r="C1763" s="20" t="e">
        <f>IF(H1763=#REF!,ROUND(C1762+1,0),C1762+0.0001)</f>
        <v>#REF!</v>
      </c>
      <c r="D1763" s="21"/>
      <c r="E1763" s="22"/>
      <c r="F1763" s="23"/>
      <c r="G1763" s="24"/>
      <c r="H1763" s="51"/>
      <c r="I1763" s="25"/>
      <c r="J1763" s="31"/>
      <c r="K1763" s="43" t="str">
        <f t="shared" si="56"/>
        <v/>
      </c>
      <c r="L1763" s="45" t="str">
        <f>IF(F1763="","",VLOOKUP(Journal!F1763,Kontenplan!$E$9:$F$278,2))</f>
        <v/>
      </c>
      <c r="M1763" s="44" t="str">
        <f>IF(G1763="","",VLOOKUP(Journal!G1763,Kontenplan!$E$9:$F$278,2))</f>
        <v/>
      </c>
      <c r="N1763" s="28" t="str">
        <f>IF(AND(G1763="",I1763="",J1763=""),"",IF(AND(I1763&gt;0,OR(F1763="",G1763="")),"Bitte gültige Kontonummer/n eingeben",IF(OR(AND(F1763&gt;0,F1763&lt;1000),F1763&gt;9999),"Sollkontonummer muss vierstellig sein",IF(VLOOKUP(F1763,Kontenplan!$E$9:$E$277,1)&lt;&gt;F1763,"Sollkonto existiert nicht",IF(D1763=0,"Bitte Beleg-Nr. prüfen",IF(OR(AND(G1763&gt;0,G1763&lt;1000),G1763&gt;9999),"Habenkontonummer muss vierstellig sein",IF(VLOOKUP(G1763,Kontenplan!$E$9:$F$277,1)&lt;&gt;G1763,"Habenkonto exisitert nicht","")))))))</f>
        <v/>
      </c>
      <c r="O1763" s="28" t="str">
        <f t="shared" si="55"/>
        <v/>
      </c>
      <c r="P1763" s="28"/>
      <c r="Q1763" s="28"/>
      <c r="R1763" s="28"/>
      <c r="S1763" s="28"/>
      <c r="T1763" s="28"/>
      <c r="U1763" s="28"/>
      <c r="V1763" s="28"/>
      <c r="X1763" s="28"/>
      <c r="Y1763" s="28"/>
    </row>
    <row r="1764" spans="1:25" x14ac:dyDescent="0.2">
      <c r="A1764" t="e">
        <f>IF(OR(F1764=#REF!,G1764=#REF!),ROUND(A1763+1,0),A1763+0.0001)</f>
        <v>#REF!</v>
      </c>
      <c r="B1764" s="20" t="e">
        <f>IF(AND(E1764&gt;=$B$2,E1764&lt;=$B$3,OR(F1764=#REF!,G1764=#REF!)),ROUND(B1763+1,0),B1763+0.0001)</f>
        <v>#REF!</v>
      </c>
      <c r="C1764" s="20" t="e">
        <f>IF(H1764=#REF!,ROUND(C1763+1,0),C1763+0.0001)</f>
        <v>#REF!</v>
      </c>
      <c r="D1764" s="21"/>
      <c r="E1764" s="22"/>
      <c r="F1764" s="23"/>
      <c r="G1764" s="24"/>
      <c r="H1764" s="51"/>
      <c r="I1764" s="25"/>
      <c r="J1764" s="31"/>
      <c r="K1764" s="43" t="str">
        <f t="shared" si="56"/>
        <v/>
      </c>
      <c r="L1764" s="45" t="str">
        <f>IF(F1764="","",VLOOKUP(Journal!F1764,Kontenplan!$E$9:$F$278,2))</f>
        <v/>
      </c>
      <c r="M1764" s="44" t="str">
        <f>IF(G1764="","",VLOOKUP(Journal!G1764,Kontenplan!$E$9:$F$278,2))</f>
        <v/>
      </c>
      <c r="N1764" s="28" t="str">
        <f>IF(AND(G1764="",I1764="",J1764=""),"",IF(AND(I1764&gt;0,OR(F1764="",G1764="")),"Bitte gültige Kontonummer/n eingeben",IF(OR(AND(F1764&gt;0,F1764&lt;1000),F1764&gt;9999),"Sollkontonummer muss vierstellig sein",IF(VLOOKUP(F1764,Kontenplan!$E$9:$E$277,1)&lt;&gt;F1764,"Sollkonto existiert nicht",IF(D1764=0,"Bitte Beleg-Nr. prüfen",IF(OR(AND(G1764&gt;0,G1764&lt;1000),G1764&gt;9999),"Habenkontonummer muss vierstellig sein",IF(VLOOKUP(G1764,Kontenplan!$E$9:$F$277,1)&lt;&gt;G1764,"Habenkonto exisitert nicht","")))))))</f>
        <v/>
      </c>
      <c r="O1764" s="28" t="str">
        <f t="shared" si="55"/>
        <v/>
      </c>
      <c r="P1764" s="28"/>
      <c r="Q1764" s="28"/>
      <c r="R1764" s="28"/>
      <c r="S1764" s="28"/>
      <c r="T1764" s="28"/>
      <c r="U1764" s="28"/>
      <c r="V1764" s="28"/>
      <c r="X1764" s="28"/>
      <c r="Y1764" s="28"/>
    </row>
    <row r="1765" spans="1:25" x14ac:dyDescent="0.2">
      <c r="A1765" t="e">
        <f>IF(OR(F1765=#REF!,G1765=#REF!),ROUND(A1764+1,0),A1764+0.0001)</f>
        <v>#REF!</v>
      </c>
      <c r="B1765" s="20" t="e">
        <f>IF(AND(E1765&gt;=$B$2,E1765&lt;=$B$3,OR(F1765=#REF!,G1765=#REF!)),ROUND(B1764+1,0),B1764+0.0001)</f>
        <v>#REF!</v>
      </c>
      <c r="C1765" s="20" t="e">
        <f>IF(H1765=#REF!,ROUND(C1764+1,0),C1764+0.0001)</f>
        <v>#REF!</v>
      </c>
      <c r="D1765" s="21"/>
      <c r="E1765" s="22"/>
      <c r="F1765" s="23"/>
      <c r="G1765" s="24"/>
      <c r="H1765" s="51"/>
      <c r="I1765" s="25"/>
      <c r="J1765" s="31"/>
      <c r="K1765" s="43" t="str">
        <f t="shared" si="56"/>
        <v/>
      </c>
      <c r="L1765" s="45" t="str">
        <f>IF(F1765="","",VLOOKUP(Journal!F1765,Kontenplan!$E$9:$F$278,2))</f>
        <v/>
      </c>
      <c r="M1765" s="44" t="str">
        <f>IF(G1765="","",VLOOKUP(Journal!G1765,Kontenplan!$E$9:$F$278,2))</f>
        <v/>
      </c>
      <c r="N1765" s="28" t="str">
        <f>IF(AND(G1765="",I1765="",J1765=""),"",IF(AND(I1765&gt;0,OR(F1765="",G1765="")),"Bitte gültige Kontonummer/n eingeben",IF(OR(AND(F1765&gt;0,F1765&lt;1000),F1765&gt;9999),"Sollkontonummer muss vierstellig sein",IF(VLOOKUP(F1765,Kontenplan!$E$9:$E$277,1)&lt;&gt;F1765,"Sollkonto existiert nicht",IF(D1765=0,"Bitte Beleg-Nr. prüfen",IF(OR(AND(G1765&gt;0,G1765&lt;1000),G1765&gt;9999),"Habenkontonummer muss vierstellig sein",IF(VLOOKUP(G1765,Kontenplan!$E$9:$F$277,1)&lt;&gt;G1765,"Habenkonto exisitert nicht","")))))))</f>
        <v/>
      </c>
      <c r="O1765" s="28" t="str">
        <f t="shared" si="55"/>
        <v/>
      </c>
      <c r="P1765" s="28"/>
      <c r="Q1765" s="28"/>
      <c r="R1765" s="28"/>
      <c r="S1765" s="28"/>
      <c r="T1765" s="28"/>
      <c r="U1765" s="28"/>
      <c r="V1765" s="28"/>
      <c r="X1765" s="28"/>
      <c r="Y1765" s="28"/>
    </row>
    <row r="1766" spans="1:25" x14ac:dyDescent="0.2">
      <c r="A1766" t="e">
        <f>IF(OR(F1766=#REF!,G1766=#REF!),ROUND(A1765+1,0),A1765+0.0001)</f>
        <v>#REF!</v>
      </c>
      <c r="B1766" s="20" t="e">
        <f>IF(AND(E1766&gt;=$B$2,E1766&lt;=$B$3,OR(F1766=#REF!,G1766=#REF!)),ROUND(B1765+1,0),B1765+0.0001)</f>
        <v>#REF!</v>
      </c>
      <c r="C1766" s="20" t="e">
        <f>IF(H1766=#REF!,ROUND(C1765+1,0),C1765+0.0001)</f>
        <v>#REF!</v>
      </c>
      <c r="D1766" s="21"/>
      <c r="E1766" s="22"/>
      <c r="F1766" s="23"/>
      <c r="G1766" s="24"/>
      <c r="H1766" s="51"/>
      <c r="I1766" s="25"/>
      <c r="J1766" s="31"/>
      <c r="K1766" s="43" t="str">
        <f t="shared" si="56"/>
        <v/>
      </c>
      <c r="L1766" s="45" t="str">
        <f>IF(F1766="","",VLOOKUP(Journal!F1766,Kontenplan!$E$9:$F$278,2))</f>
        <v/>
      </c>
      <c r="M1766" s="44" t="str">
        <f>IF(G1766="","",VLOOKUP(Journal!G1766,Kontenplan!$E$9:$F$278,2))</f>
        <v/>
      </c>
      <c r="N1766" s="28" t="str">
        <f>IF(AND(G1766="",I1766="",J1766=""),"",IF(AND(I1766&gt;0,OR(F1766="",G1766="")),"Bitte gültige Kontonummer/n eingeben",IF(OR(AND(F1766&gt;0,F1766&lt;1000),F1766&gt;9999),"Sollkontonummer muss vierstellig sein",IF(VLOOKUP(F1766,Kontenplan!$E$9:$E$277,1)&lt;&gt;F1766,"Sollkonto existiert nicht",IF(D1766=0,"Bitte Beleg-Nr. prüfen",IF(OR(AND(G1766&gt;0,G1766&lt;1000),G1766&gt;9999),"Habenkontonummer muss vierstellig sein",IF(VLOOKUP(G1766,Kontenplan!$E$9:$F$277,1)&lt;&gt;G1766,"Habenkonto exisitert nicht","")))))))</f>
        <v/>
      </c>
      <c r="O1766" s="28" t="str">
        <f t="shared" si="55"/>
        <v/>
      </c>
      <c r="P1766" s="28"/>
      <c r="Q1766" s="28"/>
      <c r="R1766" s="28"/>
      <c r="S1766" s="28"/>
      <c r="T1766" s="28"/>
      <c r="U1766" s="28"/>
      <c r="V1766" s="28"/>
      <c r="X1766" s="28"/>
      <c r="Y1766" s="28"/>
    </row>
    <row r="1767" spans="1:25" x14ac:dyDescent="0.2">
      <c r="A1767" t="e">
        <f>IF(OR(F1767=#REF!,G1767=#REF!),ROUND(A1766+1,0),A1766+0.0001)</f>
        <v>#REF!</v>
      </c>
      <c r="B1767" s="20" t="e">
        <f>IF(AND(E1767&gt;=$B$2,E1767&lt;=$B$3,OR(F1767=#REF!,G1767=#REF!)),ROUND(B1766+1,0),B1766+0.0001)</f>
        <v>#REF!</v>
      </c>
      <c r="C1767" s="20" t="e">
        <f>IF(H1767=#REF!,ROUND(C1766+1,0),C1766+0.0001)</f>
        <v>#REF!</v>
      </c>
      <c r="D1767" s="21"/>
      <c r="E1767" s="22"/>
      <c r="F1767" s="23"/>
      <c r="G1767" s="24"/>
      <c r="H1767" s="51"/>
      <c r="I1767" s="25"/>
      <c r="J1767" s="31"/>
      <c r="K1767" s="43" t="str">
        <f t="shared" si="56"/>
        <v/>
      </c>
      <c r="L1767" s="45" t="str">
        <f>IF(F1767="","",VLOOKUP(Journal!F1767,Kontenplan!$E$9:$F$278,2))</f>
        <v/>
      </c>
      <c r="M1767" s="44" t="str">
        <f>IF(G1767="","",VLOOKUP(Journal!G1767,Kontenplan!$E$9:$F$278,2))</f>
        <v/>
      </c>
      <c r="N1767" s="28" t="str">
        <f>IF(AND(G1767="",I1767="",J1767=""),"",IF(AND(I1767&gt;0,OR(F1767="",G1767="")),"Bitte gültige Kontonummer/n eingeben",IF(OR(AND(F1767&gt;0,F1767&lt;1000),F1767&gt;9999),"Sollkontonummer muss vierstellig sein",IF(VLOOKUP(F1767,Kontenplan!$E$9:$E$277,1)&lt;&gt;F1767,"Sollkonto existiert nicht",IF(D1767=0,"Bitte Beleg-Nr. prüfen",IF(OR(AND(G1767&gt;0,G1767&lt;1000),G1767&gt;9999),"Habenkontonummer muss vierstellig sein",IF(VLOOKUP(G1767,Kontenplan!$E$9:$F$277,1)&lt;&gt;G1767,"Habenkonto exisitert nicht","")))))))</f>
        <v/>
      </c>
      <c r="O1767" s="28" t="str">
        <f t="shared" si="55"/>
        <v/>
      </c>
      <c r="P1767" s="28"/>
      <c r="Q1767" s="28"/>
      <c r="R1767" s="28"/>
      <c r="S1767" s="28"/>
      <c r="T1767" s="28"/>
      <c r="U1767" s="28"/>
      <c r="V1767" s="28"/>
      <c r="X1767" s="28"/>
      <c r="Y1767" s="28"/>
    </row>
    <row r="1768" spans="1:25" x14ac:dyDescent="0.2">
      <c r="A1768" t="e">
        <f>IF(OR(F1768=#REF!,G1768=#REF!),ROUND(A1767+1,0),A1767+0.0001)</f>
        <v>#REF!</v>
      </c>
      <c r="B1768" s="20" t="e">
        <f>IF(AND(E1768&gt;=$B$2,E1768&lt;=$B$3,OR(F1768=#REF!,G1768=#REF!)),ROUND(B1767+1,0),B1767+0.0001)</f>
        <v>#REF!</v>
      </c>
      <c r="C1768" s="20" t="e">
        <f>IF(H1768=#REF!,ROUND(C1767+1,0),C1767+0.0001)</f>
        <v>#REF!</v>
      </c>
      <c r="D1768" s="21"/>
      <c r="E1768" s="22"/>
      <c r="F1768" s="23"/>
      <c r="G1768" s="24"/>
      <c r="H1768" s="51"/>
      <c r="I1768" s="25"/>
      <c r="J1768" s="31"/>
      <c r="K1768" s="43" t="str">
        <f t="shared" si="56"/>
        <v/>
      </c>
      <c r="L1768" s="45" t="str">
        <f>IF(F1768="","",VLOOKUP(Journal!F1768,Kontenplan!$E$9:$F$278,2))</f>
        <v/>
      </c>
      <c r="M1768" s="44" t="str">
        <f>IF(G1768="","",VLOOKUP(Journal!G1768,Kontenplan!$E$9:$F$278,2))</f>
        <v/>
      </c>
      <c r="N1768" s="28" t="str">
        <f>IF(AND(G1768="",I1768="",J1768=""),"",IF(AND(I1768&gt;0,OR(F1768="",G1768="")),"Bitte gültige Kontonummer/n eingeben",IF(OR(AND(F1768&gt;0,F1768&lt;1000),F1768&gt;9999),"Sollkontonummer muss vierstellig sein",IF(VLOOKUP(F1768,Kontenplan!$E$9:$E$277,1)&lt;&gt;F1768,"Sollkonto existiert nicht",IF(D1768=0,"Bitte Beleg-Nr. prüfen",IF(OR(AND(G1768&gt;0,G1768&lt;1000),G1768&gt;9999),"Habenkontonummer muss vierstellig sein",IF(VLOOKUP(G1768,Kontenplan!$E$9:$F$277,1)&lt;&gt;G1768,"Habenkonto exisitert nicht","")))))))</f>
        <v/>
      </c>
      <c r="O1768" s="28" t="str">
        <f t="shared" si="55"/>
        <v/>
      </c>
      <c r="P1768" s="28"/>
      <c r="Q1768" s="28"/>
      <c r="R1768" s="28"/>
      <c r="S1768" s="28"/>
      <c r="T1768" s="28"/>
      <c r="U1768" s="28"/>
      <c r="V1768" s="28"/>
      <c r="X1768" s="28"/>
      <c r="Y1768" s="28"/>
    </row>
    <row r="1769" spans="1:25" x14ac:dyDescent="0.2">
      <c r="A1769" t="e">
        <f>IF(OR(F1769=#REF!,G1769=#REF!),ROUND(A1768+1,0),A1768+0.0001)</f>
        <v>#REF!</v>
      </c>
      <c r="B1769" s="20" t="e">
        <f>IF(AND(E1769&gt;=$B$2,E1769&lt;=$B$3,OR(F1769=#REF!,G1769=#REF!)),ROUND(B1768+1,0),B1768+0.0001)</f>
        <v>#REF!</v>
      </c>
      <c r="C1769" s="20" t="e">
        <f>IF(H1769=#REF!,ROUND(C1768+1,0),C1768+0.0001)</f>
        <v>#REF!</v>
      </c>
      <c r="D1769" s="21"/>
      <c r="E1769" s="22"/>
      <c r="F1769" s="23"/>
      <c r="G1769" s="24"/>
      <c r="H1769" s="51"/>
      <c r="I1769" s="25"/>
      <c r="J1769" s="31"/>
      <c r="K1769" s="43" t="str">
        <f t="shared" si="56"/>
        <v/>
      </c>
      <c r="L1769" s="45" t="str">
        <f>IF(F1769="","",VLOOKUP(Journal!F1769,Kontenplan!$E$9:$F$278,2))</f>
        <v/>
      </c>
      <c r="M1769" s="44" t="str">
        <f>IF(G1769="","",VLOOKUP(Journal!G1769,Kontenplan!$E$9:$F$278,2))</f>
        <v/>
      </c>
      <c r="N1769" s="28" t="str">
        <f>IF(AND(G1769="",I1769="",J1769=""),"",IF(AND(I1769&gt;0,OR(F1769="",G1769="")),"Bitte gültige Kontonummer/n eingeben",IF(OR(AND(F1769&gt;0,F1769&lt;1000),F1769&gt;9999),"Sollkontonummer muss vierstellig sein",IF(VLOOKUP(F1769,Kontenplan!$E$9:$E$277,1)&lt;&gt;F1769,"Sollkonto existiert nicht",IF(D1769=0,"Bitte Beleg-Nr. prüfen",IF(OR(AND(G1769&gt;0,G1769&lt;1000),G1769&gt;9999),"Habenkontonummer muss vierstellig sein",IF(VLOOKUP(G1769,Kontenplan!$E$9:$F$277,1)&lt;&gt;G1769,"Habenkonto exisitert nicht","")))))))</f>
        <v/>
      </c>
      <c r="O1769" s="28" t="str">
        <f t="shared" si="55"/>
        <v/>
      </c>
      <c r="P1769" s="28"/>
      <c r="Q1769" s="28"/>
      <c r="R1769" s="28"/>
      <c r="S1769" s="28"/>
      <c r="T1769" s="28"/>
      <c r="U1769" s="28"/>
      <c r="V1769" s="28"/>
      <c r="X1769" s="28"/>
      <c r="Y1769" s="28"/>
    </row>
    <row r="1770" spans="1:25" x14ac:dyDescent="0.2">
      <c r="A1770" t="e">
        <f>IF(OR(F1770=#REF!,G1770=#REF!),ROUND(A1769+1,0),A1769+0.0001)</f>
        <v>#REF!</v>
      </c>
      <c r="B1770" s="20" t="e">
        <f>IF(AND(E1770&gt;=$B$2,E1770&lt;=$B$3,OR(F1770=#REF!,G1770=#REF!)),ROUND(B1769+1,0),B1769+0.0001)</f>
        <v>#REF!</v>
      </c>
      <c r="C1770" s="20" t="e">
        <f>IF(H1770=#REF!,ROUND(C1769+1,0),C1769+0.0001)</f>
        <v>#REF!</v>
      </c>
      <c r="D1770" s="21"/>
      <c r="E1770" s="22"/>
      <c r="F1770" s="23"/>
      <c r="G1770" s="24"/>
      <c r="H1770" s="51"/>
      <c r="I1770" s="25"/>
      <c r="J1770" s="31"/>
      <c r="K1770" s="43" t="str">
        <f t="shared" si="56"/>
        <v/>
      </c>
      <c r="L1770" s="45" t="str">
        <f>IF(F1770="","",VLOOKUP(Journal!F1770,Kontenplan!$E$9:$F$278,2))</f>
        <v/>
      </c>
      <c r="M1770" s="44" t="str">
        <f>IF(G1770="","",VLOOKUP(Journal!G1770,Kontenplan!$E$9:$F$278,2))</f>
        <v/>
      </c>
      <c r="N1770" s="28" t="str">
        <f>IF(AND(G1770="",I1770="",J1770=""),"",IF(AND(I1770&gt;0,OR(F1770="",G1770="")),"Bitte gültige Kontonummer/n eingeben",IF(OR(AND(F1770&gt;0,F1770&lt;1000),F1770&gt;9999),"Sollkontonummer muss vierstellig sein",IF(VLOOKUP(F1770,Kontenplan!$E$9:$E$277,1)&lt;&gt;F1770,"Sollkonto existiert nicht",IF(D1770=0,"Bitte Beleg-Nr. prüfen",IF(OR(AND(G1770&gt;0,G1770&lt;1000),G1770&gt;9999),"Habenkontonummer muss vierstellig sein",IF(VLOOKUP(G1770,Kontenplan!$E$9:$F$277,1)&lt;&gt;G1770,"Habenkonto exisitert nicht","")))))))</f>
        <v/>
      </c>
      <c r="O1770" s="28" t="str">
        <f t="shared" si="55"/>
        <v/>
      </c>
      <c r="P1770" s="28"/>
      <c r="Q1770" s="28"/>
      <c r="R1770" s="28"/>
      <c r="S1770" s="28"/>
      <c r="T1770" s="28"/>
      <c r="U1770" s="28"/>
      <c r="V1770" s="28"/>
      <c r="X1770" s="28"/>
      <c r="Y1770" s="28"/>
    </row>
    <row r="1771" spans="1:25" x14ac:dyDescent="0.2">
      <c r="A1771" t="e">
        <f>IF(OR(F1771=#REF!,G1771=#REF!),ROUND(A1770+1,0),A1770+0.0001)</f>
        <v>#REF!</v>
      </c>
      <c r="B1771" s="20" t="e">
        <f>IF(AND(E1771&gt;=$B$2,E1771&lt;=$B$3,OR(F1771=#REF!,G1771=#REF!)),ROUND(B1770+1,0),B1770+0.0001)</f>
        <v>#REF!</v>
      </c>
      <c r="C1771" s="20" t="e">
        <f>IF(H1771=#REF!,ROUND(C1770+1,0),C1770+0.0001)</f>
        <v>#REF!</v>
      </c>
      <c r="D1771" s="21"/>
      <c r="E1771" s="22"/>
      <c r="F1771" s="23"/>
      <c r="G1771" s="24"/>
      <c r="H1771" s="51"/>
      <c r="I1771" s="25"/>
      <c r="J1771" s="31"/>
      <c r="K1771" s="43" t="str">
        <f t="shared" si="56"/>
        <v/>
      </c>
      <c r="L1771" s="45" t="str">
        <f>IF(F1771="","",VLOOKUP(Journal!F1771,Kontenplan!$E$9:$F$278,2))</f>
        <v/>
      </c>
      <c r="M1771" s="44" t="str">
        <f>IF(G1771="","",VLOOKUP(Journal!G1771,Kontenplan!$E$9:$F$278,2))</f>
        <v/>
      </c>
      <c r="N1771" s="28" t="str">
        <f>IF(AND(G1771="",I1771="",J1771=""),"",IF(AND(I1771&gt;0,OR(F1771="",G1771="")),"Bitte gültige Kontonummer/n eingeben",IF(OR(AND(F1771&gt;0,F1771&lt;1000),F1771&gt;9999),"Sollkontonummer muss vierstellig sein",IF(VLOOKUP(F1771,Kontenplan!$E$9:$E$277,1)&lt;&gt;F1771,"Sollkonto existiert nicht",IF(D1771=0,"Bitte Beleg-Nr. prüfen",IF(OR(AND(G1771&gt;0,G1771&lt;1000),G1771&gt;9999),"Habenkontonummer muss vierstellig sein",IF(VLOOKUP(G1771,Kontenplan!$E$9:$F$277,1)&lt;&gt;G1771,"Habenkonto exisitert nicht","")))))))</f>
        <v/>
      </c>
      <c r="O1771" s="28" t="str">
        <f t="shared" si="55"/>
        <v/>
      </c>
      <c r="P1771" s="28"/>
      <c r="Q1771" s="28"/>
      <c r="R1771" s="28"/>
      <c r="S1771" s="28"/>
      <c r="T1771" s="28"/>
      <c r="U1771" s="28"/>
      <c r="V1771" s="28"/>
      <c r="X1771" s="28"/>
      <c r="Y1771" s="28"/>
    </row>
    <row r="1772" spans="1:25" x14ac:dyDescent="0.2">
      <c r="A1772" t="e">
        <f>IF(OR(F1772=#REF!,G1772=#REF!),ROUND(A1771+1,0),A1771+0.0001)</f>
        <v>#REF!</v>
      </c>
      <c r="B1772" s="20" t="e">
        <f>IF(AND(E1772&gt;=$B$2,E1772&lt;=$B$3,OR(F1772=#REF!,G1772=#REF!)),ROUND(B1771+1,0),B1771+0.0001)</f>
        <v>#REF!</v>
      </c>
      <c r="C1772" s="20" t="e">
        <f>IF(H1772=#REF!,ROUND(C1771+1,0),C1771+0.0001)</f>
        <v>#REF!</v>
      </c>
      <c r="D1772" s="21"/>
      <c r="E1772" s="22"/>
      <c r="F1772" s="23"/>
      <c r="G1772" s="24"/>
      <c r="H1772" s="51"/>
      <c r="I1772" s="25"/>
      <c r="J1772" s="31"/>
      <c r="K1772" s="43" t="str">
        <f t="shared" si="56"/>
        <v/>
      </c>
      <c r="L1772" s="45" t="str">
        <f>IF(F1772="","",VLOOKUP(Journal!F1772,Kontenplan!$E$9:$F$278,2))</f>
        <v/>
      </c>
      <c r="M1772" s="44" t="str">
        <f>IF(G1772="","",VLOOKUP(Journal!G1772,Kontenplan!$E$9:$F$278,2))</f>
        <v/>
      </c>
      <c r="N1772" s="28" t="str">
        <f>IF(AND(G1772="",I1772="",J1772=""),"",IF(AND(I1772&gt;0,OR(F1772="",G1772="")),"Bitte gültige Kontonummer/n eingeben",IF(OR(AND(F1772&gt;0,F1772&lt;1000),F1772&gt;9999),"Sollkontonummer muss vierstellig sein",IF(VLOOKUP(F1772,Kontenplan!$E$9:$E$277,1)&lt;&gt;F1772,"Sollkonto existiert nicht",IF(D1772=0,"Bitte Beleg-Nr. prüfen",IF(OR(AND(G1772&gt;0,G1772&lt;1000),G1772&gt;9999),"Habenkontonummer muss vierstellig sein",IF(VLOOKUP(G1772,Kontenplan!$E$9:$F$277,1)&lt;&gt;G1772,"Habenkonto exisitert nicht","")))))))</f>
        <v/>
      </c>
      <c r="O1772" s="28" t="str">
        <f t="shared" si="55"/>
        <v/>
      </c>
      <c r="P1772" s="28"/>
      <c r="Q1772" s="28"/>
      <c r="R1772" s="28"/>
      <c r="S1772" s="28"/>
      <c r="T1772" s="28"/>
      <c r="U1772" s="28"/>
      <c r="V1772" s="28"/>
      <c r="X1772" s="28"/>
      <c r="Y1772" s="28"/>
    </row>
    <row r="1773" spans="1:25" x14ac:dyDescent="0.2">
      <c r="A1773" t="e">
        <f>IF(OR(F1773=#REF!,G1773=#REF!),ROUND(A1772+1,0),A1772+0.0001)</f>
        <v>#REF!</v>
      </c>
      <c r="B1773" s="20" t="e">
        <f>IF(AND(E1773&gt;=$B$2,E1773&lt;=$B$3,OR(F1773=#REF!,G1773=#REF!)),ROUND(B1772+1,0),B1772+0.0001)</f>
        <v>#REF!</v>
      </c>
      <c r="C1773" s="20" t="e">
        <f>IF(H1773=#REF!,ROUND(C1772+1,0),C1772+0.0001)</f>
        <v>#REF!</v>
      </c>
      <c r="D1773" s="21"/>
      <c r="E1773" s="22"/>
      <c r="F1773" s="23"/>
      <c r="G1773" s="24"/>
      <c r="H1773" s="51"/>
      <c r="I1773" s="25"/>
      <c r="J1773" s="31"/>
      <c r="K1773" s="43" t="str">
        <f t="shared" si="56"/>
        <v/>
      </c>
      <c r="L1773" s="45" t="str">
        <f>IF(F1773="","",VLOOKUP(Journal!F1773,Kontenplan!$E$9:$F$278,2))</f>
        <v/>
      </c>
      <c r="M1773" s="44" t="str">
        <f>IF(G1773="","",VLOOKUP(Journal!G1773,Kontenplan!$E$9:$F$278,2))</f>
        <v/>
      </c>
      <c r="N1773" s="28" t="str">
        <f>IF(AND(G1773="",I1773="",J1773=""),"",IF(AND(I1773&gt;0,OR(F1773="",G1773="")),"Bitte gültige Kontonummer/n eingeben",IF(OR(AND(F1773&gt;0,F1773&lt;1000),F1773&gt;9999),"Sollkontonummer muss vierstellig sein",IF(VLOOKUP(F1773,Kontenplan!$E$9:$E$277,1)&lt;&gt;F1773,"Sollkonto existiert nicht",IF(D1773=0,"Bitte Beleg-Nr. prüfen",IF(OR(AND(G1773&gt;0,G1773&lt;1000),G1773&gt;9999),"Habenkontonummer muss vierstellig sein",IF(VLOOKUP(G1773,Kontenplan!$E$9:$F$277,1)&lt;&gt;G1773,"Habenkonto exisitert nicht","")))))))</f>
        <v/>
      </c>
      <c r="O1773" s="28" t="str">
        <f t="shared" si="55"/>
        <v/>
      </c>
      <c r="P1773" s="28"/>
      <c r="Q1773" s="28"/>
      <c r="R1773" s="28"/>
      <c r="S1773" s="28"/>
      <c r="T1773" s="28"/>
      <c r="U1773" s="28"/>
      <c r="V1773" s="28"/>
      <c r="X1773" s="28"/>
      <c r="Y1773" s="28"/>
    </row>
    <row r="1774" spans="1:25" x14ac:dyDescent="0.2">
      <c r="A1774" t="e">
        <f>IF(OR(F1774=#REF!,G1774=#REF!),ROUND(A1773+1,0),A1773+0.0001)</f>
        <v>#REF!</v>
      </c>
      <c r="B1774" s="20" t="e">
        <f>IF(AND(E1774&gt;=$B$2,E1774&lt;=$B$3,OR(F1774=#REF!,G1774=#REF!)),ROUND(B1773+1,0),B1773+0.0001)</f>
        <v>#REF!</v>
      </c>
      <c r="C1774" s="20" t="e">
        <f>IF(H1774=#REF!,ROUND(C1773+1,0),C1773+0.0001)</f>
        <v>#REF!</v>
      </c>
      <c r="D1774" s="21"/>
      <c r="E1774" s="22"/>
      <c r="F1774" s="23"/>
      <c r="G1774" s="24"/>
      <c r="H1774" s="51"/>
      <c r="I1774" s="25"/>
      <c r="J1774" s="31"/>
      <c r="K1774" s="43" t="str">
        <f t="shared" si="56"/>
        <v/>
      </c>
      <c r="L1774" s="45" t="str">
        <f>IF(F1774="","",VLOOKUP(Journal!F1774,Kontenplan!$E$9:$F$278,2))</f>
        <v/>
      </c>
      <c r="M1774" s="44" t="str">
        <f>IF(G1774="","",VLOOKUP(Journal!G1774,Kontenplan!$E$9:$F$278,2))</f>
        <v/>
      </c>
      <c r="N1774" s="28" t="str">
        <f>IF(AND(G1774="",I1774="",J1774=""),"",IF(AND(I1774&gt;0,OR(F1774="",G1774="")),"Bitte gültige Kontonummer/n eingeben",IF(OR(AND(F1774&gt;0,F1774&lt;1000),F1774&gt;9999),"Sollkontonummer muss vierstellig sein",IF(VLOOKUP(F1774,Kontenplan!$E$9:$E$277,1)&lt;&gt;F1774,"Sollkonto existiert nicht",IF(D1774=0,"Bitte Beleg-Nr. prüfen",IF(OR(AND(G1774&gt;0,G1774&lt;1000),G1774&gt;9999),"Habenkontonummer muss vierstellig sein",IF(VLOOKUP(G1774,Kontenplan!$E$9:$F$277,1)&lt;&gt;G1774,"Habenkonto exisitert nicht","")))))))</f>
        <v/>
      </c>
      <c r="O1774" s="28" t="str">
        <f t="shared" si="55"/>
        <v/>
      </c>
      <c r="P1774" s="28"/>
      <c r="Q1774" s="28"/>
      <c r="R1774" s="28"/>
      <c r="S1774" s="28"/>
      <c r="T1774" s="28"/>
      <c r="U1774" s="28"/>
      <c r="V1774" s="28"/>
      <c r="X1774" s="28"/>
      <c r="Y1774" s="28"/>
    </row>
    <row r="1775" spans="1:25" x14ac:dyDescent="0.2">
      <c r="A1775" t="e">
        <f>IF(OR(F1775=#REF!,G1775=#REF!),ROUND(A1774+1,0),A1774+0.0001)</f>
        <v>#REF!</v>
      </c>
      <c r="B1775" s="20" t="e">
        <f>IF(AND(E1775&gt;=$B$2,E1775&lt;=$B$3,OR(F1775=#REF!,G1775=#REF!)),ROUND(B1774+1,0),B1774+0.0001)</f>
        <v>#REF!</v>
      </c>
      <c r="C1775" s="20" t="e">
        <f>IF(H1775=#REF!,ROUND(C1774+1,0),C1774+0.0001)</f>
        <v>#REF!</v>
      </c>
      <c r="D1775" s="21"/>
      <c r="E1775" s="22"/>
      <c r="F1775" s="23"/>
      <c r="G1775" s="24"/>
      <c r="H1775" s="51"/>
      <c r="I1775" s="25"/>
      <c r="J1775" s="31"/>
      <c r="K1775" s="43" t="str">
        <f t="shared" si="56"/>
        <v/>
      </c>
      <c r="L1775" s="45" t="str">
        <f>IF(F1775="","",VLOOKUP(Journal!F1775,Kontenplan!$E$9:$F$278,2))</f>
        <v/>
      </c>
      <c r="M1775" s="44" t="str">
        <f>IF(G1775="","",VLOOKUP(Journal!G1775,Kontenplan!$E$9:$F$278,2))</f>
        <v/>
      </c>
      <c r="N1775" s="28" t="str">
        <f>IF(AND(G1775="",I1775="",J1775=""),"",IF(AND(I1775&gt;0,OR(F1775="",G1775="")),"Bitte gültige Kontonummer/n eingeben",IF(OR(AND(F1775&gt;0,F1775&lt;1000),F1775&gt;9999),"Sollkontonummer muss vierstellig sein",IF(VLOOKUP(F1775,Kontenplan!$E$9:$E$277,1)&lt;&gt;F1775,"Sollkonto existiert nicht",IF(D1775=0,"Bitte Beleg-Nr. prüfen",IF(OR(AND(G1775&gt;0,G1775&lt;1000),G1775&gt;9999),"Habenkontonummer muss vierstellig sein",IF(VLOOKUP(G1775,Kontenplan!$E$9:$F$277,1)&lt;&gt;G1775,"Habenkonto exisitert nicht","")))))))</f>
        <v/>
      </c>
      <c r="O1775" s="28" t="str">
        <f t="shared" si="55"/>
        <v/>
      </c>
      <c r="P1775" s="28"/>
      <c r="Q1775" s="28"/>
      <c r="R1775" s="28"/>
      <c r="S1775" s="28"/>
      <c r="T1775" s="28"/>
      <c r="U1775" s="28"/>
      <c r="V1775" s="28"/>
      <c r="X1775" s="28"/>
      <c r="Y1775" s="28"/>
    </row>
    <row r="1776" spans="1:25" x14ac:dyDescent="0.2">
      <c r="A1776" t="e">
        <f>IF(OR(F1776=#REF!,G1776=#REF!),ROUND(A1775+1,0),A1775+0.0001)</f>
        <v>#REF!</v>
      </c>
      <c r="B1776" s="20" t="e">
        <f>IF(AND(E1776&gt;=$B$2,E1776&lt;=$B$3,OR(F1776=#REF!,G1776=#REF!)),ROUND(B1775+1,0),B1775+0.0001)</f>
        <v>#REF!</v>
      </c>
      <c r="C1776" s="20" t="e">
        <f>IF(H1776=#REF!,ROUND(C1775+1,0),C1775+0.0001)</f>
        <v>#REF!</v>
      </c>
      <c r="D1776" s="21"/>
      <c r="E1776" s="22"/>
      <c r="F1776" s="23"/>
      <c r="G1776" s="24"/>
      <c r="H1776" s="51"/>
      <c r="I1776" s="25"/>
      <c r="J1776" s="31"/>
      <c r="K1776" s="43" t="str">
        <f t="shared" si="56"/>
        <v/>
      </c>
      <c r="L1776" s="45" t="str">
        <f>IF(F1776="","",VLOOKUP(Journal!F1776,Kontenplan!$E$9:$F$278,2))</f>
        <v/>
      </c>
      <c r="M1776" s="44" t="str">
        <f>IF(G1776="","",VLOOKUP(Journal!G1776,Kontenplan!$E$9:$F$278,2))</f>
        <v/>
      </c>
      <c r="N1776" s="28" t="str">
        <f>IF(AND(G1776="",I1776="",J1776=""),"",IF(AND(I1776&gt;0,OR(F1776="",G1776="")),"Bitte gültige Kontonummer/n eingeben",IF(OR(AND(F1776&gt;0,F1776&lt;1000),F1776&gt;9999),"Sollkontonummer muss vierstellig sein",IF(VLOOKUP(F1776,Kontenplan!$E$9:$E$277,1)&lt;&gt;F1776,"Sollkonto existiert nicht",IF(D1776=0,"Bitte Beleg-Nr. prüfen",IF(OR(AND(G1776&gt;0,G1776&lt;1000),G1776&gt;9999),"Habenkontonummer muss vierstellig sein",IF(VLOOKUP(G1776,Kontenplan!$E$9:$F$277,1)&lt;&gt;G1776,"Habenkonto exisitert nicht","")))))))</f>
        <v/>
      </c>
      <c r="O1776" s="28" t="str">
        <f t="shared" si="55"/>
        <v/>
      </c>
      <c r="P1776" s="28"/>
      <c r="Q1776" s="28"/>
      <c r="R1776" s="28"/>
      <c r="S1776" s="28"/>
      <c r="T1776" s="28"/>
      <c r="U1776" s="28"/>
      <c r="V1776" s="28"/>
      <c r="X1776" s="28"/>
      <c r="Y1776" s="28"/>
    </row>
    <row r="1777" spans="1:25" x14ac:dyDescent="0.2">
      <c r="A1777" t="e">
        <f>IF(OR(F1777=#REF!,G1777=#REF!),ROUND(A1776+1,0),A1776+0.0001)</f>
        <v>#REF!</v>
      </c>
      <c r="B1777" s="20" t="e">
        <f>IF(AND(E1777&gt;=$B$2,E1777&lt;=$B$3,OR(F1777=#REF!,G1777=#REF!)),ROUND(B1776+1,0),B1776+0.0001)</f>
        <v>#REF!</v>
      </c>
      <c r="C1777" s="20" t="e">
        <f>IF(H1777=#REF!,ROUND(C1776+1,0),C1776+0.0001)</f>
        <v>#REF!</v>
      </c>
      <c r="D1777" s="21"/>
      <c r="E1777" s="22"/>
      <c r="F1777" s="23"/>
      <c r="G1777" s="24"/>
      <c r="H1777" s="51"/>
      <c r="I1777" s="25"/>
      <c r="J1777" s="31"/>
      <c r="K1777" s="43" t="str">
        <f t="shared" si="56"/>
        <v/>
      </c>
      <c r="L1777" s="45" t="str">
        <f>IF(F1777="","",VLOOKUP(Journal!F1777,Kontenplan!$E$9:$F$278,2))</f>
        <v/>
      </c>
      <c r="M1777" s="44" t="str">
        <f>IF(G1777="","",VLOOKUP(Journal!G1777,Kontenplan!$E$9:$F$278,2))</f>
        <v/>
      </c>
      <c r="N1777" s="28" t="str">
        <f>IF(AND(G1777="",I1777="",J1777=""),"",IF(AND(I1777&gt;0,OR(F1777="",G1777="")),"Bitte gültige Kontonummer/n eingeben",IF(OR(AND(F1777&gt;0,F1777&lt;1000),F1777&gt;9999),"Sollkontonummer muss vierstellig sein",IF(VLOOKUP(F1777,Kontenplan!$E$9:$E$277,1)&lt;&gt;F1777,"Sollkonto existiert nicht",IF(D1777=0,"Bitte Beleg-Nr. prüfen",IF(OR(AND(G1777&gt;0,G1777&lt;1000),G1777&gt;9999),"Habenkontonummer muss vierstellig sein",IF(VLOOKUP(G1777,Kontenplan!$E$9:$F$277,1)&lt;&gt;G1777,"Habenkonto exisitert nicht","")))))))</f>
        <v/>
      </c>
      <c r="O1777" s="28" t="str">
        <f t="shared" si="55"/>
        <v/>
      </c>
      <c r="P1777" s="28"/>
      <c r="Q1777" s="28"/>
      <c r="R1777" s="28"/>
      <c r="S1777" s="28"/>
      <c r="T1777" s="28"/>
      <c r="U1777" s="28"/>
      <c r="V1777" s="28"/>
      <c r="X1777" s="28"/>
      <c r="Y1777" s="28"/>
    </row>
    <row r="1778" spans="1:25" x14ac:dyDescent="0.2">
      <c r="A1778" t="e">
        <f>IF(OR(F1778=#REF!,G1778=#REF!),ROUND(A1777+1,0),A1777+0.0001)</f>
        <v>#REF!</v>
      </c>
      <c r="B1778" s="20" t="e">
        <f>IF(AND(E1778&gt;=$B$2,E1778&lt;=$B$3,OR(F1778=#REF!,G1778=#REF!)),ROUND(B1777+1,0),B1777+0.0001)</f>
        <v>#REF!</v>
      </c>
      <c r="C1778" s="20" t="e">
        <f>IF(H1778=#REF!,ROUND(C1777+1,0),C1777+0.0001)</f>
        <v>#REF!</v>
      </c>
      <c r="D1778" s="21"/>
      <c r="E1778" s="22"/>
      <c r="F1778" s="23"/>
      <c r="G1778" s="24"/>
      <c r="H1778" s="51"/>
      <c r="I1778" s="25"/>
      <c r="J1778" s="31"/>
      <c r="K1778" s="43" t="str">
        <f t="shared" si="56"/>
        <v/>
      </c>
      <c r="L1778" s="45" t="str">
        <f>IF(F1778="","",VLOOKUP(Journal!F1778,Kontenplan!$E$9:$F$278,2))</f>
        <v/>
      </c>
      <c r="M1778" s="44" t="str">
        <f>IF(G1778="","",VLOOKUP(Journal!G1778,Kontenplan!$E$9:$F$278,2))</f>
        <v/>
      </c>
      <c r="N1778" s="28" t="str">
        <f>IF(AND(G1778="",I1778="",J1778=""),"",IF(AND(I1778&gt;0,OR(F1778="",G1778="")),"Bitte gültige Kontonummer/n eingeben",IF(OR(AND(F1778&gt;0,F1778&lt;1000),F1778&gt;9999),"Sollkontonummer muss vierstellig sein",IF(VLOOKUP(F1778,Kontenplan!$E$9:$E$277,1)&lt;&gt;F1778,"Sollkonto existiert nicht",IF(D1778=0,"Bitte Beleg-Nr. prüfen",IF(OR(AND(G1778&gt;0,G1778&lt;1000),G1778&gt;9999),"Habenkontonummer muss vierstellig sein",IF(VLOOKUP(G1778,Kontenplan!$E$9:$F$277,1)&lt;&gt;G1778,"Habenkonto exisitert nicht","")))))))</f>
        <v/>
      </c>
      <c r="O1778" s="28" t="str">
        <f t="shared" si="55"/>
        <v/>
      </c>
      <c r="P1778" s="28"/>
      <c r="Q1778" s="28"/>
      <c r="R1778" s="28"/>
      <c r="S1778" s="28"/>
      <c r="T1778" s="28"/>
      <c r="U1778" s="28"/>
      <c r="V1778" s="28"/>
      <c r="X1778" s="28"/>
      <c r="Y1778" s="28"/>
    </row>
    <row r="1779" spans="1:25" x14ac:dyDescent="0.2">
      <c r="A1779" t="e">
        <f>IF(OR(F1779=#REF!,G1779=#REF!),ROUND(A1778+1,0),A1778+0.0001)</f>
        <v>#REF!</v>
      </c>
      <c r="B1779" s="20" t="e">
        <f>IF(AND(E1779&gt;=$B$2,E1779&lt;=$B$3,OR(F1779=#REF!,G1779=#REF!)),ROUND(B1778+1,0),B1778+0.0001)</f>
        <v>#REF!</v>
      </c>
      <c r="C1779" s="20" t="e">
        <f>IF(H1779=#REF!,ROUND(C1778+1,0),C1778+0.0001)</f>
        <v>#REF!</v>
      </c>
      <c r="D1779" s="21"/>
      <c r="E1779" s="22"/>
      <c r="F1779" s="23"/>
      <c r="G1779" s="24"/>
      <c r="H1779" s="51"/>
      <c r="I1779" s="25"/>
      <c r="J1779" s="31"/>
      <c r="K1779" s="43" t="str">
        <f t="shared" si="56"/>
        <v/>
      </c>
      <c r="L1779" s="45" t="str">
        <f>IF(F1779="","",VLOOKUP(Journal!F1779,Kontenplan!$E$9:$F$278,2))</f>
        <v/>
      </c>
      <c r="M1779" s="44" t="str">
        <f>IF(G1779="","",VLOOKUP(Journal!G1779,Kontenplan!$E$9:$F$278,2))</f>
        <v/>
      </c>
      <c r="N1779" s="28" t="str">
        <f>IF(AND(G1779="",I1779="",J1779=""),"",IF(AND(I1779&gt;0,OR(F1779="",G1779="")),"Bitte gültige Kontonummer/n eingeben",IF(OR(AND(F1779&gt;0,F1779&lt;1000),F1779&gt;9999),"Sollkontonummer muss vierstellig sein",IF(VLOOKUP(F1779,Kontenplan!$E$9:$E$277,1)&lt;&gt;F1779,"Sollkonto existiert nicht",IF(D1779=0,"Bitte Beleg-Nr. prüfen",IF(OR(AND(G1779&gt;0,G1779&lt;1000),G1779&gt;9999),"Habenkontonummer muss vierstellig sein",IF(VLOOKUP(G1779,Kontenplan!$E$9:$F$277,1)&lt;&gt;G1779,"Habenkonto exisitert nicht","")))))))</f>
        <v/>
      </c>
      <c r="O1779" s="28" t="str">
        <f t="shared" si="55"/>
        <v/>
      </c>
      <c r="P1779" s="28"/>
      <c r="Q1779" s="28"/>
      <c r="R1779" s="28"/>
      <c r="S1779" s="28"/>
      <c r="T1779" s="28"/>
      <c r="U1779" s="28"/>
      <c r="V1779" s="28"/>
      <c r="X1779" s="28"/>
      <c r="Y1779" s="28"/>
    </row>
    <row r="1780" spans="1:25" x14ac:dyDescent="0.2">
      <c r="A1780" t="e">
        <f>IF(OR(F1780=#REF!,G1780=#REF!),ROUND(A1779+1,0),A1779+0.0001)</f>
        <v>#REF!</v>
      </c>
      <c r="B1780" s="20" t="e">
        <f>IF(AND(E1780&gt;=$B$2,E1780&lt;=$B$3,OR(F1780=#REF!,G1780=#REF!)),ROUND(B1779+1,0),B1779+0.0001)</f>
        <v>#REF!</v>
      </c>
      <c r="C1780" s="20" t="e">
        <f>IF(H1780=#REF!,ROUND(C1779+1,0),C1779+0.0001)</f>
        <v>#REF!</v>
      </c>
      <c r="D1780" s="21"/>
      <c r="E1780" s="22"/>
      <c r="F1780" s="23"/>
      <c r="G1780" s="24"/>
      <c r="H1780" s="51"/>
      <c r="I1780" s="25"/>
      <c r="J1780" s="31"/>
      <c r="K1780" s="43" t="str">
        <f t="shared" si="56"/>
        <v/>
      </c>
      <c r="L1780" s="45" t="str">
        <f>IF(F1780="","",VLOOKUP(Journal!F1780,Kontenplan!$E$9:$F$278,2))</f>
        <v/>
      </c>
      <c r="M1780" s="44" t="str">
        <f>IF(G1780="","",VLOOKUP(Journal!G1780,Kontenplan!$E$9:$F$278,2))</f>
        <v/>
      </c>
      <c r="N1780" s="28" t="str">
        <f>IF(AND(G1780="",I1780="",J1780=""),"",IF(AND(I1780&gt;0,OR(F1780="",G1780="")),"Bitte gültige Kontonummer/n eingeben",IF(OR(AND(F1780&gt;0,F1780&lt;1000),F1780&gt;9999),"Sollkontonummer muss vierstellig sein",IF(VLOOKUP(F1780,Kontenplan!$E$9:$E$277,1)&lt;&gt;F1780,"Sollkonto existiert nicht",IF(D1780=0,"Bitte Beleg-Nr. prüfen",IF(OR(AND(G1780&gt;0,G1780&lt;1000),G1780&gt;9999),"Habenkontonummer muss vierstellig sein",IF(VLOOKUP(G1780,Kontenplan!$E$9:$F$277,1)&lt;&gt;G1780,"Habenkonto exisitert nicht","")))))))</f>
        <v/>
      </c>
      <c r="O1780" s="28" t="str">
        <f t="shared" si="55"/>
        <v/>
      </c>
      <c r="P1780" s="28"/>
      <c r="Q1780" s="28"/>
      <c r="R1780" s="28"/>
      <c r="S1780" s="28"/>
      <c r="T1780" s="28"/>
      <c r="U1780" s="28"/>
      <c r="V1780" s="28"/>
      <c r="X1780" s="28"/>
      <c r="Y1780" s="28"/>
    </row>
    <row r="1781" spans="1:25" x14ac:dyDescent="0.2">
      <c r="A1781" t="e">
        <f>IF(OR(F1781=#REF!,G1781=#REF!),ROUND(A1780+1,0),A1780+0.0001)</f>
        <v>#REF!</v>
      </c>
      <c r="B1781" s="20" t="e">
        <f>IF(AND(E1781&gt;=$B$2,E1781&lt;=$B$3,OR(F1781=#REF!,G1781=#REF!)),ROUND(B1780+1,0),B1780+0.0001)</f>
        <v>#REF!</v>
      </c>
      <c r="C1781" s="20" t="e">
        <f>IF(H1781=#REF!,ROUND(C1780+1,0),C1780+0.0001)</f>
        <v>#REF!</v>
      </c>
      <c r="D1781" s="21"/>
      <c r="E1781" s="22"/>
      <c r="F1781" s="23"/>
      <c r="G1781" s="24"/>
      <c r="H1781" s="51"/>
      <c r="I1781" s="25"/>
      <c r="J1781" s="31"/>
      <c r="K1781" s="43" t="str">
        <f t="shared" si="56"/>
        <v/>
      </c>
      <c r="L1781" s="45" t="str">
        <f>IF(F1781="","",VLOOKUP(Journal!F1781,Kontenplan!$E$9:$F$278,2))</f>
        <v/>
      </c>
      <c r="M1781" s="44" t="str">
        <f>IF(G1781="","",VLOOKUP(Journal!G1781,Kontenplan!$E$9:$F$278,2))</f>
        <v/>
      </c>
      <c r="N1781" s="28" t="str">
        <f>IF(AND(G1781="",I1781="",J1781=""),"",IF(AND(I1781&gt;0,OR(F1781="",G1781="")),"Bitte gültige Kontonummer/n eingeben",IF(OR(AND(F1781&gt;0,F1781&lt;1000),F1781&gt;9999),"Sollkontonummer muss vierstellig sein",IF(VLOOKUP(F1781,Kontenplan!$E$9:$E$277,1)&lt;&gt;F1781,"Sollkonto existiert nicht",IF(D1781=0,"Bitte Beleg-Nr. prüfen",IF(OR(AND(G1781&gt;0,G1781&lt;1000),G1781&gt;9999),"Habenkontonummer muss vierstellig sein",IF(VLOOKUP(G1781,Kontenplan!$E$9:$F$277,1)&lt;&gt;G1781,"Habenkonto exisitert nicht","")))))))</f>
        <v/>
      </c>
      <c r="O1781" s="28" t="str">
        <f t="shared" si="55"/>
        <v/>
      </c>
      <c r="P1781" s="28"/>
      <c r="Q1781" s="28"/>
      <c r="R1781" s="28"/>
      <c r="S1781" s="28"/>
      <c r="T1781" s="28"/>
      <c r="U1781" s="28"/>
      <c r="V1781" s="28"/>
      <c r="X1781" s="28"/>
      <c r="Y1781" s="28"/>
    </row>
    <row r="1782" spans="1:25" x14ac:dyDescent="0.2">
      <c r="A1782" t="e">
        <f>IF(OR(F1782=#REF!,G1782=#REF!),ROUND(A1781+1,0),A1781+0.0001)</f>
        <v>#REF!</v>
      </c>
      <c r="B1782" s="20" t="e">
        <f>IF(AND(E1782&gt;=$B$2,E1782&lt;=$B$3,OR(F1782=#REF!,G1782=#REF!)),ROUND(B1781+1,0),B1781+0.0001)</f>
        <v>#REF!</v>
      </c>
      <c r="C1782" s="20" t="e">
        <f>IF(H1782=#REF!,ROUND(C1781+1,0),C1781+0.0001)</f>
        <v>#REF!</v>
      </c>
      <c r="D1782" s="21"/>
      <c r="E1782" s="22"/>
      <c r="F1782" s="23"/>
      <c r="G1782" s="24"/>
      <c r="H1782" s="51"/>
      <c r="I1782" s="25"/>
      <c r="J1782" s="31"/>
      <c r="K1782" s="43" t="str">
        <f t="shared" si="56"/>
        <v/>
      </c>
      <c r="L1782" s="45" t="str">
        <f>IF(F1782="","",VLOOKUP(Journal!F1782,Kontenplan!$E$9:$F$278,2))</f>
        <v/>
      </c>
      <c r="M1782" s="44" t="str">
        <f>IF(G1782="","",VLOOKUP(Journal!G1782,Kontenplan!$E$9:$F$278,2))</f>
        <v/>
      </c>
      <c r="N1782" s="28" t="str">
        <f>IF(AND(G1782="",I1782="",J1782=""),"",IF(AND(I1782&gt;0,OR(F1782="",G1782="")),"Bitte gültige Kontonummer/n eingeben",IF(OR(AND(F1782&gt;0,F1782&lt;1000),F1782&gt;9999),"Sollkontonummer muss vierstellig sein",IF(VLOOKUP(F1782,Kontenplan!$E$9:$E$277,1)&lt;&gt;F1782,"Sollkonto existiert nicht",IF(D1782=0,"Bitte Beleg-Nr. prüfen",IF(OR(AND(G1782&gt;0,G1782&lt;1000),G1782&gt;9999),"Habenkontonummer muss vierstellig sein",IF(VLOOKUP(G1782,Kontenplan!$E$9:$F$277,1)&lt;&gt;G1782,"Habenkonto exisitert nicht","")))))))</f>
        <v/>
      </c>
      <c r="O1782" s="28" t="str">
        <f t="shared" si="55"/>
        <v/>
      </c>
      <c r="P1782" s="28"/>
      <c r="Q1782" s="28"/>
      <c r="R1782" s="28"/>
      <c r="S1782" s="28"/>
      <c r="T1782" s="28"/>
      <c r="U1782" s="28"/>
      <c r="V1782" s="28"/>
      <c r="X1782" s="28"/>
      <c r="Y1782" s="28"/>
    </row>
    <row r="1783" spans="1:25" x14ac:dyDescent="0.2">
      <c r="A1783" t="e">
        <f>IF(OR(F1783=#REF!,G1783=#REF!),ROUND(A1782+1,0),A1782+0.0001)</f>
        <v>#REF!</v>
      </c>
      <c r="B1783" s="20" t="e">
        <f>IF(AND(E1783&gt;=$B$2,E1783&lt;=$B$3,OR(F1783=#REF!,G1783=#REF!)),ROUND(B1782+1,0),B1782+0.0001)</f>
        <v>#REF!</v>
      </c>
      <c r="C1783" s="20" t="e">
        <f>IF(H1783=#REF!,ROUND(C1782+1,0),C1782+0.0001)</f>
        <v>#REF!</v>
      </c>
      <c r="D1783" s="21"/>
      <c r="E1783" s="22"/>
      <c r="F1783" s="23"/>
      <c r="G1783" s="24"/>
      <c r="H1783" s="51"/>
      <c r="I1783" s="25"/>
      <c r="J1783" s="31"/>
      <c r="K1783" s="43" t="str">
        <f t="shared" si="56"/>
        <v/>
      </c>
      <c r="L1783" s="45" t="str">
        <f>IF(F1783="","",VLOOKUP(Journal!F1783,Kontenplan!$E$9:$F$278,2))</f>
        <v/>
      </c>
      <c r="M1783" s="44" t="str">
        <f>IF(G1783="","",VLOOKUP(Journal!G1783,Kontenplan!$E$9:$F$278,2))</f>
        <v/>
      </c>
      <c r="N1783" s="28" t="str">
        <f>IF(AND(G1783="",I1783="",J1783=""),"",IF(AND(I1783&gt;0,OR(F1783="",G1783="")),"Bitte gültige Kontonummer/n eingeben",IF(OR(AND(F1783&gt;0,F1783&lt;1000),F1783&gt;9999),"Sollkontonummer muss vierstellig sein",IF(VLOOKUP(F1783,Kontenplan!$E$9:$E$277,1)&lt;&gt;F1783,"Sollkonto existiert nicht",IF(D1783=0,"Bitte Beleg-Nr. prüfen",IF(OR(AND(G1783&gt;0,G1783&lt;1000),G1783&gt;9999),"Habenkontonummer muss vierstellig sein",IF(VLOOKUP(G1783,Kontenplan!$E$9:$F$277,1)&lt;&gt;G1783,"Habenkonto exisitert nicht","")))))))</f>
        <v/>
      </c>
      <c r="O1783" s="28" t="str">
        <f t="shared" si="55"/>
        <v/>
      </c>
      <c r="P1783" s="28"/>
      <c r="Q1783" s="28"/>
      <c r="R1783" s="28"/>
      <c r="S1783" s="28"/>
      <c r="T1783" s="28"/>
      <c r="U1783" s="28"/>
      <c r="V1783" s="28"/>
      <c r="X1783" s="28"/>
      <c r="Y1783" s="28"/>
    </row>
    <row r="1784" spans="1:25" x14ac:dyDescent="0.2">
      <c r="A1784" t="e">
        <f>IF(OR(F1784=#REF!,G1784=#REF!),ROUND(A1783+1,0),A1783+0.0001)</f>
        <v>#REF!</v>
      </c>
      <c r="B1784" s="20" t="e">
        <f>IF(AND(E1784&gt;=$B$2,E1784&lt;=$B$3,OR(F1784=#REF!,G1784=#REF!)),ROUND(B1783+1,0),B1783+0.0001)</f>
        <v>#REF!</v>
      </c>
      <c r="C1784" s="20" t="e">
        <f>IF(H1784=#REF!,ROUND(C1783+1,0),C1783+0.0001)</f>
        <v>#REF!</v>
      </c>
      <c r="D1784" s="21"/>
      <c r="E1784" s="22"/>
      <c r="F1784" s="23"/>
      <c r="G1784" s="24"/>
      <c r="H1784" s="51"/>
      <c r="I1784" s="25"/>
      <c r="J1784" s="31"/>
      <c r="K1784" s="43" t="str">
        <f t="shared" si="56"/>
        <v/>
      </c>
      <c r="L1784" s="45" t="str">
        <f>IF(F1784="","",VLOOKUP(Journal!F1784,Kontenplan!$E$9:$F$278,2))</f>
        <v/>
      </c>
      <c r="M1784" s="44" t="str">
        <f>IF(G1784="","",VLOOKUP(Journal!G1784,Kontenplan!$E$9:$F$278,2))</f>
        <v/>
      </c>
      <c r="N1784" s="28" t="str">
        <f>IF(AND(G1784="",I1784="",J1784=""),"",IF(AND(I1784&gt;0,OR(F1784="",G1784="")),"Bitte gültige Kontonummer/n eingeben",IF(OR(AND(F1784&gt;0,F1784&lt;1000),F1784&gt;9999),"Sollkontonummer muss vierstellig sein",IF(VLOOKUP(F1784,Kontenplan!$E$9:$E$277,1)&lt;&gt;F1784,"Sollkonto existiert nicht",IF(D1784=0,"Bitte Beleg-Nr. prüfen",IF(OR(AND(G1784&gt;0,G1784&lt;1000),G1784&gt;9999),"Habenkontonummer muss vierstellig sein",IF(VLOOKUP(G1784,Kontenplan!$E$9:$F$277,1)&lt;&gt;G1784,"Habenkonto exisitert nicht","")))))))</f>
        <v/>
      </c>
      <c r="O1784" s="28" t="str">
        <f t="shared" si="55"/>
        <v/>
      </c>
      <c r="P1784" s="28"/>
      <c r="Q1784" s="28"/>
      <c r="R1784" s="28"/>
      <c r="S1784" s="28"/>
      <c r="T1784" s="28"/>
      <c r="U1784" s="28"/>
      <c r="V1784" s="28"/>
      <c r="X1784" s="28"/>
      <c r="Y1784" s="28"/>
    </row>
    <row r="1785" spans="1:25" x14ac:dyDescent="0.2">
      <c r="A1785" t="e">
        <f>IF(OR(F1785=#REF!,G1785=#REF!),ROUND(A1784+1,0),A1784+0.0001)</f>
        <v>#REF!</v>
      </c>
      <c r="B1785" s="20" t="e">
        <f>IF(AND(E1785&gt;=$B$2,E1785&lt;=$B$3,OR(F1785=#REF!,G1785=#REF!)),ROUND(B1784+1,0),B1784+0.0001)</f>
        <v>#REF!</v>
      </c>
      <c r="C1785" s="20" t="e">
        <f>IF(H1785=#REF!,ROUND(C1784+1,0),C1784+0.0001)</f>
        <v>#REF!</v>
      </c>
      <c r="D1785" s="21"/>
      <c r="E1785" s="22"/>
      <c r="F1785" s="23"/>
      <c r="G1785" s="24"/>
      <c r="H1785" s="51"/>
      <c r="I1785" s="25"/>
      <c r="J1785" s="31"/>
      <c r="K1785" s="43" t="str">
        <f t="shared" si="56"/>
        <v/>
      </c>
      <c r="L1785" s="45" t="str">
        <f>IF(F1785="","",VLOOKUP(Journal!F1785,Kontenplan!$E$9:$F$278,2))</f>
        <v/>
      </c>
      <c r="M1785" s="44" t="str">
        <f>IF(G1785="","",VLOOKUP(Journal!G1785,Kontenplan!$E$9:$F$278,2))</f>
        <v/>
      </c>
      <c r="N1785" s="28" t="str">
        <f>IF(AND(G1785="",I1785="",J1785=""),"",IF(AND(I1785&gt;0,OR(F1785="",G1785="")),"Bitte gültige Kontonummer/n eingeben",IF(OR(AND(F1785&gt;0,F1785&lt;1000),F1785&gt;9999),"Sollkontonummer muss vierstellig sein",IF(VLOOKUP(F1785,Kontenplan!$E$9:$E$277,1)&lt;&gt;F1785,"Sollkonto existiert nicht",IF(D1785=0,"Bitte Beleg-Nr. prüfen",IF(OR(AND(G1785&gt;0,G1785&lt;1000),G1785&gt;9999),"Habenkontonummer muss vierstellig sein",IF(VLOOKUP(G1785,Kontenplan!$E$9:$F$277,1)&lt;&gt;G1785,"Habenkonto exisitert nicht","")))))))</f>
        <v/>
      </c>
      <c r="O1785" s="28" t="str">
        <f t="shared" si="55"/>
        <v/>
      </c>
      <c r="P1785" s="28"/>
      <c r="Q1785" s="28"/>
      <c r="R1785" s="28"/>
      <c r="S1785" s="28"/>
      <c r="T1785" s="28"/>
      <c r="U1785" s="28"/>
      <c r="V1785" s="28"/>
      <c r="X1785" s="28"/>
      <c r="Y1785" s="28"/>
    </row>
    <row r="1786" spans="1:25" x14ac:dyDescent="0.2">
      <c r="A1786" t="e">
        <f>IF(OR(F1786=#REF!,G1786=#REF!),ROUND(A1785+1,0),A1785+0.0001)</f>
        <v>#REF!</v>
      </c>
      <c r="B1786" s="20" t="e">
        <f>IF(AND(E1786&gt;=$B$2,E1786&lt;=$B$3,OR(F1786=#REF!,G1786=#REF!)),ROUND(B1785+1,0),B1785+0.0001)</f>
        <v>#REF!</v>
      </c>
      <c r="C1786" s="20" t="e">
        <f>IF(H1786=#REF!,ROUND(C1785+1,0),C1785+0.0001)</f>
        <v>#REF!</v>
      </c>
      <c r="D1786" s="21"/>
      <c r="E1786" s="22"/>
      <c r="F1786" s="23"/>
      <c r="G1786" s="24"/>
      <c r="H1786" s="51"/>
      <c r="I1786" s="25"/>
      <c r="J1786" s="31"/>
      <c r="K1786" s="43" t="str">
        <f t="shared" si="56"/>
        <v/>
      </c>
      <c r="L1786" s="45" t="str">
        <f>IF(F1786="","",VLOOKUP(Journal!F1786,Kontenplan!$E$9:$F$278,2))</f>
        <v/>
      </c>
      <c r="M1786" s="44" t="str">
        <f>IF(G1786="","",VLOOKUP(Journal!G1786,Kontenplan!$E$9:$F$278,2))</f>
        <v/>
      </c>
      <c r="N1786" s="28" t="str">
        <f>IF(AND(G1786="",I1786="",J1786=""),"",IF(AND(I1786&gt;0,OR(F1786="",G1786="")),"Bitte gültige Kontonummer/n eingeben",IF(OR(AND(F1786&gt;0,F1786&lt;1000),F1786&gt;9999),"Sollkontonummer muss vierstellig sein",IF(VLOOKUP(F1786,Kontenplan!$E$9:$E$277,1)&lt;&gt;F1786,"Sollkonto existiert nicht",IF(D1786=0,"Bitte Beleg-Nr. prüfen",IF(OR(AND(G1786&gt;0,G1786&lt;1000),G1786&gt;9999),"Habenkontonummer muss vierstellig sein",IF(VLOOKUP(G1786,Kontenplan!$E$9:$F$277,1)&lt;&gt;G1786,"Habenkonto exisitert nicht","")))))))</f>
        <v/>
      </c>
      <c r="O1786" s="28" t="str">
        <f t="shared" si="55"/>
        <v/>
      </c>
      <c r="P1786" s="28"/>
      <c r="Q1786" s="28"/>
      <c r="R1786" s="28"/>
      <c r="S1786" s="28"/>
      <c r="T1786" s="28"/>
      <c r="U1786" s="28"/>
      <c r="V1786" s="28"/>
      <c r="X1786" s="28"/>
      <c r="Y1786" s="28"/>
    </row>
    <row r="1787" spans="1:25" x14ac:dyDescent="0.2">
      <c r="A1787" t="e">
        <f>IF(OR(F1787=#REF!,G1787=#REF!),ROUND(A1786+1,0),A1786+0.0001)</f>
        <v>#REF!</v>
      </c>
      <c r="B1787" s="20" t="e">
        <f>IF(AND(E1787&gt;=$B$2,E1787&lt;=$B$3,OR(F1787=#REF!,G1787=#REF!)),ROUND(B1786+1,0),B1786+0.0001)</f>
        <v>#REF!</v>
      </c>
      <c r="C1787" s="20" t="e">
        <f>IF(H1787=#REF!,ROUND(C1786+1,0),C1786+0.0001)</f>
        <v>#REF!</v>
      </c>
      <c r="D1787" s="21"/>
      <c r="E1787" s="22"/>
      <c r="F1787" s="23"/>
      <c r="G1787" s="24"/>
      <c r="H1787" s="51"/>
      <c r="I1787" s="25"/>
      <c r="J1787" s="31"/>
      <c r="K1787" s="43" t="str">
        <f t="shared" si="56"/>
        <v/>
      </c>
      <c r="L1787" s="45" t="str">
        <f>IF(F1787="","",VLOOKUP(Journal!F1787,Kontenplan!$E$9:$F$278,2))</f>
        <v/>
      </c>
      <c r="M1787" s="44" t="str">
        <f>IF(G1787="","",VLOOKUP(Journal!G1787,Kontenplan!$E$9:$F$278,2))</f>
        <v/>
      </c>
      <c r="N1787" s="28" t="str">
        <f>IF(AND(G1787="",I1787="",J1787=""),"",IF(AND(I1787&gt;0,OR(F1787="",G1787="")),"Bitte gültige Kontonummer/n eingeben",IF(OR(AND(F1787&gt;0,F1787&lt;1000),F1787&gt;9999),"Sollkontonummer muss vierstellig sein",IF(VLOOKUP(F1787,Kontenplan!$E$9:$E$277,1)&lt;&gt;F1787,"Sollkonto existiert nicht",IF(D1787=0,"Bitte Beleg-Nr. prüfen",IF(OR(AND(G1787&gt;0,G1787&lt;1000),G1787&gt;9999),"Habenkontonummer muss vierstellig sein",IF(VLOOKUP(G1787,Kontenplan!$E$9:$F$277,1)&lt;&gt;G1787,"Habenkonto exisitert nicht","")))))))</f>
        <v/>
      </c>
      <c r="O1787" s="28" t="str">
        <f t="shared" si="55"/>
        <v/>
      </c>
      <c r="P1787" s="28"/>
      <c r="Q1787" s="28"/>
      <c r="R1787" s="28"/>
      <c r="S1787" s="28"/>
      <c r="T1787" s="28"/>
      <c r="U1787" s="28"/>
      <c r="V1787" s="28"/>
      <c r="X1787" s="28"/>
      <c r="Y1787" s="28"/>
    </row>
    <row r="1788" spans="1:25" x14ac:dyDescent="0.2">
      <c r="A1788" t="e">
        <f>IF(OR(F1788=#REF!,G1788=#REF!),ROUND(A1787+1,0),A1787+0.0001)</f>
        <v>#REF!</v>
      </c>
      <c r="B1788" s="20" t="e">
        <f>IF(AND(E1788&gt;=$B$2,E1788&lt;=$B$3,OR(F1788=#REF!,G1788=#REF!)),ROUND(B1787+1,0),B1787+0.0001)</f>
        <v>#REF!</v>
      </c>
      <c r="C1788" s="20" t="e">
        <f>IF(H1788=#REF!,ROUND(C1787+1,0),C1787+0.0001)</f>
        <v>#REF!</v>
      </c>
      <c r="D1788" s="21"/>
      <c r="E1788" s="22"/>
      <c r="F1788" s="23"/>
      <c r="G1788" s="24"/>
      <c r="H1788" s="51"/>
      <c r="I1788" s="25"/>
      <c r="J1788" s="31"/>
      <c r="K1788" s="43" t="str">
        <f t="shared" si="56"/>
        <v/>
      </c>
      <c r="L1788" s="45" t="str">
        <f>IF(F1788="","",VLOOKUP(Journal!F1788,Kontenplan!$E$9:$F$278,2))</f>
        <v/>
      </c>
      <c r="M1788" s="44" t="str">
        <f>IF(G1788="","",VLOOKUP(Journal!G1788,Kontenplan!$E$9:$F$278,2))</f>
        <v/>
      </c>
      <c r="N1788" s="28" t="str">
        <f>IF(AND(G1788="",I1788="",J1788=""),"",IF(AND(I1788&gt;0,OR(F1788="",G1788="")),"Bitte gültige Kontonummer/n eingeben",IF(OR(AND(F1788&gt;0,F1788&lt;1000),F1788&gt;9999),"Sollkontonummer muss vierstellig sein",IF(VLOOKUP(F1788,Kontenplan!$E$9:$E$277,1)&lt;&gt;F1788,"Sollkonto existiert nicht",IF(D1788=0,"Bitte Beleg-Nr. prüfen",IF(OR(AND(G1788&gt;0,G1788&lt;1000),G1788&gt;9999),"Habenkontonummer muss vierstellig sein",IF(VLOOKUP(G1788,Kontenplan!$E$9:$F$277,1)&lt;&gt;G1788,"Habenkonto exisitert nicht","")))))))</f>
        <v/>
      </c>
      <c r="O1788" s="28" t="str">
        <f t="shared" si="55"/>
        <v/>
      </c>
      <c r="P1788" s="28"/>
      <c r="Q1788" s="28"/>
      <c r="R1788" s="28"/>
      <c r="S1788" s="28"/>
      <c r="T1788" s="28"/>
      <c r="U1788" s="28"/>
      <c r="V1788" s="28"/>
      <c r="X1788" s="28"/>
      <c r="Y1788" s="28"/>
    </row>
    <row r="1789" spans="1:25" x14ac:dyDescent="0.2">
      <c r="A1789" t="e">
        <f>IF(OR(F1789=#REF!,G1789=#REF!),ROUND(A1788+1,0),A1788+0.0001)</f>
        <v>#REF!</v>
      </c>
      <c r="B1789" s="20" t="e">
        <f>IF(AND(E1789&gt;=$B$2,E1789&lt;=$B$3,OR(F1789=#REF!,G1789=#REF!)),ROUND(B1788+1,0),B1788+0.0001)</f>
        <v>#REF!</v>
      </c>
      <c r="C1789" s="20" t="e">
        <f>IF(H1789=#REF!,ROUND(C1788+1,0),C1788+0.0001)</f>
        <v>#REF!</v>
      </c>
      <c r="D1789" s="21"/>
      <c r="E1789" s="22"/>
      <c r="F1789" s="23"/>
      <c r="G1789" s="24"/>
      <c r="H1789" s="51"/>
      <c r="I1789" s="25"/>
      <c r="J1789" s="31"/>
      <c r="K1789" s="43" t="str">
        <f t="shared" si="56"/>
        <v/>
      </c>
      <c r="L1789" s="45" t="str">
        <f>IF(F1789="","",VLOOKUP(Journal!F1789,Kontenplan!$E$9:$F$278,2))</f>
        <v/>
      </c>
      <c r="M1789" s="44" t="str">
        <f>IF(G1789="","",VLOOKUP(Journal!G1789,Kontenplan!$E$9:$F$278,2))</f>
        <v/>
      </c>
      <c r="N1789" s="28" t="str">
        <f>IF(AND(G1789="",I1789="",J1789=""),"",IF(AND(I1789&gt;0,OR(F1789="",G1789="")),"Bitte gültige Kontonummer/n eingeben",IF(OR(AND(F1789&gt;0,F1789&lt;1000),F1789&gt;9999),"Sollkontonummer muss vierstellig sein",IF(VLOOKUP(F1789,Kontenplan!$E$9:$E$277,1)&lt;&gt;F1789,"Sollkonto existiert nicht",IF(D1789=0,"Bitte Beleg-Nr. prüfen",IF(OR(AND(G1789&gt;0,G1789&lt;1000),G1789&gt;9999),"Habenkontonummer muss vierstellig sein",IF(VLOOKUP(G1789,Kontenplan!$E$9:$F$277,1)&lt;&gt;G1789,"Habenkonto exisitert nicht","")))))))</f>
        <v/>
      </c>
      <c r="O1789" s="28" t="str">
        <f t="shared" si="55"/>
        <v/>
      </c>
      <c r="P1789" s="28"/>
      <c r="Q1789" s="28"/>
      <c r="R1789" s="28"/>
      <c r="S1789" s="28"/>
      <c r="T1789" s="28"/>
      <c r="U1789" s="28"/>
      <c r="V1789" s="28"/>
      <c r="X1789" s="28"/>
      <c r="Y1789" s="28"/>
    </row>
    <row r="1790" spans="1:25" x14ac:dyDescent="0.2">
      <c r="A1790" t="e">
        <f>IF(OR(F1790=#REF!,G1790=#REF!),ROUND(A1789+1,0),A1789+0.0001)</f>
        <v>#REF!</v>
      </c>
      <c r="B1790" s="20" t="e">
        <f>IF(AND(E1790&gt;=$B$2,E1790&lt;=$B$3,OR(F1790=#REF!,G1790=#REF!)),ROUND(B1789+1,0),B1789+0.0001)</f>
        <v>#REF!</v>
      </c>
      <c r="C1790" s="20" t="e">
        <f>IF(H1790=#REF!,ROUND(C1789+1,0),C1789+0.0001)</f>
        <v>#REF!</v>
      </c>
      <c r="D1790" s="21"/>
      <c r="E1790" s="22"/>
      <c r="F1790" s="23"/>
      <c r="G1790" s="24"/>
      <c r="H1790" s="51"/>
      <c r="I1790" s="25"/>
      <c r="J1790" s="31"/>
      <c r="K1790" s="43" t="str">
        <f t="shared" si="56"/>
        <v/>
      </c>
      <c r="L1790" s="45" t="str">
        <f>IF(F1790="","",VLOOKUP(Journal!F1790,Kontenplan!$E$9:$F$278,2))</f>
        <v/>
      </c>
      <c r="M1790" s="44" t="str">
        <f>IF(G1790="","",VLOOKUP(Journal!G1790,Kontenplan!$E$9:$F$278,2))</f>
        <v/>
      </c>
      <c r="N1790" s="28" t="str">
        <f>IF(AND(G1790="",I1790="",J1790=""),"",IF(AND(I1790&gt;0,OR(F1790="",G1790="")),"Bitte gültige Kontonummer/n eingeben",IF(OR(AND(F1790&gt;0,F1790&lt;1000),F1790&gt;9999),"Sollkontonummer muss vierstellig sein",IF(VLOOKUP(F1790,Kontenplan!$E$9:$E$277,1)&lt;&gt;F1790,"Sollkonto existiert nicht",IF(D1790=0,"Bitte Beleg-Nr. prüfen",IF(OR(AND(G1790&gt;0,G1790&lt;1000),G1790&gt;9999),"Habenkontonummer muss vierstellig sein",IF(VLOOKUP(G1790,Kontenplan!$E$9:$F$277,1)&lt;&gt;G1790,"Habenkonto exisitert nicht","")))))))</f>
        <v/>
      </c>
      <c r="O1790" s="28" t="str">
        <f t="shared" si="55"/>
        <v/>
      </c>
      <c r="P1790" s="28"/>
      <c r="Q1790" s="28"/>
      <c r="R1790" s="28"/>
      <c r="S1790" s="28"/>
      <c r="T1790" s="28"/>
      <c r="U1790" s="28"/>
      <c r="V1790" s="28"/>
      <c r="X1790" s="28"/>
      <c r="Y1790" s="28"/>
    </row>
    <row r="1791" spans="1:25" x14ac:dyDescent="0.2">
      <c r="A1791" t="e">
        <f>IF(OR(F1791=#REF!,G1791=#REF!),ROUND(A1790+1,0),A1790+0.0001)</f>
        <v>#REF!</v>
      </c>
      <c r="B1791" s="20" t="e">
        <f>IF(AND(E1791&gt;=$B$2,E1791&lt;=$B$3,OR(F1791=#REF!,G1791=#REF!)),ROUND(B1790+1,0),B1790+0.0001)</f>
        <v>#REF!</v>
      </c>
      <c r="C1791" s="20" t="e">
        <f>IF(H1791=#REF!,ROUND(C1790+1,0),C1790+0.0001)</f>
        <v>#REF!</v>
      </c>
      <c r="D1791" s="21"/>
      <c r="E1791" s="22"/>
      <c r="F1791" s="23"/>
      <c r="G1791" s="24"/>
      <c r="H1791" s="51"/>
      <c r="I1791" s="25"/>
      <c r="J1791" s="31"/>
      <c r="K1791" s="43" t="str">
        <f t="shared" si="56"/>
        <v/>
      </c>
      <c r="L1791" s="45" t="str">
        <f>IF(F1791="","",VLOOKUP(Journal!F1791,Kontenplan!$E$9:$F$278,2))</f>
        <v/>
      </c>
      <c r="M1791" s="44" t="str">
        <f>IF(G1791="","",VLOOKUP(Journal!G1791,Kontenplan!$E$9:$F$278,2))</f>
        <v/>
      </c>
      <c r="N1791" s="28" t="str">
        <f>IF(AND(G1791="",I1791="",J1791=""),"",IF(AND(I1791&gt;0,OR(F1791="",G1791="")),"Bitte gültige Kontonummer/n eingeben",IF(OR(AND(F1791&gt;0,F1791&lt;1000),F1791&gt;9999),"Sollkontonummer muss vierstellig sein",IF(VLOOKUP(F1791,Kontenplan!$E$9:$E$277,1)&lt;&gt;F1791,"Sollkonto existiert nicht",IF(D1791=0,"Bitte Beleg-Nr. prüfen",IF(OR(AND(G1791&gt;0,G1791&lt;1000),G1791&gt;9999),"Habenkontonummer muss vierstellig sein",IF(VLOOKUP(G1791,Kontenplan!$E$9:$F$277,1)&lt;&gt;G1791,"Habenkonto exisitert nicht","")))))))</f>
        <v/>
      </c>
      <c r="O1791" s="28" t="str">
        <f t="shared" si="55"/>
        <v/>
      </c>
      <c r="P1791" s="28"/>
      <c r="Q1791" s="28"/>
      <c r="R1791" s="28"/>
      <c r="S1791" s="28"/>
      <c r="T1791" s="28"/>
      <c r="U1791" s="28"/>
      <c r="V1791" s="28"/>
      <c r="X1791" s="28"/>
      <c r="Y1791" s="28"/>
    </row>
    <row r="1792" spans="1:25" x14ac:dyDescent="0.2">
      <c r="A1792" t="e">
        <f>IF(OR(F1792=#REF!,G1792=#REF!),ROUND(A1791+1,0),A1791+0.0001)</f>
        <v>#REF!</v>
      </c>
      <c r="B1792" s="20" t="e">
        <f>IF(AND(E1792&gt;=$B$2,E1792&lt;=$B$3,OR(F1792=#REF!,G1792=#REF!)),ROUND(B1791+1,0),B1791+0.0001)</f>
        <v>#REF!</v>
      </c>
      <c r="C1792" s="20" t="e">
        <f>IF(H1792=#REF!,ROUND(C1791+1,0),C1791+0.0001)</f>
        <v>#REF!</v>
      </c>
      <c r="D1792" s="21"/>
      <c r="E1792" s="22"/>
      <c r="F1792" s="23"/>
      <c r="G1792" s="24"/>
      <c r="H1792" s="51"/>
      <c r="I1792" s="25"/>
      <c r="J1792" s="31"/>
      <c r="K1792" s="43" t="str">
        <f t="shared" si="56"/>
        <v/>
      </c>
      <c r="L1792" s="45" t="str">
        <f>IF(F1792="","",VLOOKUP(Journal!F1792,Kontenplan!$E$9:$F$278,2))</f>
        <v/>
      </c>
      <c r="M1792" s="44" t="str">
        <f>IF(G1792="","",VLOOKUP(Journal!G1792,Kontenplan!$E$9:$F$278,2))</f>
        <v/>
      </c>
      <c r="N1792" s="28" t="str">
        <f>IF(AND(G1792="",I1792="",J1792=""),"",IF(AND(I1792&gt;0,OR(F1792="",G1792="")),"Bitte gültige Kontonummer/n eingeben",IF(OR(AND(F1792&gt;0,F1792&lt;1000),F1792&gt;9999),"Sollkontonummer muss vierstellig sein",IF(VLOOKUP(F1792,Kontenplan!$E$9:$E$277,1)&lt;&gt;F1792,"Sollkonto existiert nicht",IF(D1792=0,"Bitte Beleg-Nr. prüfen",IF(OR(AND(G1792&gt;0,G1792&lt;1000),G1792&gt;9999),"Habenkontonummer muss vierstellig sein",IF(VLOOKUP(G1792,Kontenplan!$E$9:$F$277,1)&lt;&gt;G1792,"Habenkonto exisitert nicht","")))))))</f>
        <v/>
      </c>
      <c r="O1792" s="28" t="str">
        <f t="shared" si="55"/>
        <v/>
      </c>
      <c r="P1792" s="28"/>
      <c r="Q1792" s="28"/>
      <c r="R1792" s="28"/>
      <c r="S1792" s="28"/>
      <c r="T1792" s="28"/>
      <c r="U1792" s="28"/>
      <c r="V1792" s="28"/>
      <c r="X1792" s="28"/>
      <c r="Y1792" s="28"/>
    </row>
    <row r="1793" spans="1:25" x14ac:dyDescent="0.2">
      <c r="A1793" t="e">
        <f>IF(OR(F1793=#REF!,G1793=#REF!),ROUND(A1792+1,0),A1792+0.0001)</f>
        <v>#REF!</v>
      </c>
      <c r="B1793" s="20" t="e">
        <f>IF(AND(E1793&gt;=$B$2,E1793&lt;=$B$3,OR(F1793=#REF!,G1793=#REF!)),ROUND(B1792+1,0),B1792+0.0001)</f>
        <v>#REF!</v>
      </c>
      <c r="C1793" s="20" t="e">
        <f>IF(H1793=#REF!,ROUND(C1792+1,0),C1792+0.0001)</f>
        <v>#REF!</v>
      </c>
      <c r="D1793" s="21"/>
      <c r="E1793" s="22"/>
      <c r="F1793" s="23"/>
      <c r="G1793" s="24"/>
      <c r="H1793" s="51"/>
      <c r="I1793" s="25"/>
      <c r="J1793" s="31"/>
      <c r="K1793" s="43" t="str">
        <f t="shared" si="56"/>
        <v/>
      </c>
      <c r="L1793" s="45" t="str">
        <f>IF(F1793="","",VLOOKUP(Journal!F1793,Kontenplan!$E$9:$F$278,2))</f>
        <v/>
      </c>
      <c r="M1793" s="44" t="str">
        <f>IF(G1793="","",VLOOKUP(Journal!G1793,Kontenplan!$E$9:$F$278,2))</f>
        <v/>
      </c>
      <c r="N1793" s="28" t="str">
        <f>IF(AND(G1793="",I1793="",J1793=""),"",IF(AND(I1793&gt;0,OR(F1793="",G1793="")),"Bitte gültige Kontonummer/n eingeben",IF(OR(AND(F1793&gt;0,F1793&lt;1000),F1793&gt;9999),"Sollkontonummer muss vierstellig sein",IF(VLOOKUP(F1793,Kontenplan!$E$9:$E$277,1)&lt;&gt;F1793,"Sollkonto existiert nicht",IF(D1793=0,"Bitte Beleg-Nr. prüfen",IF(OR(AND(G1793&gt;0,G1793&lt;1000),G1793&gt;9999),"Habenkontonummer muss vierstellig sein",IF(VLOOKUP(G1793,Kontenplan!$E$9:$F$277,1)&lt;&gt;G1793,"Habenkonto exisitert nicht","")))))))</f>
        <v/>
      </c>
      <c r="O1793" s="28" t="str">
        <f t="shared" si="55"/>
        <v/>
      </c>
      <c r="P1793" s="28"/>
      <c r="Q1793" s="28"/>
      <c r="R1793" s="28"/>
      <c r="S1793" s="28"/>
      <c r="T1793" s="28"/>
      <c r="U1793" s="28"/>
      <c r="V1793" s="28"/>
      <c r="X1793" s="28"/>
      <c r="Y1793" s="28"/>
    </row>
    <row r="1794" spans="1:25" x14ac:dyDescent="0.2">
      <c r="A1794" t="e">
        <f>IF(OR(F1794=#REF!,G1794=#REF!),ROUND(A1793+1,0),A1793+0.0001)</f>
        <v>#REF!</v>
      </c>
      <c r="B1794" s="20" t="e">
        <f>IF(AND(E1794&gt;=$B$2,E1794&lt;=$B$3,OR(F1794=#REF!,G1794=#REF!)),ROUND(B1793+1,0),B1793+0.0001)</f>
        <v>#REF!</v>
      </c>
      <c r="C1794" s="20" t="e">
        <f>IF(H1794=#REF!,ROUND(C1793+1,0),C1793+0.0001)</f>
        <v>#REF!</v>
      </c>
      <c r="D1794" s="21"/>
      <c r="E1794" s="22"/>
      <c r="F1794" s="23"/>
      <c r="G1794" s="24"/>
      <c r="H1794" s="51"/>
      <c r="I1794" s="25"/>
      <c r="J1794" s="31"/>
      <c r="K1794" s="43" t="str">
        <f t="shared" si="56"/>
        <v/>
      </c>
      <c r="L1794" s="45" t="str">
        <f>IF(F1794="","",VLOOKUP(Journal!F1794,Kontenplan!$E$9:$F$278,2))</f>
        <v/>
      </c>
      <c r="M1794" s="44" t="str">
        <f>IF(G1794="","",VLOOKUP(Journal!G1794,Kontenplan!$E$9:$F$278,2))</f>
        <v/>
      </c>
      <c r="N1794" s="28" t="str">
        <f>IF(AND(G1794="",I1794="",J1794=""),"",IF(AND(I1794&gt;0,OR(F1794="",G1794="")),"Bitte gültige Kontonummer/n eingeben",IF(OR(AND(F1794&gt;0,F1794&lt;1000),F1794&gt;9999),"Sollkontonummer muss vierstellig sein",IF(VLOOKUP(F1794,Kontenplan!$E$9:$E$277,1)&lt;&gt;F1794,"Sollkonto existiert nicht",IF(D1794=0,"Bitte Beleg-Nr. prüfen",IF(OR(AND(G1794&gt;0,G1794&lt;1000),G1794&gt;9999),"Habenkontonummer muss vierstellig sein",IF(VLOOKUP(G1794,Kontenplan!$E$9:$F$277,1)&lt;&gt;G1794,"Habenkonto exisitert nicht","")))))))</f>
        <v/>
      </c>
      <c r="O1794" s="28" t="str">
        <f t="shared" si="55"/>
        <v/>
      </c>
      <c r="P1794" s="28"/>
      <c r="Q1794" s="28"/>
      <c r="R1794" s="28"/>
      <c r="S1794" s="28"/>
      <c r="T1794" s="28"/>
      <c r="U1794" s="28"/>
      <c r="V1794" s="28"/>
      <c r="X1794" s="28"/>
      <c r="Y1794" s="28"/>
    </row>
    <row r="1795" spans="1:25" x14ac:dyDescent="0.2">
      <c r="A1795" t="e">
        <f>IF(OR(F1795=#REF!,G1795=#REF!),ROUND(A1794+1,0),A1794+0.0001)</f>
        <v>#REF!</v>
      </c>
      <c r="B1795" s="20" t="e">
        <f>IF(AND(E1795&gt;=$B$2,E1795&lt;=$B$3,OR(F1795=#REF!,G1795=#REF!)),ROUND(B1794+1,0),B1794+0.0001)</f>
        <v>#REF!</v>
      </c>
      <c r="C1795" s="20" t="e">
        <f>IF(H1795=#REF!,ROUND(C1794+1,0),C1794+0.0001)</f>
        <v>#REF!</v>
      </c>
      <c r="D1795" s="21"/>
      <c r="E1795" s="22"/>
      <c r="F1795" s="23"/>
      <c r="G1795" s="24"/>
      <c r="H1795" s="51"/>
      <c r="I1795" s="25"/>
      <c r="J1795" s="31"/>
      <c r="K1795" s="43" t="str">
        <f t="shared" si="56"/>
        <v/>
      </c>
      <c r="L1795" s="45" t="str">
        <f>IF(F1795="","",VLOOKUP(Journal!F1795,Kontenplan!$E$9:$F$278,2))</f>
        <v/>
      </c>
      <c r="M1795" s="44" t="str">
        <f>IF(G1795="","",VLOOKUP(Journal!G1795,Kontenplan!$E$9:$F$278,2))</f>
        <v/>
      </c>
      <c r="N1795" s="28" t="str">
        <f>IF(AND(G1795="",I1795="",J1795=""),"",IF(AND(I1795&gt;0,OR(F1795="",G1795="")),"Bitte gültige Kontonummer/n eingeben",IF(OR(AND(F1795&gt;0,F1795&lt;1000),F1795&gt;9999),"Sollkontonummer muss vierstellig sein",IF(VLOOKUP(F1795,Kontenplan!$E$9:$E$277,1)&lt;&gt;F1795,"Sollkonto existiert nicht",IF(D1795=0,"Bitte Beleg-Nr. prüfen",IF(OR(AND(G1795&gt;0,G1795&lt;1000),G1795&gt;9999),"Habenkontonummer muss vierstellig sein",IF(VLOOKUP(G1795,Kontenplan!$E$9:$F$277,1)&lt;&gt;G1795,"Habenkonto exisitert nicht","")))))))</f>
        <v/>
      </c>
      <c r="O1795" s="28" t="str">
        <f t="shared" si="55"/>
        <v/>
      </c>
      <c r="P1795" s="28"/>
      <c r="Q1795" s="28"/>
      <c r="R1795" s="28"/>
      <c r="S1795" s="28"/>
      <c r="T1795" s="28"/>
      <c r="U1795" s="28"/>
      <c r="V1795" s="28"/>
      <c r="X1795" s="28"/>
      <c r="Y1795" s="28"/>
    </row>
    <row r="1796" spans="1:25" x14ac:dyDescent="0.2">
      <c r="A1796" t="e">
        <f>IF(OR(F1796=#REF!,G1796=#REF!),ROUND(A1795+1,0),A1795+0.0001)</f>
        <v>#REF!</v>
      </c>
      <c r="B1796" s="20" t="e">
        <f>IF(AND(E1796&gt;=$B$2,E1796&lt;=$B$3,OR(F1796=#REF!,G1796=#REF!)),ROUND(B1795+1,0),B1795+0.0001)</f>
        <v>#REF!</v>
      </c>
      <c r="C1796" s="20" t="e">
        <f>IF(H1796=#REF!,ROUND(C1795+1,0),C1795+0.0001)</f>
        <v>#REF!</v>
      </c>
      <c r="D1796" s="21"/>
      <c r="E1796" s="22"/>
      <c r="F1796" s="23"/>
      <c r="G1796" s="24"/>
      <c r="H1796" s="51"/>
      <c r="I1796" s="25"/>
      <c r="J1796" s="31"/>
      <c r="K1796" s="43" t="str">
        <f t="shared" si="56"/>
        <v/>
      </c>
      <c r="L1796" s="45" t="str">
        <f>IF(F1796="","",VLOOKUP(Journal!F1796,Kontenplan!$E$9:$F$278,2))</f>
        <v/>
      </c>
      <c r="M1796" s="44" t="str">
        <f>IF(G1796="","",VLOOKUP(Journal!G1796,Kontenplan!$E$9:$F$278,2))</f>
        <v/>
      </c>
      <c r="N1796" s="28" t="str">
        <f>IF(AND(G1796="",I1796="",J1796=""),"",IF(AND(I1796&gt;0,OR(F1796="",G1796="")),"Bitte gültige Kontonummer/n eingeben",IF(OR(AND(F1796&gt;0,F1796&lt;1000),F1796&gt;9999),"Sollkontonummer muss vierstellig sein",IF(VLOOKUP(F1796,Kontenplan!$E$9:$E$277,1)&lt;&gt;F1796,"Sollkonto existiert nicht",IF(D1796=0,"Bitte Beleg-Nr. prüfen",IF(OR(AND(G1796&gt;0,G1796&lt;1000),G1796&gt;9999),"Habenkontonummer muss vierstellig sein",IF(VLOOKUP(G1796,Kontenplan!$E$9:$F$277,1)&lt;&gt;G1796,"Habenkonto exisitert nicht","")))))))</f>
        <v/>
      </c>
      <c r="O1796" s="28" t="str">
        <f t="shared" si="55"/>
        <v/>
      </c>
      <c r="P1796" s="28"/>
      <c r="Q1796" s="28"/>
      <c r="R1796" s="28"/>
      <c r="S1796" s="28"/>
      <c r="T1796" s="28"/>
      <c r="U1796" s="28"/>
      <c r="V1796" s="28"/>
      <c r="X1796" s="28"/>
      <c r="Y1796" s="28"/>
    </row>
    <row r="1797" spans="1:25" x14ac:dyDescent="0.2">
      <c r="A1797" t="e">
        <f>IF(OR(F1797=#REF!,G1797=#REF!),ROUND(A1796+1,0),A1796+0.0001)</f>
        <v>#REF!</v>
      </c>
      <c r="B1797" s="20" t="e">
        <f>IF(AND(E1797&gt;=$B$2,E1797&lt;=$B$3,OR(F1797=#REF!,G1797=#REF!)),ROUND(B1796+1,0),B1796+0.0001)</f>
        <v>#REF!</v>
      </c>
      <c r="C1797" s="20" t="e">
        <f>IF(H1797=#REF!,ROUND(C1796+1,0),C1796+0.0001)</f>
        <v>#REF!</v>
      </c>
      <c r="D1797" s="21"/>
      <c r="E1797" s="22"/>
      <c r="F1797" s="23"/>
      <c r="G1797" s="24"/>
      <c r="H1797" s="51"/>
      <c r="I1797" s="25"/>
      <c r="J1797" s="31"/>
      <c r="K1797" s="43" t="str">
        <f t="shared" si="56"/>
        <v/>
      </c>
      <c r="L1797" s="45" t="str">
        <f>IF(F1797="","",VLOOKUP(Journal!F1797,Kontenplan!$E$9:$F$278,2))</f>
        <v/>
      </c>
      <c r="M1797" s="44" t="str">
        <f>IF(G1797="","",VLOOKUP(Journal!G1797,Kontenplan!$E$9:$F$278,2))</f>
        <v/>
      </c>
      <c r="N1797" s="28" t="str">
        <f>IF(AND(G1797="",I1797="",J1797=""),"",IF(AND(I1797&gt;0,OR(F1797="",G1797="")),"Bitte gültige Kontonummer/n eingeben",IF(OR(AND(F1797&gt;0,F1797&lt;1000),F1797&gt;9999),"Sollkontonummer muss vierstellig sein",IF(VLOOKUP(F1797,Kontenplan!$E$9:$E$277,1)&lt;&gt;F1797,"Sollkonto existiert nicht",IF(D1797=0,"Bitte Beleg-Nr. prüfen",IF(OR(AND(G1797&gt;0,G1797&lt;1000),G1797&gt;9999),"Habenkontonummer muss vierstellig sein",IF(VLOOKUP(G1797,Kontenplan!$E$9:$F$277,1)&lt;&gt;G1797,"Habenkonto exisitert nicht","")))))))</f>
        <v/>
      </c>
      <c r="O1797" s="28" t="str">
        <f t="shared" si="55"/>
        <v/>
      </c>
      <c r="P1797" s="28"/>
      <c r="Q1797" s="28"/>
      <c r="R1797" s="28"/>
      <c r="S1797" s="28"/>
      <c r="T1797" s="28"/>
      <c r="U1797" s="28"/>
      <c r="V1797" s="28"/>
      <c r="X1797" s="28"/>
      <c r="Y1797" s="28"/>
    </row>
    <row r="1798" spans="1:25" x14ac:dyDescent="0.2">
      <c r="A1798" t="e">
        <f>IF(OR(F1798=#REF!,G1798=#REF!),ROUND(A1797+1,0),A1797+0.0001)</f>
        <v>#REF!</v>
      </c>
      <c r="B1798" s="20" t="e">
        <f>IF(AND(E1798&gt;=$B$2,E1798&lt;=$B$3,OR(F1798=#REF!,G1798=#REF!)),ROUND(B1797+1,0),B1797+0.0001)</f>
        <v>#REF!</v>
      </c>
      <c r="C1798" s="20" t="e">
        <f>IF(H1798=#REF!,ROUND(C1797+1,0),C1797+0.0001)</f>
        <v>#REF!</v>
      </c>
      <c r="D1798" s="21"/>
      <c r="E1798" s="22"/>
      <c r="F1798" s="23"/>
      <c r="G1798" s="24"/>
      <c r="H1798" s="51"/>
      <c r="I1798" s="25"/>
      <c r="J1798" s="31"/>
      <c r="K1798" s="43" t="str">
        <f t="shared" si="56"/>
        <v/>
      </c>
      <c r="L1798" s="45" t="str">
        <f>IF(F1798="","",VLOOKUP(Journal!F1798,Kontenplan!$E$9:$F$278,2))</f>
        <v/>
      </c>
      <c r="M1798" s="44" t="str">
        <f>IF(G1798="","",VLOOKUP(Journal!G1798,Kontenplan!$E$9:$F$278,2))</f>
        <v/>
      </c>
      <c r="N1798" s="28" t="str">
        <f>IF(AND(G1798="",I1798="",J1798=""),"",IF(AND(I1798&gt;0,OR(F1798="",G1798="")),"Bitte gültige Kontonummer/n eingeben",IF(OR(AND(F1798&gt;0,F1798&lt;1000),F1798&gt;9999),"Sollkontonummer muss vierstellig sein",IF(VLOOKUP(F1798,Kontenplan!$E$9:$E$277,1)&lt;&gt;F1798,"Sollkonto existiert nicht",IF(D1798=0,"Bitte Beleg-Nr. prüfen",IF(OR(AND(G1798&gt;0,G1798&lt;1000),G1798&gt;9999),"Habenkontonummer muss vierstellig sein",IF(VLOOKUP(G1798,Kontenplan!$E$9:$F$277,1)&lt;&gt;G1798,"Habenkonto exisitert nicht","")))))))</f>
        <v/>
      </c>
      <c r="O1798" s="28" t="str">
        <f t="shared" si="55"/>
        <v/>
      </c>
      <c r="P1798" s="28"/>
      <c r="Q1798" s="28"/>
      <c r="R1798" s="28"/>
      <c r="S1798" s="28"/>
      <c r="T1798" s="28"/>
      <c r="U1798" s="28"/>
      <c r="V1798" s="28"/>
      <c r="X1798" s="28"/>
      <c r="Y1798" s="28"/>
    </row>
    <row r="1799" spans="1:25" x14ac:dyDescent="0.2">
      <c r="A1799" t="e">
        <f>IF(OR(F1799=#REF!,G1799=#REF!),ROUND(A1798+1,0),A1798+0.0001)</f>
        <v>#REF!</v>
      </c>
      <c r="B1799" s="20" t="e">
        <f>IF(AND(E1799&gt;=$B$2,E1799&lt;=$B$3,OR(F1799=#REF!,G1799=#REF!)),ROUND(B1798+1,0),B1798+0.0001)</f>
        <v>#REF!</v>
      </c>
      <c r="C1799" s="20" t="e">
        <f>IF(H1799=#REF!,ROUND(C1798+1,0),C1798+0.0001)</f>
        <v>#REF!</v>
      </c>
      <c r="D1799" s="21"/>
      <c r="E1799" s="22"/>
      <c r="F1799" s="23"/>
      <c r="G1799" s="24"/>
      <c r="H1799" s="51"/>
      <c r="I1799" s="25"/>
      <c r="J1799" s="31"/>
      <c r="K1799" s="43" t="str">
        <f t="shared" si="56"/>
        <v/>
      </c>
      <c r="L1799" s="45" t="str">
        <f>IF(F1799="","",VLOOKUP(Journal!F1799,Kontenplan!$E$9:$F$278,2))</f>
        <v/>
      </c>
      <c r="M1799" s="44" t="str">
        <f>IF(G1799="","",VLOOKUP(Journal!G1799,Kontenplan!$E$9:$F$278,2))</f>
        <v/>
      </c>
      <c r="N1799" s="28" t="str">
        <f>IF(AND(G1799="",I1799="",J1799=""),"",IF(AND(I1799&gt;0,OR(F1799="",G1799="")),"Bitte gültige Kontonummer/n eingeben",IF(OR(AND(F1799&gt;0,F1799&lt;1000),F1799&gt;9999),"Sollkontonummer muss vierstellig sein",IF(VLOOKUP(F1799,Kontenplan!$E$9:$E$277,1)&lt;&gt;F1799,"Sollkonto existiert nicht",IF(D1799=0,"Bitte Beleg-Nr. prüfen",IF(OR(AND(G1799&gt;0,G1799&lt;1000),G1799&gt;9999),"Habenkontonummer muss vierstellig sein",IF(VLOOKUP(G1799,Kontenplan!$E$9:$F$277,1)&lt;&gt;G1799,"Habenkonto exisitert nicht","")))))))</f>
        <v/>
      </c>
      <c r="O1799" s="28" t="str">
        <f t="shared" si="55"/>
        <v/>
      </c>
      <c r="P1799" s="28"/>
      <c r="Q1799" s="28"/>
      <c r="R1799" s="28"/>
      <c r="S1799" s="28"/>
      <c r="T1799" s="28"/>
      <c r="U1799" s="28"/>
      <c r="V1799" s="28"/>
      <c r="X1799" s="28"/>
      <c r="Y1799" s="28"/>
    </row>
    <row r="1800" spans="1:25" x14ac:dyDescent="0.2">
      <c r="A1800" t="e">
        <f>IF(OR(F1800=#REF!,G1800=#REF!),ROUND(A1799+1,0),A1799+0.0001)</f>
        <v>#REF!</v>
      </c>
      <c r="B1800" s="20" t="e">
        <f>IF(AND(E1800&gt;=$B$2,E1800&lt;=$B$3,OR(F1800=#REF!,G1800=#REF!)),ROUND(B1799+1,0),B1799+0.0001)</f>
        <v>#REF!</v>
      </c>
      <c r="C1800" s="20" t="e">
        <f>IF(H1800=#REF!,ROUND(C1799+1,0),C1799+0.0001)</f>
        <v>#REF!</v>
      </c>
      <c r="D1800" s="21"/>
      <c r="E1800" s="22"/>
      <c r="F1800" s="23"/>
      <c r="G1800" s="24"/>
      <c r="H1800" s="51"/>
      <c r="I1800" s="25"/>
      <c r="J1800" s="31"/>
      <c r="K1800" s="43" t="str">
        <f t="shared" si="56"/>
        <v/>
      </c>
      <c r="L1800" s="45" t="str">
        <f>IF(F1800="","",VLOOKUP(Journal!F1800,Kontenplan!$E$9:$F$278,2))</f>
        <v/>
      </c>
      <c r="M1800" s="44" t="str">
        <f>IF(G1800="","",VLOOKUP(Journal!G1800,Kontenplan!$E$9:$F$278,2))</f>
        <v/>
      </c>
      <c r="N1800" s="28" t="str">
        <f>IF(AND(G1800="",I1800="",J1800=""),"",IF(AND(I1800&gt;0,OR(F1800="",G1800="")),"Bitte gültige Kontonummer/n eingeben",IF(OR(AND(F1800&gt;0,F1800&lt;1000),F1800&gt;9999),"Sollkontonummer muss vierstellig sein",IF(VLOOKUP(F1800,Kontenplan!$E$9:$E$277,1)&lt;&gt;F1800,"Sollkonto existiert nicht",IF(D1800=0,"Bitte Beleg-Nr. prüfen",IF(OR(AND(G1800&gt;0,G1800&lt;1000),G1800&gt;9999),"Habenkontonummer muss vierstellig sein",IF(VLOOKUP(G1800,Kontenplan!$E$9:$F$277,1)&lt;&gt;G1800,"Habenkonto exisitert nicht","")))))))</f>
        <v/>
      </c>
      <c r="O1800" s="28" t="str">
        <f t="shared" ref="O1800:O1863" si="57">IF(AND(F1800&lt;&gt;"",F1800=G1800),"Soll- und Habenkontonummern sind identisch",IF(AND(D1801&lt;&gt;"",G1800&gt;0,F1800&gt;0,OR(I1800="",I1800&lt;=0)),"Bitte Betrag prüfen",IF(AND(J1800="",D1801&gt;0),"Kein Text ist ok, aber nicht empfehlenswert",IF(OR(AND(E1800="",G1800&gt;0),AND(E1800&lt;MAX(E1793:E1799)-20,G1800&gt;0)),"Datum möglicherweise falsch",""))))</f>
        <v/>
      </c>
      <c r="P1800" s="28"/>
      <c r="Q1800" s="28"/>
      <c r="R1800" s="28"/>
      <c r="S1800" s="28"/>
      <c r="T1800" s="28"/>
      <c r="U1800" s="28"/>
      <c r="V1800" s="28"/>
      <c r="X1800" s="28"/>
      <c r="Y1800" s="28"/>
    </row>
    <row r="1801" spans="1:25" x14ac:dyDescent="0.2">
      <c r="A1801" t="e">
        <f>IF(OR(F1801=#REF!,G1801=#REF!),ROUND(A1800+1,0),A1800+0.0001)</f>
        <v>#REF!</v>
      </c>
      <c r="B1801" s="20" t="e">
        <f>IF(AND(E1801&gt;=$B$2,E1801&lt;=$B$3,OR(F1801=#REF!,G1801=#REF!)),ROUND(B1800+1,0),B1800+0.0001)</f>
        <v>#REF!</v>
      </c>
      <c r="C1801" s="20" t="e">
        <f>IF(H1801=#REF!,ROUND(C1800+1,0),C1800+0.0001)</f>
        <v>#REF!</v>
      </c>
      <c r="D1801" s="21"/>
      <c r="E1801" s="22"/>
      <c r="F1801" s="23"/>
      <c r="G1801" s="24"/>
      <c r="H1801" s="51"/>
      <c r="I1801" s="25"/>
      <c r="J1801" s="31"/>
      <c r="K1801" s="43" t="str">
        <f t="shared" si="56"/>
        <v/>
      </c>
      <c r="L1801" s="45" t="str">
        <f>IF(F1801="","",VLOOKUP(Journal!F1801,Kontenplan!$E$9:$F$278,2))</f>
        <v/>
      </c>
      <c r="M1801" s="44" t="str">
        <f>IF(G1801="","",VLOOKUP(Journal!G1801,Kontenplan!$E$9:$F$278,2))</f>
        <v/>
      </c>
      <c r="N1801" s="28" t="str">
        <f>IF(AND(G1801="",I1801="",J1801=""),"",IF(AND(I1801&gt;0,OR(F1801="",G1801="")),"Bitte gültige Kontonummer/n eingeben",IF(OR(AND(F1801&gt;0,F1801&lt;1000),F1801&gt;9999),"Sollkontonummer muss vierstellig sein",IF(VLOOKUP(F1801,Kontenplan!$E$9:$E$277,1)&lt;&gt;F1801,"Sollkonto existiert nicht",IF(D1801=0,"Bitte Beleg-Nr. prüfen",IF(OR(AND(G1801&gt;0,G1801&lt;1000),G1801&gt;9999),"Habenkontonummer muss vierstellig sein",IF(VLOOKUP(G1801,Kontenplan!$E$9:$F$277,1)&lt;&gt;G1801,"Habenkonto exisitert nicht","")))))))</f>
        <v/>
      </c>
      <c r="O1801" s="28" t="str">
        <f t="shared" si="57"/>
        <v/>
      </c>
      <c r="P1801" s="28"/>
      <c r="Q1801" s="28"/>
      <c r="R1801" s="28"/>
      <c r="S1801" s="28"/>
      <c r="T1801" s="28"/>
      <c r="U1801" s="28"/>
      <c r="V1801" s="28"/>
      <c r="X1801" s="28"/>
      <c r="Y1801" s="28"/>
    </row>
    <row r="1802" spans="1:25" x14ac:dyDescent="0.2">
      <c r="A1802" t="e">
        <f>IF(OR(F1802=#REF!,G1802=#REF!),ROUND(A1801+1,0),A1801+0.0001)</f>
        <v>#REF!</v>
      </c>
      <c r="B1802" s="20" t="e">
        <f>IF(AND(E1802&gt;=$B$2,E1802&lt;=$B$3,OR(F1802=#REF!,G1802=#REF!)),ROUND(B1801+1,0),B1801+0.0001)</f>
        <v>#REF!</v>
      </c>
      <c r="C1802" s="20" t="e">
        <f>IF(H1802=#REF!,ROUND(C1801+1,0),C1801+0.0001)</f>
        <v>#REF!</v>
      </c>
      <c r="D1802" s="21"/>
      <c r="E1802" s="22"/>
      <c r="F1802" s="23"/>
      <c r="G1802" s="24"/>
      <c r="H1802" s="51"/>
      <c r="I1802" s="25"/>
      <c r="J1802" s="31"/>
      <c r="K1802" s="43" t="str">
        <f t="shared" si="56"/>
        <v/>
      </c>
      <c r="L1802" s="45" t="str">
        <f>IF(F1802="","",VLOOKUP(Journal!F1802,Kontenplan!$E$9:$F$278,2))</f>
        <v/>
      </c>
      <c r="M1802" s="44" t="str">
        <f>IF(G1802="","",VLOOKUP(Journal!G1802,Kontenplan!$E$9:$F$278,2))</f>
        <v/>
      </c>
      <c r="N1802" s="28" t="str">
        <f>IF(AND(G1802="",I1802="",J1802=""),"",IF(AND(I1802&gt;0,OR(F1802="",G1802="")),"Bitte gültige Kontonummer/n eingeben",IF(OR(AND(F1802&gt;0,F1802&lt;1000),F1802&gt;9999),"Sollkontonummer muss vierstellig sein",IF(VLOOKUP(F1802,Kontenplan!$E$9:$E$277,1)&lt;&gt;F1802,"Sollkonto existiert nicht",IF(D1802=0,"Bitte Beleg-Nr. prüfen",IF(OR(AND(G1802&gt;0,G1802&lt;1000),G1802&gt;9999),"Habenkontonummer muss vierstellig sein",IF(VLOOKUP(G1802,Kontenplan!$E$9:$F$277,1)&lt;&gt;G1802,"Habenkonto exisitert nicht","")))))))</f>
        <v/>
      </c>
      <c r="O1802" s="28" t="str">
        <f t="shared" si="57"/>
        <v/>
      </c>
      <c r="P1802" s="28"/>
      <c r="Q1802" s="28"/>
      <c r="R1802" s="28"/>
      <c r="S1802" s="28"/>
      <c r="T1802" s="28"/>
      <c r="U1802" s="28"/>
      <c r="V1802" s="28"/>
      <c r="X1802" s="28"/>
      <c r="Y1802" s="28"/>
    </row>
    <row r="1803" spans="1:25" x14ac:dyDescent="0.2">
      <c r="A1803" t="e">
        <f>IF(OR(F1803=#REF!,G1803=#REF!),ROUND(A1802+1,0),A1802+0.0001)</f>
        <v>#REF!</v>
      </c>
      <c r="B1803" s="20" t="e">
        <f>IF(AND(E1803&gt;=$B$2,E1803&lt;=$B$3,OR(F1803=#REF!,G1803=#REF!)),ROUND(B1802+1,0),B1802+0.0001)</f>
        <v>#REF!</v>
      </c>
      <c r="C1803" s="20" t="e">
        <f>IF(H1803=#REF!,ROUND(C1802+1,0),C1802+0.0001)</f>
        <v>#REF!</v>
      </c>
      <c r="D1803" s="21"/>
      <c r="E1803" s="22"/>
      <c r="F1803" s="23"/>
      <c r="G1803" s="24"/>
      <c r="H1803" s="51"/>
      <c r="I1803" s="25"/>
      <c r="J1803" s="31"/>
      <c r="K1803" s="43" t="str">
        <f t="shared" si="56"/>
        <v/>
      </c>
      <c r="L1803" s="45" t="str">
        <f>IF(F1803="","",VLOOKUP(Journal!F1803,Kontenplan!$E$9:$F$278,2))</f>
        <v/>
      </c>
      <c r="M1803" s="44" t="str">
        <f>IF(G1803="","",VLOOKUP(Journal!G1803,Kontenplan!$E$9:$F$278,2))</f>
        <v/>
      </c>
      <c r="N1803" s="28" t="str">
        <f>IF(AND(G1803="",I1803="",J1803=""),"",IF(AND(I1803&gt;0,OR(F1803="",G1803="")),"Bitte gültige Kontonummer/n eingeben",IF(OR(AND(F1803&gt;0,F1803&lt;1000),F1803&gt;9999),"Sollkontonummer muss vierstellig sein",IF(VLOOKUP(F1803,Kontenplan!$E$9:$E$277,1)&lt;&gt;F1803,"Sollkonto existiert nicht",IF(D1803=0,"Bitte Beleg-Nr. prüfen",IF(OR(AND(G1803&gt;0,G1803&lt;1000),G1803&gt;9999),"Habenkontonummer muss vierstellig sein",IF(VLOOKUP(G1803,Kontenplan!$E$9:$F$277,1)&lt;&gt;G1803,"Habenkonto exisitert nicht","")))))))</f>
        <v/>
      </c>
      <c r="O1803" s="28" t="str">
        <f t="shared" si="57"/>
        <v/>
      </c>
      <c r="P1803" s="28"/>
      <c r="Q1803" s="28"/>
      <c r="R1803" s="28"/>
      <c r="S1803" s="28"/>
      <c r="T1803" s="28"/>
      <c r="U1803" s="28"/>
      <c r="V1803" s="28"/>
      <c r="X1803" s="28"/>
      <c r="Y1803" s="28"/>
    </row>
    <row r="1804" spans="1:25" x14ac:dyDescent="0.2">
      <c r="A1804" t="e">
        <f>IF(OR(F1804=#REF!,G1804=#REF!),ROUND(A1803+1,0),A1803+0.0001)</f>
        <v>#REF!</v>
      </c>
      <c r="B1804" s="20" t="e">
        <f>IF(AND(E1804&gt;=$B$2,E1804&lt;=$B$3,OR(F1804=#REF!,G1804=#REF!)),ROUND(B1803+1,0),B1803+0.0001)</f>
        <v>#REF!</v>
      </c>
      <c r="C1804" s="20" t="e">
        <f>IF(H1804=#REF!,ROUND(C1803+1,0),C1803+0.0001)</f>
        <v>#REF!</v>
      </c>
      <c r="D1804" s="21"/>
      <c r="E1804" s="22"/>
      <c r="F1804" s="23"/>
      <c r="G1804" s="24"/>
      <c r="H1804" s="51"/>
      <c r="I1804" s="25"/>
      <c r="J1804" s="31"/>
      <c r="K1804" s="43" t="str">
        <f t="shared" si="56"/>
        <v/>
      </c>
      <c r="L1804" s="45" t="str">
        <f>IF(F1804="","",VLOOKUP(Journal!F1804,Kontenplan!$E$9:$F$278,2))</f>
        <v/>
      </c>
      <c r="M1804" s="44" t="str">
        <f>IF(G1804="","",VLOOKUP(Journal!G1804,Kontenplan!$E$9:$F$278,2))</f>
        <v/>
      </c>
      <c r="N1804" s="28" t="str">
        <f>IF(AND(G1804="",I1804="",J1804=""),"",IF(AND(I1804&gt;0,OR(F1804="",G1804="")),"Bitte gültige Kontonummer/n eingeben",IF(OR(AND(F1804&gt;0,F1804&lt;1000),F1804&gt;9999),"Sollkontonummer muss vierstellig sein",IF(VLOOKUP(F1804,Kontenplan!$E$9:$E$277,1)&lt;&gt;F1804,"Sollkonto existiert nicht",IF(D1804=0,"Bitte Beleg-Nr. prüfen",IF(OR(AND(G1804&gt;0,G1804&lt;1000),G1804&gt;9999),"Habenkontonummer muss vierstellig sein",IF(VLOOKUP(G1804,Kontenplan!$E$9:$F$277,1)&lt;&gt;G1804,"Habenkonto exisitert nicht","")))))))</f>
        <v/>
      </c>
      <c r="O1804" s="28" t="str">
        <f t="shared" si="57"/>
        <v/>
      </c>
      <c r="P1804" s="28"/>
      <c r="Q1804" s="28"/>
      <c r="R1804" s="28"/>
      <c r="S1804" s="28"/>
      <c r="T1804" s="28"/>
      <c r="U1804" s="28"/>
      <c r="V1804" s="28"/>
      <c r="X1804" s="28"/>
      <c r="Y1804" s="28"/>
    </row>
    <row r="1805" spans="1:25" x14ac:dyDescent="0.2">
      <c r="A1805" t="e">
        <f>IF(OR(F1805=#REF!,G1805=#REF!),ROUND(A1804+1,0),A1804+0.0001)</f>
        <v>#REF!</v>
      </c>
      <c r="B1805" s="20" t="e">
        <f>IF(AND(E1805&gt;=$B$2,E1805&lt;=$B$3,OR(F1805=#REF!,G1805=#REF!)),ROUND(B1804+1,0),B1804+0.0001)</f>
        <v>#REF!</v>
      </c>
      <c r="C1805" s="20" t="e">
        <f>IF(H1805=#REF!,ROUND(C1804+1,0),C1804+0.0001)</f>
        <v>#REF!</v>
      </c>
      <c r="D1805" s="21"/>
      <c r="E1805" s="22"/>
      <c r="F1805" s="23"/>
      <c r="G1805" s="24"/>
      <c r="H1805" s="51"/>
      <c r="I1805" s="25"/>
      <c r="J1805" s="31"/>
      <c r="K1805" s="43" t="str">
        <f t="shared" si="56"/>
        <v/>
      </c>
      <c r="L1805" s="45" t="str">
        <f>IF(F1805="","",VLOOKUP(Journal!F1805,Kontenplan!$E$9:$F$278,2))</f>
        <v/>
      </c>
      <c r="M1805" s="44" t="str">
        <f>IF(G1805="","",VLOOKUP(Journal!G1805,Kontenplan!$E$9:$F$278,2))</f>
        <v/>
      </c>
      <c r="N1805" s="28" t="str">
        <f>IF(AND(G1805="",I1805="",J1805=""),"",IF(AND(I1805&gt;0,OR(F1805="",G1805="")),"Bitte gültige Kontonummer/n eingeben",IF(OR(AND(F1805&gt;0,F1805&lt;1000),F1805&gt;9999),"Sollkontonummer muss vierstellig sein",IF(VLOOKUP(F1805,Kontenplan!$E$9:$E$277,1)&lt;&gt;F1805,"Sollkonto existiert nicht",IF(D1805=0,"Bitte Beleg-Nr. prüfen",IF(OR(AND(G1805&gt;0,G1805&lt;1000),G1805&gt;9999),"Habenkontonummer muss vierstellig sein",IF(VLOOKUP(G1805,Kontenplan!$E$9:$F$277,1)&lt;&gt;G1805,"Habenkonto exisitert nicht","")))))))</f>
        <v/>
      </c>
      <c r="O1805" s="28" t="str">
        <f t="shared" si="57"/>
        <v/>
      </c>
      <c r="P1805" s="28"/>
      <c r="Q1805" s="28"/>
      <c r="R1805" s="28"/>
      <c r="S1805" s="28"/>
      <c r="T1805" s="28"/>
      <c r="U1805" s="28"/>
      <c r="V1805" s="28"/>
      <c r="X1805" s="28"/>
      <c r="Y1805" s="28"/>
    </row>
    <row r="1806" spans="1:25" x14ac:dyDescent="0.2">
      <c r="A1806" t="e">
        <f>IF(OR(F1806=#REF!,G1806=#REF!),ROUND(A1805+1,0),A1805+0.0001)</f>
        <v>#REF!</v>
      </c>
      <c r="B1806" s="20" t="e">
        <f>IF(AND(E1806&gt;=$B$2,E1806&lt;=$B$3,OR(F1806=#REF!,G1806=#REF!)),ROUND(B1805+1,0),B1805+0.0001)</f>
        <v>#REF!</v>
      </c>
      <c r="C1806" s="20" t="e">
        <f>IF(H1806=#REF!,ROUND(C1805+1,0),C1805+0.0001)</f>
        <v>#REF!</v>
      </c>
      <c r="D1806" s="21"/>
      <c r="E1806" s="22"/>
      <c r="F1806" s="23"/>
      <c r="G1806" s="24"/>
      <c r="H1806" s="51"/>
      <c r="I1806" s="25"/>
      <c r="J1806" s="31"/>
      <c r="K1806" s="43" t="str">
        <f t="shared" si="56"/>
        <v/>
      </c>
      <c r="L1806" s="45" t="str">
        <f>IF(F1806="","",VLOOKUP(Journal!F1806,Kontenplan!$E$9:$F$278,2))</f>
        <v/>
      </c>
      <c r="M1806" s="44" t="str">
        <f>IF(G1806="","",VLOOKUP(Journal!G1806,Kontenplan!$E$9:$F$278,2))</f>
        <v/>
      </c>
      <c r="N1806" s="28" t="str">
        <f>IF(AND(G1806="",I1806="",J1806=""),"",IF(AND(I1806&gt;0,OR(F1806="",G1806="")),"Bitte gültige Kontonummer/n eingeben",IF(OR(AND(F1806&gt;0,F1806&lt;1000),F1806&gt;9999),"Sollkontonummer muss vierstellig sein",IF(VLOOKUP(F1806,Kontenplan!$E$9:$E$277,1)&lt;&gt;F1806,"Sollkonto existiert nicht",IF(D1806=0,"Bitte Beleg-Nr. prüfen",IF(OR(AND(G1806&gt;0,G1806&lt;1000),G1806&gt;9999),"Habenkontonummer muss vierstellig sein",IF(VLOOKUP(G1806,Kontenplan!$E$9:$F$277,1)&lt;&gt;G1806,"Habenkonto exisitert nicht","")))))))</f>
        <v/>
      </c>
      <c r="O1806" s="28" t="str">
        <f t="shared" si="57"/>
        <v/>
      </c>
      <c r="P1806" s="28"/>
      <c r="Q1806" s="28"/>
      <c r="R1806" s="28"/>
      <c r="S1806" s="28"/>
      <c r="T1806" s="28"/>
      <c r="U1806" s="28"/>
      <c r="V1806" s="28"/>
      <c r="X1806" s="28"/>
      <c r="Y1806" s="28"/>
    </row>
    <row r="1807" spans="1:25" x14ac:dyDescent="0.2">
      <c r="A1807" t="e">
        <f>IF(OR(F1807=#REF!,G1807=#REF!),ROUND(A1806+1,0),A1806+0.0001)</f>
        <v>#REF!</v>
      </c>
      <c r="B1807" s="20" t="e">
        <f>IF(AND(E1807&gt;=$B$2,E1807&lt;=$B$3,OR(F1807=#REF!,G1807=#REF!)),ROUND(B1806+1,0),B1806+0.0001)</f>
        <v>#REF!</v>
      </c>
      <c r="C1807" s="20" t="e">
        <f>IF(H1807=#REF!,ROUND(C1806+1,0),C1806+0.0001)</f>
        <v>#REF!</v>
      </c>
      <c r="D1807" s="21"/>
      <c r="E1807" s="22"/>
      <c r="F1807" s="23"/>
      <c r="G1807" s="24"/>
      <c r="H1807" s="51"/>
      <c r="I1807" s="25"/>
      <c r="J1807" s="31"/>
      <c r="K1807" s="43" t="str">
        <f t="shared" si="56"/>
        <v/>
      </c>
      <c r="L1807" s="45" t="str">
        <f>IF(F1807="","",VLOOKUP(Journal!F1807,Kontenplan!$E$9:$F$278,2))</f>
        <v/>
      </c>
      <c r="M1807" s="44" t="str">
        <f>IF(G1807="","",VLOOKUP(Journal!G1807,Kontenplan!$E$9:$F$278,2))</f>
        <v/>
      </c>
      <c r="N1807" s="28" t="str">
        <f>IF(AND(G1807="",I1807="",J1807=""),"",IF(AND(I1807&gt;0,OR(F1807="",G1807="")),"Bitte gültige Kontonummer/n eingeben",IF(OR(AND(F1807&gt;0,F1807&lt;1000),F1807&gt;9999),"Sollkontonummer muss vierstellig sein",IF(VLOOKUP(F1807,Kontenplan!$E$9:$E$277,1)&lt;&gt;F1807,"Sollkonto existiert nicht",IF(D1807=0,"Bitte Beleg-Nr. prüfen",IF(OR(AND(G1807&gt;0,G1807&lt;1000),G1807&gt;9999),"Habenkontonummer muss vierstellig sein",IF(VLOOKUP(G1807,Kontenplan!$E$9:$F$277,1)&lt;&gt;G1807,"Habenkonto exisitert nicht","")))))))</f>
        <v/>
      </c>
      <c r="O1807" s="28" t="str">
        <f t="shared" si="57"/>
        <v/>
      </c>
      <c r="P1807" s="28"/>
      <c r="Q1807" s="28"/>
      <c r="R1807" s="28"/>
      <c r="S1807" s="28"/>
      <c r="T1807" s="28"/>
      <c r="U1807" s="28"/>
      <c r="V1807" s="28"/>
      <c r="X1807" s="28"/>
      <c r="Y1807" s="28"/>
    </row>
    <row r="1808" spans="1:25" x14ac:dyDescent="0.2">
      <c r="A1808" t="e">
        <f>IF(OR(F1808=#REF!,G1808=#REF!),ROUND(A1807+1,0),A1807+0.0001)</f>
        <v>#REF!</v>
      </c>
      <c r="B1808" s="20" t="e">
        <f>IF(AND(E1808&gt;=$B$2,E1808&lt;=$B$3,OR(F1808=#REF!,G1808=#REF!)),ROUND(B1807+1,0),B1807+0.0001)</f>
        <v>#REF!</v>
      </c>
      <c r="C1808" s="20" t="e">
        <f>IF(H1808=#REF!,ROUND(C1807+1,0),C1807+0.0001)</f>
        <v>#REF!</v>
      </c>
      <c r="D1808" s="21"/>
      <c r="E1808" s="22"/>
      <c r="F1808" s="23"/>
      <c r="G1808" s="24"/>
      <c r="H1808" s="51"/>
      <c r="I1808" s="25"/>
      <c r="J1808" s="31"/>
      <c r="K1808" s="43" t="str">
        <f t="shared" si="56"/>
        <v/>
      </c>
      <c r="L1808" s="45" t="str">
        <f>IF(F1808="","",VLOOKUP(Journal!F1808,Kontenplan!$E$9:$F$278,2))</f>
        <v/>
      </c>
      <c r="M1808" s="44" t="str">
        <f>IF(G1808="","",VLOOKUP(Journal!G1808,Kontenplan!$E$9:$F$278,2))</f>
        <v/>
      </c>
      <c r="N1808" s="28" t="str">
        <f>IF(AND(G1808="",I1808="",J1808=""),"",IF(AND(I1808&gt;0,OR(F1808="",G1808="")),"Bitte gültige Kontonummer/n eingeben",IF(OR(AND(F1808&gt;0,F1808&lt;1000),F1808&gt;9999),"Sollkontonummer muss vierstellig sein",IF(VLOOKUP(F1808,Kontenplan!$E$9:$E$277,1)&lt;&gt;F1808,"Sollkonto existiert nicht",IF(D1808=0,"Bitte Beleg-Nr. prüfen",IF(OR(AND(G1808&gt;0,G1808&lt;1000),G1808&gt;9999),"Habenkontonummer muss vierstellig sein",IF(VLOOKUP(G1808,Kontenplan!$E$9:$F$277,1)&lt;&gt;G1808,"Habenkonto exisitert nicht","")))))))</f>
        <v/>
      </c>
      <c r="O1808" s="28" t="str">
        <f t="shared" si="57"/>
        <v/>
      </c>
      <c r="P1808" s="28"/>
      <c r="Q1808" s="28"/>
      <c r="R1808" s="28"/>
      <c r="S1808" s="28"/>
      <c r="T1808" s="28"/>
      <c r="U1808" s="28"/>
      <c r="V1808" s="28"/>
      <c r="X1808" s="28"/>
      <c r="Y1808" s="28"/>
    </row>
    <row r="1809" spans="1:25" x14ac:dyDescent="0.2">
      <c r="A1809" t="e">
        <f>IF(OR(F1809=#REF!,G1809=#REF!),ROUND(A1808+1,0),A1808+0.0001)</f>
        <v>#REF!</v>
      </c>
      <c r="B1809" s="20" t="e">
        <f>IF(AND(E1809&gt;=$B$2,E1809&lt;=$B$3,OR(F1809=#REF!,G1809=#REF!)),ROUND(B1808+1,0),B1808+0.0001)</f>
        <v>#REF!</v>
      </c>
      <c r="C1809" s="20" t="e">
        <f>IF(H1809=#REF!,ROUND(C1808+1,0),C1808+0.0001)</f>
        <v>#REF!</v>
      </c>
      <c r="D1809" s="21"/>
      <c r="E1809" s="22"/>
      <c r="F1809" s="23"/>
      <c r="G1809" s="24"/>
      <c r="H1809" s="51"/>
      <c r="I1809" s="25"/>
      <c r="J1809" s="31"/>
      <c r="K1809" s="43" t="str">
        <f t="shared" si="56"/>
        <v/>
      </c>
      <c r="L1809" s="45" t="str">
        <f>IF(F1809="","",VLOOKUP(Journal!F1809,Kontenplan!$E$9:$F$278,2))</f>
        <v/>
      </c>
      <c r="M1809" s="44" t="str">
        <f>IF(G1809="","",VLOOKUP(Journal!G1809,Kontenplan!$E$9:$F$278,2))</f>
        <v/>
      </c>
      <c r="N1809" s="28" t="str">
        <f>IF(AND(G1809="",I1809="",J1809=""),"",IF(AND(I1809&gt;0,OR(F1809="",G1809="")),"Bitte gültige Kontonummer/n eingeben",IF(OR(AND(F1809&gt;0,F1809&lt;1000),F1809&gt;9999),"Sollkontonummer muss vierstellig sein",IF(VLOOKUP(F1809,Kontenplan!$E$9:$E$277,1)&lt;&gt;F1809,"Sollkonto existiert nicht",IF(D1809=0,"Bitte Beleg-Nr. prüfen",IF(OR(AND(G1809&gt;0,G1809&lt;1000),G1809&gt;9999),"Habenkontonummer muss vierstellig sein",IF(VLOOKUP(G1809,Kontenplan!$E$9:$F$277,1)&lt;&gt;G1809,"Habenkonto exisitert nicht","")))))))</f>
        <v/>
      </c>
      <c r="O1809" s="28" t="str">
        <f t="shared" si="57"/>
        <v/>
      </c>
      <c r="P1809" s="28"/>
      <c r="Q1809" s="28"/>
      <c r="R1809" s="28"/>
      <c r="S1809" s="28"/>
      <c r="T1809" s="28"/>
      <c r="U1809" s="28"/>
      <c r="V1809" s="28"/>
      <c r="X1809" s="28"/>
      <c r="Y1809" s="28"/>
    </row>
    <row r="1810" spans="1:25" x14ac:dyDescent="0.2">
      <c r="A1810" t="e">
        <f>IF(OR(F1810=#REF!,G1810=#REF!),ROUND(A1809+1,0),A1809+0.0001)</f>
        <v>#REF!</v>
      </c>
      <c r="B1810" s="20" t="e">
        <f>IF(AND(E1810&gt;=$B$2,E1810&lt;=$B$3,OR(F1810=#REF!,G1810=#REF!)),ROUND(B1809+1,0),B1809+0.0001)</f>
        <v>#REF!</v>
      </c>
      <c r="C1810" s="20" t="e">
        <f>IF(H1810=#REF!,ROUND(C1809+1,0),C1809+0.0001)</f>
        <v>#REF!</v>
      </c>
      <c r="D1810" s="21"/>
      <c r="E1810" s="22"/>
      <c r="F1810" s="23"/>
      <c r="G1810" s="24"/>
      <c r="H1810" s="51"/>
      <c r="I1810" s="25"/>
      <c r="J1810" s="31"/>
      <c r="K1810" s="43" t="str">
        <f t="shared" si="56"/>
        <v/>
      </c>
      <c r="L1810" s="45" t="str">
        <f>IF(F1810="","",VLOOKUP(Journal!F1810,Kontenplan!$E$9:$F$278,2))</f>
        <v/>
      </c>
      <c r="M1810" s="44" t="str">
        <f>IF(G1810="","",VLOOKUP(Journal!G1810,Kontenplan!$E$9:$F$278,2))</f>
        <v/>
      </c>
      <c r="N1810" s="28" t="str">
        <f>IF(AND(G1810="",I1810="",J1810=""),"",IF(AND(I1810&gt;0,OR(F1810="",G1810="")),"Bitte gültige Kontonummer/n eingeben",IF(OR(AND(F1810&gt;0,F1810&lt;1000),F1810&gt;9999),"Sollkontonummer muss vierstellig sein",IF(VLOOKUP(F1810,Kontenplan!$E$9:$E$277,1)&lt;&gt;F1810,"Sollkonto existiert nicht",IF(D1810=0,"Bitte Beleg-Nr. prüfen",IF(OR(AND(G1810&gt;0,G1810&lt;1000),G1810&gt;9999),"Habenkontonummer muss vierstellig sein",IF(VLOOKUP(G1810,Kontenplan!$E$9:$F$277,1)&lt;&gt;G1810,"Habenkonto exisitert nicht","")))))))</f>
        <v/>
      </c>
      <c r="O1810" s="28" t="str">
        <f t="shared" si="57"/>
        <v/>
      </c>
      <c r="P1810" s="28"/>
      <c r="Q1810" s="28"/>
      <c r="R1810" s="28"/>
      <c r="S1810" s="28"/>
      <c r="T1810" s="28"/>
      <c r="U1810" s="28"/>
      <c r="V1810" s="28"/>
      <c r="X1810" s="28"/>
      <c r="Y1810" s="28"/>
    </row>
    <row r="1811" spans="1:25" x14ac:dyDescent="0.2">
      <c r="A1811" t="e">
        <f>IF(OR(F1811=#REF!,G1811=#REF!),ROUND(A1810+1,0),A1810+0.0001)</f>
        <v>#REF!</v>
      </c>
      <c r="B1811" s="20" t="e">
        <f>IF(AND(E1811&gt;=$B$2,E1811&lt;=$B$3,OR(F1811=#REF!,G1811=#REF!)),ROUND(B1810+1,0),B1810+0.0001)</f>
        <v>#REF!</v>
      </c>
      <c r="C1811" s="20" t="e">
        <f>IF(H1811=#REF!,ROUND(C1810+1,0),C1810+0.0001)</f>
        <v>#REF!</v>
      </c>
      <c r="D1811" s="21"/>
      <c r="E1811" s="22"/>
      <c r="F1811" s="23"/>
      <c r="G1811" s="24"/>
      <c r="H1811" s="51"/>
      <c r="I1811" s="25"/>
      <c r="J1811" s="31"/>
      <c r="K1811" s="43" t="str">
        <f t="shared" si="56"/>
        <v/>
      </c>
      <c r="L1811" s="45" t="str">
        <f>IF(F1811="","",VLOOKUP(Journal!F1811,Kontenplan!$E$9:$F$278,2))</f>
        <v/>
      </c>
      <c r="M1811" s="44" t="str">
        <f>IF(G1811="","",VLOOKUP(Journal!G1811,Kontenplan!$E$9:$F$278,2))</f>
        <v/>
      </c>
      <c r="N1811" s="28" t="str">
        <f>IF(AND(G1811="",I1811="",J1811=""),"",IF(AND(I1811&gt;0,OR(F1811="",G1811="")),"Bitte gültige Kontonummer/n eingeben",IF(OR(AND(F1811&gt;0,F1811&lt;1000),F1811&gt;9999),"Sollkontonummer muss vierstellig sein",IF(VLOOKUP(F1811,Kontenplan!$E$9:$E$277,1)&lt;&gt;F1811,"Sollkonto existiert nicht",IF(D1811=0,"Bitte Beleg-Nr. prüfen",IF(OR(AND(G1811&gt;0,G1811&lt;1000),G1811&gt;9999),"Habenkontonummer muss vierstellig sein",IF(VLOOKUP(G1811,Kontenplan!$E$9:$F$277,1)&lt;&gt;G1811,"Habenkonto exisitert nicht","")))))))</f>
        <v/>
      </c>
      <c r="O1811" s="28" t="str">
        <f t="shared" si="57"/>
        <v/>
      </c>
      <c r="P1811" s="28"/>
      <c r="Q1811" s="28"/>
      <c r="R1811" s="28"/>
      <c r="S1811" s="28"/>
      <c r="T1811" s="28"/>
      <c r="U1811" s="28"/>
      <c r="V1811" s="28"/>
      <c r="X1811" s="28"/>
      <c r="Y1811" s="28"/>
    </row>
    <row r="1812" spans="1:25" x14ac:dyDescent="0.2">
      <c r="A1812" t="e">
        <f>IF(OR(F1812=#REF!,G1812=#REF!),ROUND(A1811+1,0),A1811+0.0001)</f>
        <v>#REF!</v>
      </c>
      <c r="B1812" s="20" t="e">
        <f>IF(AND(E1812&gt;=$B$2,E1812&lt;=$B$3,OR(F1812=#REF!,G1812=#REF!)),ROUND(B1811+1,0),B1811+0.0001)</f>
        <v>#REF!</v>
      </c>
      <c r="C1812" s="20" t="e">
        <f>IF(H1812=#REF!,ROUND(C1811+1,0),C1811+0.0001)</f>
        <v>#REF!</v>
      </c>
      <c r="D1812" s="21"/>
      <c r="E1812" s="22"/>
      <c r="F1812" s="23"/>
      <c r="G1812" s="24"/>
      <c r="H1812" s="51"/>
      <c r="I1812" s="25"/>
      <c r="J1812" s="31"/>
      <c r="K1812" s="43" t="str">
        <f t="shared" si="56"/>
        <v/>
      </c>
      <c r="L1812" s="45" t="str">
        <f>IF(F1812="","",VLOOKUP(Journal!F1812,Kontenplan!$E$9:$F$278,2))</f>
        <v/>
      </c>
      <c r="M1812" s="44" t="str">
        <f>IF(G1812="","",VLOOKUP(Journal!G1812,Kontenplan!$E$9:$F$278,2))</f>
        <v/>
      </c>
      <c r="N1812" s="28" t="str">
        <f>IF(AND(G1812="",I1812="",J1812=""),"",IF(AND(I1812&gt;0,OR(F1812="",G1812="")),"Bitte gültige Kontonummer/n eingeben",IF(OR(AND(F1812&gt;0,F1812&lt;1000),F1812&gt;9999),"Sollkontonummer muss vierstellig sein",IF(VLOOKUP(F1812,Kontenplan!$E$9:$E$277,1)&lt;&gt;F1812,"Sollkonto existiert nicht",IF(D1812=0,"Bitte Beleg-Nr. prüfen",IF(OR(AND(G1812&gt;0,G1812&lt;1000),G1812&gt;9999),"Habenkontonummer muss vierstellig sein",IF(VLOOKUP(G1812,Kontenplan!$E$9:$F$277,1)&lt;&gt;G1812,"Habenkonto exisitert nicht","")))))))</f>
        <v/>
      </c>
      <c r="O1812" s="28" t="str">
        <f t="shared" si="57"/>
        <v/>
      </c>
      <c r="P1812" s="28"/>
      <c r="Q1812" s="28"/>
      <c r="R1812" s="28"/>
      <c r="S1812" s="28"/>
      <c r="T1812" s="28"/>
      <c r="U1812" s="28"/>
      <c r="V1812" s="28"/>
      <c r="X1812" s="28"/>
      <c r="Y1812" s="28"/>
    </row>
    <row r="1813" spans="1:25" x14ac:dyDescent="0.2">
      <c r="A1813" t="e">
        <f>IF(OR(F1813=#REF!,G1813=#REF!),ROUND(A1812+1,0),A1812+0.0001)</f>
        <v>#REF!</v>
      </c>
      <c r="B1813" s="20" t="e">
        <f>IF(AND(E1813&gt;=$B$2,E1813&lt;=$B$3,OR(F1813=#REF!,G1813=#REF!)),ROUND(B1812+1,0),B1812+0.0001)</f>
        <v>#REF!</v>
      </c>
      <c r="C1813" s="20" t="e">
        <f>IF(H1813=#REF!,ROUND(C1812+1,0),C1812+0.0001)</f>
        <v>#REF!</v>
      </c>
      <c r="D1813" s="21"/>
      <c r="E1813" s="22"/>
      <c r="F1813" s="23"/>
      <c r="G1813" s="24"/>
      <c r="H1813" s="51"/>
      <c r="I1813" s="25"/>
      <c r="J1813" s="31"/>
      <c r="K1813" s="43" t="str">
        <f t="shared" si="56"/>
        <v/>
      </c>
      <c r="L1813" s="45" t="str">
        <f>IF(F1813="","",VLOOKUP(Journal!F1813,Kontenplan!$E$9:$F$278,2))</f>
        <v/>
      </c>
      <c r="M1813" s="44" t="str">
        <f>IF(G1813="","",VLOOKUP(Journal!G1813,Kontenplan!$E$9:$F$278,2))</f>
        <v/>
      </c>
      <c r="N1813" s="28" t="str">
        <f>IF(AND(G1813="",I1813="",J1813=""),"",IF(AND(I1813&gt;0,OR(F1813="",G1813="")),"Bitte gültige Kontonummer/n eingeben",IF(OR(AND(F1813&gt;0,F1813&lt;1000),F1813&gt;9999),"Sollkontonummer muss vierstellig sein",IF(VLOOKUP(F1813,Kontenplan!$E$9:$E$277,1)&lt;&gt;F1813,"Sollkonto existiert nicht",IF(D1813=0,"Bitte Beleg-Nr. prüfen",IF(OR(AND(G1813&gt;0,G1813&lt;1000),G1813&gt;9999),"Habenkontonummer muss vierstellig sein",IF(VLOOKUP(G1813,Kontenplan!$E$9:$F$277,1)&lt;&gt;G1813,"Habenkonto exisitert nicht","")))))))</f>
        <v/>
      </c>
      <c r="O1813" s="28" t="str">
        <f t="shared" si="57"/>
        <v/>
      </c>
      <c r="P1813" s="28"/>
      <c r="Q1813" s="28"/>
      <c r="R1813" s="28"/>
      <c r="S1813" s="28"/>
      <c r="T1813" s="28"/>
      <c r="U1813" s="28"/>
      <c r="V1813" s="28"/>
      <c r="X1813" s="28"/>
      <c r="Y1813" s="28"/>
    </row>
    <row r="1814" spans="1:25" x14ac:dyDescent="0.2">
      <c r="A1814" t="e">
        <f>IF(OR(F1814=#REF!,G1814=#REF!),ROUND(A1813+1,0),A1813+0.0001)</f>
        <v>#REF!</v>
      </c>
      <c r="B1814" s="20" t="e">
        <f>IF(AND(E1814&gt;=$B$2,E1814&lt;=$B$3,OR(F1814=#REF!,G1814=#REF!)),ROUND(B1813+1,0),B1813+0.0001)</f>
        <v>#REF!</v>
      </c>
      <c r="C1814" s="20" t="e">
        <f>IF(H1814=#REF!,ROUND(C1813+1,0),C1813+0.0001)</f>
        <v>#REF!</v>
      </c>
      <c r="D1814" s="21"/>
      <c r="E1814" s="22"/>
      <c r="F1814" s="23"/>
      <c r="G1814" s="24"/>
      <c r="H1814" s="51"/>
      <c r="I1814" s="25"/>
      <c r="J1814" s="31"/>
      <c r="K1814" s="43" t="str">
        <f t="shared" si="56"/>
        <v/>
      </c>
      <c r="L1814" s="45" t="str">
        <f>IF(F1814="","",VLOOKUP(Journal!F1814,Kontenplan!$E$9:$F$278,2))</f>
        <v/>
      </c>
      <c r="M1814" s="44" t="str">
        <f>IF(G1814="","",VLOOKUP(Journal!G1814,Kontenplan!$E$9:$F$278,2))</f>
        <v/>
      </c>
      <c r="N1814" s="28" t="str">
        <f>IF(AND(G1814="",I1814="",J1814=""),"",IF(AND(I1814&gt;0,OR(F1814="",G1814="")),"Bitte gültige Kontonummer/n eingeben",IF(OR(AND(F1814&gt;0,F1814&lt;1000),F1814&gt;9999),"Sollkontonummer muss vierstellig sein",IF(VLOOKUP(F1814,Kontenplan!$E$9:$E$277,1)&lt;&gt;F1814,"Sollkonto existiert nicht",IF(D1814=0,"Bitte Beleg-Nr. prüfen",IF(OR(AND(G1814&gt;0,G1814&lt;1000),G1814&gt;9999),"Habenkontonummer muss vierstellig sein",IF(VLOOKUP(G1814,Kontenplan!$E$9:$F$277,1)&lt;&gt;G1814,"Habenkonto exisitert nicht","")))))))</f>
        <v/>
      </c>
      <c r="O1814" s="28" t="str">
        <f t="shared" si="57"/>
        <v/>
      </c>
      <c r="P1814" s="28"/>
      <c r="Q1814" s="28"/>
      <c r="R1814" s="28"/>
      <c r="S1814" s="28"/>
      <c r="T1814" s="28"/>
      <c r="U1814" s="28"/>
      <c r="V1814" s="28"/>
      <c r="X1814" s="28"/>
      <c r="Y1814" s="28"/>
    </row>
    <row r="1815" spans="1:25" x14ac:dyDescent="0.2">
      <c r="A1815" t="e">
        <f>IF(OR(F1815=#REF!,G1815=#REF!),ROUND(A1814+1,0),A1814+0.0001)</f>
        <v>#REF!</v>
      </c>
      <c r="B1815" s="20" t="e">
        <f>IF(AND(E1815&gt;=$B$2,E1815&lt;=$B$3,OR(F1815=#REF!,G1815=#REF!)),ROUND(B1814+1,0),B1814+0.0001)</f>
        <v>#REF!</v>
      </c>
      <c r="C1815" s="20" t="e">
        <f>IF(H1815=#REF!,ROUND(C1814+1,0),C1814+0.0001)</f>
        <v>#REF!</v>
      </c>
      <c r="D1815" s="21"/>
      <c r="E1815" s="22"/>
      <c r="F1815" s="23"/>
      <c r="G1815" s="24"/>
      <c r="H1815" s="51"/>
      <c r="I1815" s="25"/>
      <c r="J1815" s="31"/>
      <c r="K1815" s="43" t="str">
        <f t="shared" si="56"/>
        <v/>
      </c>
      <c r="L1815" s="45" t="str">
        <f>IF(F1815="","",VLOOKUP(Journal!F1815,Kontenplan!$E$9:$F$278,2))</f>
        <v/>
      </c>
      <c r="M1815" s="44" t="str">
        <f>IF(G1815="","",VLOOKUP(Journal!G1815,Kontenplan!$E$9:$F$278,2))</f>
        <v/>
      </c>
      <c r="N1815" s="28" t="str">
        <f>IF(AND(G1815="",I1815="",J1815=""),"",IF(AND(I1815&gt;0,OR(F1815="",G1815="")),"Bitte gültige Kontonummer/n eingeben",IF(OR(AND(F1815&gt;0,F1815&lt;1000),F1815&gt;9999),"Sollkontonummer muss vierstellig sein",IF(VLOOKUP(F1815,Kontenplan!$E$9:$E$277,1)&lt;&gt;F1815,"Sollkonto existiert nicht",IF(D1815=0,"Bitte Beleg-Nr. prüfen",IF(OR(AND(G1815&gt;0,G1815&lt;1000),G1815&gt;9999),"Habenkontonummer muss vierstellig sein",IF(VLOOKUP(G1815,Kontenplan!$E$9:$F$277,1)&lt;&gt;G1815,"Habenkonto exisitert nicht","")))))))</f>
        <v/>
      </c>
      <c r="O1815" s="28" t="str">
        <f t="shared" si="57"/>
        <v/>
      </c>
      <c r="P1815" s="28"/>
      <c r="Q1815" s="28"/>
      <c r="R1815" s="28"/>
      <c r="S1815" s="28"/>
      <c r="T1815" s="28"/>
      <c r="U1815" s="28"/>
      <c r="V1815" s="28"/>
      <c r="X1815" s="28"/>
      <c r="Y1815" s="28"/>
    </row>
    <row r="1816" spans="1:25" x14ac:dyDescent="0.2">
      <c r="A1816" t="e">
        <f>IF(OR(F1816=#REF!,G1816=#REF!),ROUND(A1815+1,0),A1815+0.0001)</f>
        <v>#REF!</v>
      </c>
      <c r="B1816" s="20" t="e">
        <f>IF(AND(E1816&gt;=$B$2,E1816&lt;=$B$3,OR(F1816=#REF!,G1816=#REF!)),ROUND(B1815+1,0),B1815+0.0001)</f>
        <v>#REF!</v>
      </c>
      <c r="C1816" s="20" t="e">
        <f>IF(H1816=#REF!,ROUND(C1815+1,0),C1815+0.0001)</f>
        <v>#REF!</v>
      </c>
      <c r="D1816" s="21"/>
      <c r="E1816" s="22"/>
      <c r="F1816" s="23"/>
      <c r="G1816" s="24"/>
      <c r="H1816" s="51"/>
      <c r="I1816" s="25"/>
      <c r="J1816" s="31"/>
      <c r="K1816" s="43" t="str">
        <f t="shared" si="56"/>
        <v/>
      </c>
      <c r="L1816" s="45" t="str">
        <f>IF(F1816="","",VLOOKUP(Journal!F1816,Kontenplan!$E$9:$F$278,2))</f>
        <v/>
      </c>
      <c r="M1816" s="44" t="str">
        <f>IF(G1816="","",VLOOKUP(Journal!G1816,Kontenplan!$E$9:$F$278,2))</f>
        <v/>
      </c>
      <c r="N1816" s="28" t="str">
        <f>IF(AND(G1816="",I1816="",J1816=""),"",IF(AND(I1816&gt;0,OR(F1816="",G1816="")),"Bitte gültige Kontonummer/n eingeben",IF(OR(AND(F1816&gt;0,F1816&lt;1000),F1816&gt;9999),"Sollkontonummer muss vierstellig sein",IF(VLOOKUP(F1816,Kontenplan!$E$9:$E$277,1)&lt;&gt;F1816,"Sollkonto existiert nicht",IF(D1816=0,"Bitte Beleg-Nr. prüfen",IF(OR(AND(G1816&gt;0,G1816&lt;1000),G1816&gt;9999),"Habenkontonummer muss vierstellig sein",IF(VLOOKUP(G1816,Kontenplan!$E$9:$F$277,1)&lt;&gt;G1816,"Habenkonto exisitert nicht","")))))))</f>
        <v/>
      </c>
      <c r="O1816" s="28" t="str">
        <f t="shared" si="57"/>
        <v/>
      </c>
      <c r="P1816" s="28"/>
      <c r="Q1816" s="28"/>
      <c r="R1816" s="28"/>
      <c r="S1816" s="28"/>
      <c r="T1816" s="28"/>
      <c r="U1816" s="28"/>
      <c r="V1816" s="28"/>
      <c r="X1816" s="28"/>
      <c r="Y1816" s="28"/>
    </row>
    <row r="1817" spans="1:25" x14ac:dyDescent="0.2">
      <c r="A1817" t="e">
        <f>IF(OR(F1817=#REF!,G1817=#REF!),ROUND(A1816+1,0),A1816+0.0001)</f>
        <v>#REF!</v>
      </c>
      <c r="B1817" s="20" t="e">
        <f>IF(AND(E1817&gt;=$B$2,E1817&lt;=$B$3,OR(F1817=#REF!,G1817=#REF!)),ROUND(B1816+1,0),B1816+0.0001)</f>
        <v>#REF!</v>
      </c>
      <c r="C1817" s="20" t="e">
        <f>IF(H1817=#REF!,ROUND(C1816+1,0),C1816+0.0001)</f>
        <v>#REF!</v>
      </c>
      <c r="D1817" s="21"/>
      <c r="E1817" s="22"/>
      <c r="F1817" s="23"/>
      <c r="G1817" s="24"/>
      <c r="H1817" s="51"/>
      <c r="I1817" s="25"/>
      <c r="J1817" s="31"/>
      <c r="K1817" s="43" t="str">
        <f t="shared" si="56"/>
        <v/>
      </c>
      <c r="L1817" s="45" t="str">
        <f>IF(F1817="","",VLOOKUP(Journal!F1817,Kontenplan!$E$9:$F$278,2))</f>
        <v/>
      </c>
      <c r="M1817" s="44" t="str">
        <f>IF(G1817="","",VLOOKUP(Journal!G1817,Kontenplan!$E$9:$F$278,2))</f>
        <v/>
      </c>
      <c r="N1817" s="28" t="str">
        <f>IF(AND(G1817="",I1817="",J1817=""),"",IF(AND(I1817&gt;0,OR(F1817="",G1817="")),"Bitte gültige Kontonummer/n eingeben",IF(OR(AND(F1817&gt;0,F1817&lt;1000),F1817&gt;9999),"Sollkontonummer muss vierstellig sein",IF(VLOOKUP(F1817,Kontenplan!$E$9:$E$277,1)&lt;&gt;F1817,"Sollkonto existiert nicht",IF(D1817=0,"Bitte Beleg-Nr. prüfen",IF(OR(AND(G1817&gt;0,G1817&lt;1000),G1817&gt;9999),"Habenkontonummer muss vierstellig sein",IF(VLOOKUP(G1817,Kontenplan!$E$9:$F$277,1)&lt;&gt;G1817,"Habenkonto exisitert nicht","")))))))</f>
        <v/>
      </c>
      <c r="O1817" s="28" t="str">
        <f t="shared" si="57"/>
        <v/>
      </c>
      <c r="P1817" s="28"/>
      <c r="Q1817" s="28"/>
      <c r="R1817" s="28"/>
      <c r="S1817" s="28"/>
      <c r="T1817" s="28"/>
      <c r="U1817" s="28"/>
      <c r="V1817" s="28"/>
      <c r="X1817" s="28"/>
      <c r="Y1817" s="28"/>
    </row>
    <row r="1818" spans="1:25" x14ac:dyDescent="0.2">
      <c r="A1818" t="e">
        <f>IF(OR(F1818=#REF!,G1818=#REF!),ROUND(A1817+1,0),A1817+0.0001)</f>
        <v>#REF!</v>
      </c>
      <c r="B1818" s="20" t="e">
        <f>IF(AND(E1818&gt;=$B$2,E1818&lt;=$B$3,OR(F1818=#REF!,G1818=#REF!)),ROUND(B1817+1,0),B1817+0.0001)</f>
        <v>#REF!</v>
      </c>
      <c r="C1818" s="20" t="e">
        <f>IF(H1818=#REF!,ROUND(C1817+1,0),C1817+0.0001)</f>
        <v>#REF!</v>
      </c>
      <c r="D1818" s="21"/>
      <c r="E1818" s="22"/>
      <c r="F1818" s="23"/>
      <c r="G1818" s="24"/>
      <c r="H1818" s="51"/>
      <c r="I1818" s="25"/>
      <c r="J1818" s="31"/>
      <c r="K1818" s="43" t="str">
        <f t="shared" si="56"/>
        <v/>
      </c>
      <c r="L1818" s="45" t="str">
        <f>IF(F1818="","",VLOOKUP(Journal!F1818,Kontenplan!$E$9:$F$278,2))</f>
        <v/>
      </c>
      <c r="M1818" s="44" t="str">
        <f>IF(G1818="","",VLOOKUP(Journal!G1818,Kontenplan!$E$9:$F$278,2))</f>
        <v/>
      </c>
      <c r="N1818" s="28" t="str">
        <f>IF(AND(G1818="",I1818="",J1818=""),"",IF(AND(I1818&gt;0,OR(F1818="",G1818="")),"Bitte gültige Kontonummer/n eingeben",IF(OR(AND(F1818&gt;0,F1818&lt;1000),F1818&gt;9999),"Sollkontonummer muss vierstellig sein",IF(VLOOKUP(F1818,Kontenplan!$E$9:$E$277,1)&lt;&gt;F1818,"Sollkonto existiert nicht",IF(D1818=0,"Bitte Beleg-Nr. prüfen",IF(OR(AND(G1818&gt;0,G1818&lt;1000),G1818&gt;9999),"Habenkontonummer muss vierstellig sein",IF(VLOOKUP(G1818,Kontenplan!$E$9:$F$277,1)&lt;&gt;G1818,"Habenkonto exisitert nicht","")))))))</f>
        <v/>
      </c>
      <c r="O1818" s="28" t="str">
        <f t="shared" si="57"/>
        <v/>
      </c>
      <c r="P1818" s="28"/>
      <c r="Q1818" s="28"/>
      <c r="R1818" s="28"/>
      <c r="S1818" s="28"/>
      <c r="T1818" s="28"/>
      <c r="U1818" s="28"/>
      <c r="V1818" s="28"/>
      <c r="X1818" s="28"/>
      <c r="Y1818" s="28"/>
    </row>
    <row r="1819" spans="1:25" x14ac:dyDescent="0.2">
      <c r="A1819" t="e">
        <f>IF(OR(F1819=#REF!,G1819=#REF!),ROUND(A1818+1,0),A1818+0.0001)</f>
        <v>#REF!</v>
      </c>
      <c r="B1819" s="20" t="e">
        <f>IF(AND(E1819&gt;=$B$2,E1819&lt;=$B$3,OR(F1819=#REF!,G1819=#REF!)),ROUND(B1818+1,0),B1818+0.0001)</f>
        <v>#REF!</v>
      </c>
      <c r="C1819" s="20" t="e">
        <f>IF(H1819=#REF!,ROUND(C1818+1,0),C1818+0.0001)</f>
        <v>#REF!</v>
      </c>
      <c r="D1819" s="21"/>
      <c r="E1819" s="22"/>
      <c r="F1819" s="23"/>
      <c r="G1819" s="24"/>
      <c r="H1819" s="51"/>
      <c r="I1819" s="25"/>
      <c r="J1819" s="31"/>
      <c r="K1819" s="43" t="str">
        <f t="shared" si="56"/>
        <v/>
      </c>
      <c r="L1819" s="45" t="str">
        <f>IF(F1819="","",VLOOKUP(Journal!F1819,Kontenplan!$E$9:$F$278,2))</f>
        <v/>
      </c>
      <c r="M1819" s="44" t="str">
        <f>IF(G1819="","",VLOOKUP(Journal!G1819,Kontenplan!$E$9:$F$278,2))</f>
        <v/>
      </c>
      <c r="N1819" s="28" t="str">
        <f>IF(AND(G1819="",I1819="",J1819=""),"",IF(AND(I1819&gt;0,OR(F1819="",G1819="")),"Bitte gültige Kontonummer/n eingeben",IF(OR(AND(F1819&gt;0,F1819&lt;1000),F1819&gt;9999),"Sollkontonummer muss vierstellig sein",IF(VLOOKUP(F1819,Kontenplan!$E$9:$E$277,1)&lt;&gt;F1819,"Sollkonto existiert nicht",IF(D1819=0,"Bitte Beleg-Nr. prüfen",IF(OR(AND(G1819&gt;0,G1819&lt;1000),G1819&gt;9999),"Habenkontonummer muss vierstellig sein",IF(VLOOKUP(G1819,Kontenplan!$E$9:$F$277,1)&lt;&gt;G1819,"Habenkonto exisitert nicht","")))))))</f>
        <v/>
      </c>
      <c r="O1819" s="28" t="str">
        <f t="shared" si="57"/>
        <v/>
      </c>
      <c r="P1819" s="28"/>
      <c r="Q1819" s="28"/>
      <c r="R1819" s="28"/>
      <c r="S1819" s="28"/>
      <c r="T1819" s="28"/>
      <c r="U1819" s="28"/>
      <c r="V1819" s="28"/>
      <c r="X1819" s="28"/>
      <c r="Y1819" s="28"/>
    </row>
    <row r="1820" spans="1:25" x14ac:dyDescent="0.2">
      <c r="A1820" t="e">
        <f>IF(OR(F1820=#REF!,G1820=#REF!),ROUND(A1819+1,0),A1819+0.0001)</f>
        <v>#REF!</v>
      </c>
      <c r="B1820" s="20" t="e">
        <f>IF(AND(E1820&gt;=$B$2,E1820&lt;=$B$3,OR(F1820=#REF!,G1820=#REF!)),ROUND(B1819+1,0),B1819+0.0001)</f>
        <v>#REF!</v>
      </c>
      <c r="C1820" s="20" t="e">
        <f>IF(H1820=#REF!,ROUND(C1819+1,0),C1819+0.0001)</f>
        <v>#REF!</v>
      </c>
      <c r="D1820" s="21"/>
      <c r="E1820" s="22"/>
      <c r="F1820" s="23"/>
      <c r="G1820" s="24"/>
      <c r="H1820" s="51"/>
      <c r="I1820" s="25"/>
      <c r="J1820" s="31"/>
      <c r="K1820" s="43" t="str">
        <f t="shared" si="56"/>
        <v/>
      </c>
      <c r="L1820" s="45" t="str">
        <f>IF(F1820="","",VLOOKUP(Journal!F1820,Kontenplan!$E$9:$F$278,2))</f>
        <v/>
      </c>
      <c r="M1820" s="44" t="str">
        <f>IF(G1820="","",VLOOKUP(Journal!G1820,Kontenplan!$E$9:$F$278,2))</f>
        <v/>
      </c>
      <c r="N1820" s="28" t="str">
        <f>IF(AND(G1820="",I1820="",J1820=""),"",IF(AND(I1820&gt;0,OR(F1820="",G1820="")),"Bitte gültige Kontonummer/n eingeben",IF(OR(AND(F1820&gt;0,F1820&lt;1000),F1820&gt;9999),"Sollkontonummer muss vierstellig sein",IF(VLOOKUP(F1820,Kontenplan!$E$9:$E$277,1)&lt;&gt;F1820,"Sollkonto existiert nicht",IF(D1820=0,"Bitte Beleg-Nr. prüfen",IF(OR(AND(G1820&gt;0,G1820&lt;1000),G1820&gt;9999),"Habenkontonummer muss vierstellig sein",IF(VLOOKUP(G1820,Kontenplan!$E$9:$F$277,1)&lt;&gt;G1820,"Habenkonto exisitert nicht","")))))))</f>
        <v/>
      </c>
      <c r="O1820" s="28" t="str">
        <f t="shared" si="57"/>
        <v/>
      </c>
      <c r="P1820" s="28"/>
      <c r="Q1820" s="28"/>
      <c r="R1820" s="28"/>
      <c r="S1820" s="28"/>
      <c r="T1820" s="28"/>
      <c r="U1820" s="28"/>
      <c r="V1820" s="28"/>
      <c r="X1820" s="28"/>
      <c r="Y1820" s="28"/>
    </row>
    <row r="1821" spans="1:25" x14ac:dyDescent="0.2">
      <c r="A1821" t="e">
        <f>IF(OR(F1821=#REF!,G1821=#REF!),ROUND(A1820+1,0),A1820+0.0001)</f>
        <v>#REF!</v>
      </c>
      <c r="B1821" s="20" t="e">
        <f>IF(AND(E1821&gt;=$B$2,E1821&lt;=$B$3,OR(F1821=#REF!,G1821=#REF!)),ROUND(B1820+1,0),B1820+0.0001)</f>
        <v>#REF!</v>
      </c>
      <c r="C1821" s="20" t="e">
        <f>IF(H1821=#REF!,ROUND(C1820+1,0),C1820+0.0001)</f>
        <v>#REF!</v>
      </c>
      <c r="D1821" s="21"/>
      <c r="E1821" s="22"/>
      <c r="F1821" s="23"/>
      <c r="G1821" s="24"/>
      <c r="H1821" s="51"/>
      <c r="I1821" s="25"/>
      <c r="J1821" s="31"/>
      <c r="K1821" s="43" t="str">
        <f t="shared" ref="K1821:K1884" si="58">IF(N1821&lt;&gt;"",N1821,IF(O1821&lt;&gt;"",O1821,""))</f>
        <v/>
      </c>
      <c r="L1821" s="45" t="str">
        <f>IF(F1821="","",VLOOKUP(Journal!F1821,Kontenplan!$E$9:$F$278,2))</f>
        <v/>
      </c>
      <c r="M1821" s="44" t="str">
        <f>IF(G1821="","",VLOOKUP(Journal!G1821,Kontenplan!$E$9:$F$278,2))</f>
        <v/>
      </c>
      <c r="N1821" s="28" t="str">
        <f>IF(AND(G1821="",I1821="",J1821=""),"",IF(AND(I1821&gt;0,OR(F1821="",G1821="")),"Bitte gültige Kontonummer/n eingeben",IF(OR(AND(F1821&gt;0,F1821&lt;1000),F1821&gt;9999),"Sollkontonummer muss vierstellig sein",IF(VLOOKUP(F1821,Kontenplan!$E$9:$E$277,1)&lt;&gt;F1821,"Sollkonto existiert nicht",IF(D1821=0,"Bitte Beleg-Nr. prüfen",IF(OR(AND(G1821&gt;0,G1821&lt;1000),G1821&gt;9999),"Habenkontonummer muss vierstellig sein",IF(VLOOKUP(G1821,Kontenplan!$E$9:$F$277,1)&lt;&gt;G1821,"Habenkonto exisitert nicht","")))))))</f>
        <v/>
      </c>
      <c r="O1821" s="28" t="str">
        <f t="shared" si="57"/>
        <v/>
      </c>
      <c r="P1821" s="28"/>
      <c r="Q1821" s="28"/>
      <c r="R1821" s="28"/>
      <c r="S1821" s="28"/>
      <c r="T1821" s="28"/>
      <c r="U1821" s="28"/>
      <c r="V1821" s="28"/>
      <c r="X1821" s="28"/>
      <c r="Y1821" s="28"/>
    </row>
    <row r="1822" spans="1:25" x14ac:dyDescent="0.2">
      <c r="A1822" t="e">
        <f>IF(OR(F1822=#REF!,G1822=#REF!),ROUND(A1821+1,0),A1821+0.0001)</f>
        <v>#REF!</v>
      </c>
      <c r="B1822" s="20" t="e">
        <f>IF(AND(E1822&gt;=$B$2,E1822&lt;=$B$3,OR(F1822=#REF!,G1822=#REF!)),ROUND(B1821+1,0),B1821+0.0001)</f>
        <v>#REF!</v>
      </c>
      <c r="C1822" s="20" t="e">
        <f>IF(H1822=#REF!,ROUND(C1821+1,0),C1821+0.0001)</f>
        <v>#REF!</v>
      </c>
      <c r="D1822" s="21"/>
      <c r="E1822" s="22"/>
      <c r="F1822" s="23"/>
      <c r="G1822" s="24"/>
      <c r="H1822" s="51"/>
      <c r="I1822" s="25"/>
      <c r="J1822" s="31"/>
      <c r="K1822" s="43" t="str">
        <f t="shared" si="58"/>
        <v/>
      </c>
      <c r="L1822" s="45" t="str">
        <f>IF(F1822="","",VLOOKUP(Journal!F1822,Kontenplan!$E$9:$F$278,2))</f>
        <v/>
      </c>
      <c r="M1822" s="44" t="str">
        <f>IF(G1822="","",VLOOKUP(Journal!G1822,Kontenplan!$E$9:$F$278,2))</f>
        <v/>
      </c>
      <c r="N1822" s="28" t="str">
        <f>IF(AND(G1822="",I1822="",J1822=""),"",IF(AND(I1822&gt;0,OR(F1822="",G1822="")),"Bitte gültige Kontonummer/n eingeben",IF(OR(AND(F1822&gt;0,F1822&lt;1000),F1822&gt;9999),"Sollkontonummer muss vierstellig sein",IF(VLOOKUP(F1822,Kontenplan!$E$9:$E$277,1)&lt;&gt;F1822,"Sollkonto existiert nicht",IF(D1822=0,"Bitte Beleg-Nr. prüfen",IF(OR(AND(G1822&gt;0,G1822&lt;1000),G1822&gt;9999),"Habenkontonummer muss vierstellig sein",IF(VLOOKUP(G1822,Kontenplan!$E$9:$F$277,1)&lt;&gt;G1822,"Habenkonto exisitert nicht","")))))))</f>
        <v/>
      </c>
      <c r="O1822" s="28" t="str">
        <f t="shared" si="57"/>
        <v/>
      </c>
      <c r="P1822" s="28"/>
      <c r="Q1822" s="28"/>
      <c r="R1822" s="28"/>
      <c r="S1822" s="28"/>
      <c r="T1822" s="28"/>
      <c r="U1822" s="28"/>
      <c r="V1822" s="28"/>
      <c r="X1822" s="28"/>
      <c r="Y1822" s="28"/>
    </row>
    <row r="1823" spans="1:25" x14ac:dyDescent="0.2">
      <c r="A1823" t="e">
        <f>IF(OR(F1823=#REF!,G1823=#REF!),ROUND(A1822+1,0),A1822+0.0001)</f>
        <v>#REF!</v>
      </c>
      <c r="B1823" s="20" t="e">
        <f>IF(AND(E1823&gt;=$B$2,E1823&lt;=$B$3,OR(F1823=#REF!,G1823=#REF!)),ROUND(B1822+1,0),B1822+0.0001)</f>
        <v>#REF!</v>
      </c>
      <c r="C1823" s="20" t="e">
        <f>IF(H1823=#REF!,ROUND(C1822+1,0),C1822+0.0001)</f>
        <v>#REF!</v>
      </c>
      <c r="D1823" s="21"/>
      <c r="E1823" s="22"/>
      <c r="F1823" s="23"/>
      <c r="G1823" s="24"/>
      <c r="H1823" s="51"/>
      <c r="I1823" s="25"/>
      <c r="J1823" s="31"/>
      <c r="K1823" s="43" t="str">
        <f t="shared" si="58"/>
        <v/>
      </c>
      <c r="L1823" s="45" t="str">
        <f>IF(F1823="","",VLOOKUP(Journal!F1823,Kontenplan!$E$9:$F$278,2))</f>
        <v/>
      </c>
      <c r="M1823" s="44" t="str">
        <f>IF(G1823="","",VLOOKUP(Journal!G1823,Kontenplan!$E$9:$F$278,2))</f>
        <v/>
      </c>
      <c r="N1823" s="28" t="str">
        <f>IF(AND(G1823="",I1823="",J1823=""),"",IF(AND(I1823&gt;0,OR(F1823="",G1823="")),"Bitte gültige Kontonummer/n eingeben",IF(OR(AND(F1823&gt;0,F1823&lt;1000),F1823&gt;9999),"Sollkontonummer muss vierstellig sein",IF(VLOOKUP(F1823,Kontenplan!$E$9:$E$277,1)&lt;&gt;F1823,"Sollkonto existiert nicht",IF(D1823=0,"Bitte Beleg-Nr. prüfen",IF(OR(AND(G1823&gt;0,G1823&lt;1000),G1823&gt;9999),"Habenkontonummer muss vierstellig sein",IF(VLOOKUP(G1823,Kontenplan!$E$9:$F$277,1)&lt;&gt;G1823,"Habenkonto exisitert nicht","")))))))</f>
        <v/>
      </c>
      <c r="O1823" s="28" t="str">
        <f t="shared" si="57"/>
        <v/>
      </c>
      <c r="P1823" s="28"/>
      <c r="Q1823" s="28"/>
      <c r="R1823" s="28"/>
      <c r="S1823" s="28"/>
      <c r="T1823" s="28"/>
      <c r="U1823" s="28"/>
      <c r="V1823" s="28"/>
      <c r="X1823" s="28"/>
      <c r="Y1823" s="28"/>
    </row>
    <row r="1824" spans="1:25" x14ac:dyDescent="0.2">
      <c r="A1824" t="e">
        <f>IF(OR(F1824=#REF!,G1824=#REF!),ROUND(A1823+1,0),A1823+0.0001)</f>
        <v>#REF!</v>
      </c>
      <c r="B1824" s="20" t="e">
        <f>IF(AND(E1824&gt;=$B$2,E1824&lt;=$B$3,OR(F1824=#REF!,G1824=#REF!)),ROUND(B1823+1,0),B1823+0.0001)</f>
        <v>#REF!</v>
      </c>
      <c r="C1824" s="20" t="e">
        <f>IF(H1824=#REF!,ROUND(C1823+1,0),C1823+0.0001)</f>
        <v>#REF!</v>
      </c>
      <c r="D1824" s="21"/>
      <c r="E1824" s="22"/>
      <c r="F1824" s="23"/>
      <c r="G1824" s="24"/>
      <c r="H1824" s="51"/>
      <c r="I1824" s="25"/>
      <c r="J1824" s="31"/>
      <c r="K1824" s="43" t="str">
        <f t="shared" si="58"/>
        <v/>
      </c>
      <c r="L1824" s="45" t="str">
        <f>IF(F1824="","",VLOOKUP(Journal!F1824,Kontenplan!$E$9:$F$278,2))</f>
        <v/>
      </c>
      <c r="M1824" s="44" t="str">
        <f>IF(G1824="","",VLOOKUP(Journal!G1824,Kontenplan!$E$9:$F$278,2))</f>
        <v/>
      </c>
      <c r="N1824" s="28" t="str">
        <f>IF(AND(G1824="",I1824="",J1824=""),"",IF(AND(I1824&gt;0,OR(F1824="",G1824="")),"Bitte gültige Kontonummer/n eingeben",IF(OR(AND(F1824&gt;0,F1824&lt;1000),F1824&gt;9999),"Sollkontonummer muss vierstellig sein",IF(VLOOKUP(F1824,Kontenplan!$E$9:$E$277,1)&lt;&gt;F1824,"Sollkonto existiert nicht",IF(D1824=0,"Bitte Beleg-Nr. prüfen",IF(OR(AND(G1824&gt;0,G1824&lt;1000),G1824&gt;9999),"Habenkontonummer muss vierstellig sein",IF(VLOOKUP(G1824,Kontenplan!$E$9:$F$277,1)&lt;&gt;G1824,"Habenkonto exisitert nicht","")))))))</f>
        <v/>
      </c>
      <c r="O1824" s="28" t="str">
        <f t="shared" si="57"/>
        <v/>
      </c>
      <c r="P1824" s="28"/>
      <c r="Q1824" s="28"/>
      <c r="R1824" s="28"/>
      <c r="S1824" s="28"/>
      <c r="T1824" s="28"/>
      <c r="U1824" s="28"/>
      <c r="V1824" s="28"/>
      <c r="X1824" s="28"/>
      <c r="Y1824" s="28"/>
    </row>
    <row r="1825" spans="1:25" x14ac:dyDescent="0.2">
      <c r="A1825" t="e">
        <f>IF(OR(F1825=#REF!,G1825=#REF!),ROUND(A1824+1,0),A1824+0.0001)</f>
        <v>#REF!</v>
      </c>
      <c r="B1825" s="20" t="e">
        <f>IF(AND(E1825&gt;=$B$2,E1825&lt;=$B$3,OR(F1825=#REF!,G1825=#REF!)),ROUND(B1824+1,0),B1824+0.0001)</f>
        <v>#REF!</v>
      </c>
      <c r="C1825" s="20" t="e">
        <f>IF(H1825=#REF!,ROUND(C1824+1,0),C1824+0.0001)</f>
        <v>#REF!</v>
      </c>
      <c r="D1825" s="21"/>
      <c r="E1825" s="22"/>
      <c r="F1825" s="23"/>
      <c r="G1825" s="24"/>
      <c r="H1825" s="51"/>
      <c r="I1825" s="25"/>
      <c r="J1825" s="31"/>
      <c r="K1825" s="43" t="str">
        <f t="shared" si="58"/>
        <v/>
      </c>
      <c r="L1825" s="45" t="str">
        <f>IF(F1825="","",VLOOKUP(Journal!F1825,Kontenplan!$E$9:$F$278,2))</f>
        <v/>
      </c>
      <c r="M1825" s="44" t="str">
        <f>IF(G1825="","",VLOOKUP(Journal!G1825,Kontenplan!$E$9:$F$278,2))</f>
        <v/>
      </c>
      <c r="N1825" s="28" t="str">
        <f>IF(AND(G1825="",I1825="",J1825=""),"",IF(AND(I1825&gt;0,OR(F1825="",G1825="")),"Bitte gültige Kontonummer/n eingeben",IF(OR(AND(F1825&gt;0,F1825&lt;1000),F1825&gt;9999),"Sollkontonummer muss vierstellig sein",IF(VLOOKUP(F1825,Kontenplan!$E$9:$E$277,1)&lt;&gt;F1825,"Sollkonto existiert nicht",IF(D1825=0,"Bitte Beleg-Nr. prüfen",IF(OR(AND(G1825&gt;0,G1825&lt;1000),G1825&gt;9999),"Habenkontonummer muss vierstellig sein",IF(VLOOKUP(G1825,Kontenplan!$E$9:$F$277,1)&lt;&gt;G1825,"Habenkonto exisitert nicht","")))))))</f>
        <v/>
      </c>
      <c r="O1825" s="28" t="str">
        <f t="shared" si="57"/>
        <v/>
      </c>
      <c r="P1825" s="28"/>
      <c r="Q1825" s="28"/>
      <c r="R1825" s="28"/>
      <c r="S1825" s="28"/>
      <c r="T1825" s="28"/>
      <c r="U1825" s="28"/>
      <c r="V1825" s="28"/>
      <c r="X1825" s="28"/>
      <c r="Y1825" s="28"/>
    </row>
    <row r="1826" spans="1:25" x14ac:dyDescent="0.2">
      <c r="A1826" t="e">
        <f>IF(OR(F1826=#REF!,G1826=#REF!),ROUND(A1825+1,0),A1825+0.0001)</f>
        <v>#REF!</v>
      </c>
      <c r="B1826" s="20" t="e">
        <f>IF(AND(E1826&gt;=$B$2,E1826&lt;=$B$3,OR(F1826=#REF!,G1826=#REF!)),ROUND(B1825+1,0),B1825+0.0001)</f>
        <v>#REF!</v>
      </c>
      <c r="C1826" s="20" t="e">
        <f>IF(H1826=#REF!,ROUND(C1825+1,0),C1825+0.0001)</f>
        <v>#REF!</v>
      </c>
      <c r="D1826" s="21"/>
      <c r="E1826" s="22"/>
      <c r="F1826" s="23"/>
      <c r="G1826" s="24"/>
      <c r="H1826" s="51"/>
      <c r="I1826" s="25"/>
      <c r="J1826" s="31"/>
      <c r="K1826" s="43" t="str">
        <f t="shared" si="58"/>
        <v/>
      </c>
      <c r="L1826" s="45" t="str">
        <f>IF(F1826="","",VLOOKUP(Journal!F1826,Kontenplan!$E$9:$F$278,2))</f>
        <v/>
      </c>
      <c r="M1826" s="44" t="str">
        <f>IF(G1826="","",VLOOKUP(Journal!G1826,Kontenplan!$E$9:$F$278,2))</f>
        <v/>
      </c>
      <c r="N1826" s="28" t="str">
        <f>IF(AND(G1826="",I1826="",J1826=""),"",IF(AND(I1826&gt;0,OR(F1826="",G1826="")),"Bitte gültige Kontonummer/n eingeben",IF(OR(AND(F1826&gt;0,F1826&lt;1000),F1826&gt;9999),"Sollkontonummer muss vierstellig sein",IF(VLOOKUP(F1826,Kontenplan!$E$9:$E$277,1)&lt;&gt;F1826,"Sollkonto existiert nicht",IF(D1826=0,"Bitte Beleg-Nr. prüfen",IF(OR(AND(G1826&gt;0,G1826&lt;1000),G1826&gt;9999),"Habenkontonummer muss vierstellig sein",IF(VLOOKUP(G1826,Kontenplan!$E$9:$F$277,1)&lt;&gt;G1826,"Habenkonto exisitert nicht","")))))))</f>
        <v/>
      </c>
      <c r="O1826" s="28" t="str">
        <f t="shared" si="57"/>
        <v/>
      </c>
      <c r="P1826" s="28"/>
      <c r="Q1826" s="28"/>
      <c r="R1826" s="28"/>
      <c r="S1826" s="28"/>
      <c r="T1826" s="28"/>
      <c r="U1826" s="28"/>
      <c r="V1826" s="28"/>
      <c r="X1826" s="28"/>
      <c r="Y1826" s="28"/>
    </row>
    <row r="1827" spans="1:25" x14ac:dyDescent="0.2">
      <c r="A1827" t="e">
        <f>IF(OR(F1827=#REF!,G1827=#REF!),ROUND(A1826+1,0),A1826+0.0001)</f>
        <v>#REF!</v>
      </c>
      <c r="B1827" s="20" t="e">
        <f>IF(AND(E1827&gt;=$B$2,E1827&lt;=$B$3,OR(F1827=#REF!,G1827=#REF!)),ROUND(B1826+1,0),B1826+0.0001)</f>
        <v>#REF!</v>
      </c>
      <c r="C1827" s="20" t="e">
        <f>IF(H1827=#REF!,ROUND(C1826+1,0),C1826+0.0001)</f>
        <v>#REF!</v>
      </c>
      <c r="D1827" s="21"/>
      <c r="E1827" s="22"/>
      <c r="F1827" s="23"/>
      <c r="G1827" s="24"/>
      <c r="H1827" s="51"/>
      <c r="I1827" s="25"/>
      <c r="J1827" s="31"/>
      <c r="K1827" s="43" t="str">
        <f t="shared" si="58"/>
        <v/>
      </c>
      <c r="L1827" s="45" t="str">
        <f>IF(F1827="","",VLOOKUP(Journal!F1827,Kontenplan!$E$9:$F$278,2))</f>
        <v/>
      </c>
      <c r="M1827" s="44" t="str">
        <f>IF(G1827="","",VLOOKUP(Journal!G1827,Kontenplan!$E$9:$F$278,2))</f>
        <v/>
      </c>
      <c r="N1827" s="28" t="str">
        <f>IF(AND(G1827="",I1827="",J1827=""),"",IF(AND(I1827&gt;0,OR(F1827="",G1827="")),"Bitte gültige Kontonummer/n eingeben",IF(OR(AND(F1827&gt;0,F1827&lt;1000),F1827&gt;9999),"Sollkontonummer muss vierstellig sein",IF(VLOOKUP(F1827,Kontenplan!$E$9:$E$277,1)&lt;&gt;F1827,"Sollkonto existiert nicht",IF(D1827=0,"Bitte Beleg-Nr. prüfen",IF(OR(AND(G1827&gt;0,G1827&lt;1000),G1827&gt;9999),"Habenkontonummer muss vierstellig sein",IF(VLOOKUP(G1827,Kontenplan!$E$9:$F$277,1)&lt;&gt;G1827,"Habenkonto exisitert nicht","")))))))</f>
        <v/>
      </c>
      <c r="O1827" s="28" t="str">
        <f t="shared" si="57"/>
        <v/>
      </c>
      <c r="P1827" s="28"/>
      <c r="Q1827" s="28"/>
      <c r="R1827" s="28"/>
      <c r="S1827" s="28"/>
      <c r="T1827" s="28"/>
      <c r="U1827" s="28"/>
      <c r="V1827" s="28"/>
      <c r="X1827" s="28"/>
      <c r="Y1827" s="28"/>
    </row>
    <row r="1828" spans="1:25" x14ac:dyDescent="0.2">
      <c r="A1828" t="e">
        <f>IF(OR(F1828=#REF!,G1828=#REF!),ROUND(A1827+1,0),A1827+0.0001)</f>
        <v>#REF!</v>
      </c>
      <c r="B1828" s="20" t="e">
        <f>IF(AND(E1828&gt;=$B$2,E1828&lt;=$B$3,OR(F1828=#REF!,G1828=#REF!)),ROUND(B1827+1,0),B1827+0.0001)</f>
        <v>#REF!</v>
      </c>
      <c r="C1828" s="20" t="e">
        <f>IF(H1828=#REF!,ROUND(C1827+1,0),C1827+0.0001)</f>
        <v>#REF!</v>
      </c>
      <c r="D1828" s="21"/>
      <c r="E1828" s="22"/>
      <c r="F1828" s="23"/>
      <c r="G1828" s="24"/>
      <c r="H1828" s="51"/>
      <c r="I1828" s="25"/>
      <c r="J1828" s="31"/>
      <c r="K1828" s="43" t="str">
        <f t="shared" si="58"/>
        <v/>
      </c>
      <c r="L1828" s="45" t="str">
        <f>IF(F1828="","",VLOOKUP(Journal!F1828,Kontenplan!$E$9:$F$278,2))</f>
        <v/>
      </c>
      <c r="M1828" s="44" t="str">
        <f>IF(G1828="","",VLOOKUP(Journal!G1828,Kontenplan!$E$9:$F$278,2))</f>
        <v/>
      </c>
      <c r="N1828" s="28" t="str">
        <f>IF(AND(G1828="",I1828="",J1828=""),"",IF(AND(I1828&gt;0,OR(F1828="",G1828="")),"Bitte gültige Kontonummer/n eingeben",IF(OR(AND(F1828&gt;0,F1828&lt;1000),F1828&gt;9999),"Sollkontonummer muss vierstellig sein",IF(VLOOKUP(F1828,Kontenplan!$E$9:$E$277,1)&lt;&gt;F1828,"Sollkonto existiert nicht",IF(D1828=0,"Bitte Beleg-Nr. prüfen",IF(OR(AND(G1828&gt;0,G1828&lt;1000),G1828&gt;9999),"Habenkontonummer muss vierstellig sein",IF(VLOOKUP(G1828,Kontenplan!$E$9:$F$277,1)&lt;&gt;G1828,"Habenkonto exisitert nicht","")))))))</f>
        <v/>
      </c>
      <c r="O1828" s="28" t="str">
        <f t="shared" si="57"/>
        <v/>
      </c>
      <c r="P1828" s="28"/>
      <c r="Q1828" s="28"/>
      <c r="R1828" s="28"/>
      <c r="S1828" s="28"/>
      <c r="T1828" s="28"/>
      <c r="U1828" s="28"/>
      <c r="V1828" s="28"/>
      <c r="X1828" s="28"/>
      <c r="Y1828" s="28"/>
    </row>
    <row r="1829" spans="1:25" x14ac:dyDescent="0.2">
      <c r="A1829" t="e">
        <f>IF(OR(F1829=#REF!,G1829=#REF!),ROUND(A1828+1,0),A1828+0.0001)</f>
        <v>#REF!</v>
      </c>
      <c r="B1829" s="20" t="e">
        <f>IF(AND(E1829&gt;=$B$2,E1829&lt;=$B$3,OR(F1829=#REF!,G1829=#REF!)),ROUND(B1828+1,0),B1828+0.0001)</f>
        <v>#REF!</v>
      </c>
      <c r="C1829" s="20" t="e">
        <f>IF(H1829=#REF!,ROUND(C1828+1,0),C1828+0.0001)</f>
        <v>#REF!</v>
      </c>
      <c r="D1829" s="21"/>
      <c r="E1829" s="22"/>
      <c r="F1829" s="23"/>
      <c r="G1829" s="24"/>
      <c r="H1829" s="51"/>
      <c r="I1829" s="25"/>
      <c r="J1829" s="31"/>
      <c r="K1829" s="43" t="str">
        <f t="shared" si="58"/>
        <v/>
      </c>
      <c r="L1829" s="45" t="str">
        <f>IF(F1829="","",VLOOKUP(Journal!F1829,Kontenplan!$E$9:$F$278,2))</f>
        <v/>
      </c>
      <c r="M1829" s="44" t="str">
        <f>IF(G1829="","",VLOOKUP(Journal!G1829,Kontenplan!$E$9:$F$278,2))</f>
        <v/>
      </c>
      <c r="N1829" s="28" t="str">
        <f>IF(AND(G1829="",I1829="",J1829=""),"",IF(AND(I1829&gt;0,OR(F1829="",G1829="")),"Bitte gültige Kontonummer/n eingeben",IF(OR(AND(F1829&gt;0,F1829&lt;1000),F1829&gt;9999),"Sollkontonummer muss vierstellig sein",IF(VLOOKUP(F1829,Kontenplan!$E$9:$E$277,1)&lt;&gt;F1829,"Sollkonto existiert nicht",IF(D1829=0,"Bitte Beleg-Nr. prüfen",IF(OR(AND(G1829&gt;0,G1829&lt;1000),G1829&gt;9999),"Habenkontonummer muss vierstellig sein",IF(VLOOKUP(G1829,Kontenplan!$E$9:$F$277,1)&lt;&gt;G1829,"Habenkonto exisitert nicht","")))))))</f>
        <v/>
      </c>
      <c r="O1829" s="28" t="str">
        <f t="shared" si="57"/>
        <v/>
      </c>
      <c r="P1829" s="28"/>
      <c r="Q1829" s="28"/>
      <c r="R1829" s="28"/>
      <c r="S1829" s="28"/>
      <c r="T1829" s="28"/>
      <c r="U1829" s="28"/>
      <c r="V1829" s="28"/>
      <c r="X1829" s="28"/>
      <c r="Y1829" s="28"/>
    </row>
    <row r="1830" spans="1:25" x14ac:dyDescent="0.2">
      <c r="A1830" t="e">
        <f>IF(OR(F1830=#REF!,G1830=#REF!),ROUND(A1829+1,0),A1829+0.0001)</f>
        <v>#REF!</v>
      </c>
      <c r="B1830" s="20" t="e">
        <f>IF(AND(E1830&gt;=$B$2,E1830&lt;=$B$3,OR(F1830=#REF!,G1830=#REF!)),ROUND(B1829+1,0),B1829+0.0001)</f>
        <v>#REF!</v>
      </c>
      <c r="C1830" s="20" t="e">
        <f>IF(H1830=#REF!,ROUND(C1829+1,0),C1829+0.0001)</f>
        <v>#REF!</v>
      </c>
      <c r="D1830" s="21"/>
      <c r="E1830" s="22"/>
      <c r="F1830" s="23"/>
      <c r="G1830" s="24"/>
      <c r="H1830" s="51"/>
      <c r="I1830" s="25"/>
      <c r="J1830" s="31"/>
      <c r="K1830" s="43" t="str">
        <f t="shared" si="58"/>
        <v/>
      </c>
      <c r="L1830" s="45" t="str">
        <f>IF(F1830="","",VLOOKUP(Journal!F1830,Kontenplan!$E$9:$F$278,2))</f>
        <v/>
      </c>
      <c r="M1830" s="44" t="str">
        <f>IF(G1830="","",VLOOKUP(Journal!G1830,Kontenplan!$E$9:$F$278,2))</f>
        <v/>
      </c>
      <c r="N1830" s="28" t="str">
        <f>IF(AND(G1830="",I1830="",J1830=""),"",IF(AND(I1830&gt;0,OR(F1830="",G1830="")),"Bitte gültige Kontonummer/n eingeben",IF(OR(AND(F1830&gt;0,F1830&lt;1000),F1830&gt;9999),"Sollkontonummer muss vierstellig sein",IF(VLOOKUP(F1830,Kontenplan!$E$9:$E$277,1)&lt;&gt;F1830,"Sollkonto existiert nicht",IF(D1830=0,"Bitte Beleg-Nr. prüfen",IF(OR(AND(G1830&gt;0,G1830&lt;1000),G1830&gt;9999),"Habenkontonummer muss vierstellig sein",IF(VLOOKUP(G1830,Kontenplan!$E$9:$F$277,1)&lt;&gt;G1830,"Habenkonto exisitert nicht","")))))))</f>
        <v/>
      </c>
      <c r="O1830" s="28" t="str">
        <f t="shared" si="57"/>
        <v/>
      </c>
      <c r="P1830" s="28"/>
      <c r="Q1830" s="28"/>
      <c r="R1830" s="28"/>
      <c r="S1830" s="28"/>
      <c r="T1830" s="28"/>
      <c r="U1830" s="28"/>
      <c r="V1830" s="28"/>
      <c r="X1830" s="28"/>
      <c r="Y1830" s="28"/>
    </row>
    <row r="1831" spans="1:25" x14ac:dyDescent="0.2">
      <c r="A1831" t="e">
        <f>IF(OR(F1831=#REF!,G1831=#REF!),ROUND(A1830+1,0),A1830+0.0001)</f>
        <v>#REF!</v>
      </c>
      <c r="B1831" s="20" t="e">
        <f>IF(AND(E1831&gt;=$B$2,E1831&lt;=$B$3,OR(F1831=#REF!,G1831=#REF!)),ROUND(B1830+1,0),B1830+0.0001)</f>
        <v>#REF!</v>
      </c>
      <c r="C1831" s="20" t="e">
        <f>IF(H1831=#REF!,ROUND(C1830+1,0),C1830+0.0001)</f>
        <v>#REF!</v>
      </c>
      <c r="D1831" s="21"/>
      <c r="E1831" s="22"/>
      <c r="F1831" s="23"/>
      <c r="G1831" s="24"/>
      <c r="H1831" s="51"/>
      <c r="I1831" s="25"/>
      <c r="J1831" s="31"/>
      <c r="K1831" s="43" t="str">
        <f t="shared" si="58"/>
        <v/>
      </c>
      <c r="L1831" s="45" t="str">
        <f>IF(F1831="","",VLOOKUP(Journal!F1831,Kontenplan!$E$9:$F$278,2))</f>
        <v/>
      </c>
      <c r="M1831" s="44" t="str">
        <f>IF(G1831="","",VLOOKUP(Journal!G1831,Kontenplan!$E$9:$F$278,2))</f>
        <v/>
      </c>
      <c r="N1831" s="28" t="str">
        <f>IF(AND(G1831="",I1831="",J1831=""),"",IF(AND(I1831&gt;0,OR(F1831="",G1831="")),"Bitte gültige Kontonummer/n eingeben",IF(OR(AND(F1831&gt;0,F1831&lt;1000),F1831&gt;9999),"Sollkontonummer muss vierstellig sein",IF(VLOOKUP(F1831,Kontenplan!$E$9:$E$277,1)&lt;&gt;F1831,"Sollkonto existiert nicht",IF(D1831=0,"Bitte Beleg-Nr. prüfen",IF(OR(AND(G1831&gt;0,G1831&lt;1000),G1831&gt;9999),"Habenkontonummer muss vierstellig sein",IF(VLOOKUP(G1831,Kontenplan!$E$9:$F$277,1)&lt;&gt;G1831,"Habenkonto exisitert nicht","")))))))</f>
        <v/>
      </c>
      <c r="O1831" s="28" t="str">
        <f t="shared" si="57"/>
        <v/>
      </c>
      <c r="P1831" s="28"/>
      <c r="Q1831" s="28"/>
      <c r="R1831" s="28"/>
      <c r="S1831" s="28"/>
      <c r="T1831" s="28"/>
      <c r="U1831" s="28"/>
      <c r="V1831" s="28"/>
      <c r="X1831" s="28"/>
      <c r="Y1831" s="28"/>
    </row>
    <row r="1832" spans="1:25" x14ac:dyDescent="0.2">
      <c r="A1832" t="e">
        <f>IF(OR(F1832=#REF!,G1832=#REF!),ROUND(A1831+1,0),A1831+0.0001)</f>
        <v>#REF!</v>
      </c>
      <c r="B1832" s="20" t="e">
        <f>IF(AND(E1832&gt;=$B$2,E1832&lt;=$B$3,OR(F1832=#REF!,G1832=#REF!)),ROUND(B1831+1,0),B1831+0.0001)</f>
        <v>#REF!</v>
      </c>
      <c r="C1832" s="20" t="e">
        <f>IF(H1832=#REF!,ROUND(C1831+1,0),C1831+0.0001)</f>
        <v>#REF!</v>
      </c>
      <c r="D1832" s="21"/>
      <c r="E1832" s="22"/>
      <c r="F1832" s="23"/>
      <c r="G1832" s="24"/>
      <c r="H1832" s="51"/>
      <c r="I1832" s="25"/>
      <c r="J1832" s="31"/>
      <c r="K1832" s="43" t="str">
        <f t="shared" si="58"/>
        <v/>
      </c>
      <c r="L1832" s="45" t="str">
        <f>IF(F1832="","",VLOOKUP(Journal!F1832,Kontenplan!$E$9:$F$278,2))</f>
        <v/>
      </c>
      <c r="M1832" s="44" t="str">
        <f>IF(G1832="","",VLOOKUP(Journal!G1832,Kontenplan!$E$9:$F$278,2))</f>
        <v/>
      </c>
      <c r="N1832" s="28" t="str">
        <f>IF(AND(G1832="",I1832="",J1832=""),"",IF(AND(I1832&gt;0,OR(F1832="",G1832="")),"Bitte gültige Kontonummer/n eingeben",IF(OR(AND(F1832&gt;0,F1832&lt;1000),F1832&gt;9999),"Sollkontonummer muss vierstellig sein",IF(VLOOKUP(F1832,Kontenplan!$E$9:$E$277,1)&lt;&gt;F1832,"Sollkonto existiert nicht",IF(D1832=0,"Bitte Beleg-Nr. prüfen",IF(OR(AND(G1832&gt;0,G1832&lt;1000),G1832&gt;9999),"Habenkontonummer muss vierstellig sein",IF(VLOOKUP(G1832,Kontenplan!$E$9:$F$277,1)&lt;&gt;G1832,"Habenkonto exisitert nicht","")))))))</f>
        <v/>
      </c>
      <c r="O1832" s="28" t="str">
        <f t="shared" si="57"/>
        <v/>
      </c>
      <c r="P1832" s="28"/>
      <c r="Q1832" s="28"/>
      <c r="R1832" s="28"/>
      <c r="S1832" s="28"/>
      <c r="T1832" s="28"/>
      <c r="U1832" s="28"/>
      <c r="V1832" s="28"/>
      <c r="X1832" s="28"/>
      <c r="Y1832" s="28"/>
    </row>
    <row r="1833" spans="1:25" x14ac:dyDescent="0.2">
      <c r="A1833" t="e">
        <f>IF(OR(F1833=#REF!,G1833=#REF!),ROUND(A1832+1,0),A1832+0.0001)</f>
        <v>#REF!</v>
      </c>
      <c r="B1833" s="20" t="e">
        <f>IF(AND(E1833&gt;=$B$2,E1833&lt;=$B$3,OR(F1833=#REF!,G1833=#REF!)),ROUND(B1832+1,0),B1832+0.0001)</f>
        <v>#REF!</v>
      </c>
      <c r="C1833" s="20" t="e">
        <f>IF(H1833=#REF!,ROUND(C1832+1,0),C1832+0.0001)</f>
        <v>#REF!</v>
      </c>
      <c r="D1833" s="21"/>
      <c r="E1833" s="22"/>
      <c r="F1833" s="23"/>
      <c r="G1833" s="24"/>
      <c r="H1833" s="51"/>
      <c r="I1833" s="25"/>
      <c r="J1833" s="31"/>
      <c r="K1833" s="43" t="str">
        <f t="shared" si="58"/>
        <v/>
      </c>
      <c r="L1833" s="45" t="str">
        <f>IF(F1833="","",VLOOKUP(Journal!F1833,Kontenplan!$E$9:$F$278,2))</f>
        <v/>
      </c>
      <c r="M1833" s="44" t="str">
        <f>IF(G1833="","",VLOOKUP(Journal!G1833,Kontenplan!$E$9:$F$278,2))</f>
        <v/>
      </c>
      <c r="N1833" s="28" t="str">
        <f>IF(AND(G1833="",I1833="",J1833=""),"",IF(AND(I1833&gt;0,OR(F1833="",G1833="")),"Bitte gültige Kontonummer/n eingeben",IF(OR(AND(F1833&gt;0,F1833&lt;1000),F1833&gt;9999),"Sollkontonummer muss vierstellig sein",IF(VLOOKUP(F1833,Kontenplan!$E$9:$E$277,1)&lt;&gt;F1833,"Sollkonto existiert nicht",IF(D1833=0,"Bitte Beleg-Nr. prüfen",IF(OR(AND(G1833&gt;0,G1833&lt;1000),G1833&gt;9999),"Habenkontonummer muss vierstellig sein",IF(VLOOKUP(G1833,Kontenplan!$E$9:$F$277,1)&lt;&gt;G1833,"Habenkonto exisitert nicht","")))))))</f>
        <v/>
      </c>
      <c r="O1833" s="28" t="str">
        <f t="shared" si="57"/>
        <v/>
      </c>
      <c r="P1833" s="28"/>
      <c r="Q1833" s="28"/>
      <c r="R1833" s="28"/>
      <c r="S1833" s="28"/>
      <c r="T1833" s="28"/>
      <c r="U1833" s="28"/>
      <c r="V1833" s="28"/>
      <c r="X1833" s="28"/>
      <c r="Y1833" s="28"/>
    </row>
    <row r="1834" spans="1:25" x14ac:dyDescent="0.2">
      <c r="A1834" t="e">
        <f>IF(OR(F1834=#REF!,G1834=#REF!),ROUND(A1833+1,0),A1833+0.0001)</f>
        <v>#REF!</v>
      </c>
      <c r="B1834" s="20" t="e">
        <f>IF(AND(E1834&gt;=$B$2,E1834&lt;=$B$3,OR(F1834=#REF!,G1834=#REF!)),ROUND(B1833+1,0),B1833+0.0001)</f>
        <v>#REF!</v>
      </c>
      <c r="C1834" s="20" t="e">
        <f>IF(H1834=#REF!,ROUND(C1833+1,0),C1833+0.0001)</f>
        <v>#REF!</v>
      </c>
      <c r="D1834" s="21"/>
      <c r="E1834" s="22"/>
      <c r="F1834" s="23"/>
      <c r="G1834" s="24"/>
      <c r="H1834" s="51"/>
      <c r="I1834" s="25"/>
      <c r="J1834" s="31"/>
      <c r="K1834" s="43" t="str">
        <f t="shared" si="58"/>
        <v/>
      </c>
      <c r="L1834" s="45" t="str">
        <f>IF(F1834="","",VLOOKUP(Journal!F1834,Kontenplan!$E$9:$F$278,2))</f>
        <v/>
      </c>
      <c r="M1834" s="44" t="str">
        <f>IF(G1834="","",VLOOKUP(Journal!G1834,Kontenplan!$E$9:$F$278,2))</f>
        <v/>
      </c>
      <c r="N1834" s="28" t="str">
        <f>IF(AND(G1834="",I1834="",J1834=""),"",IF(AND(I1834&gt;0,OR(F1834="",G1834="")),"Bitte gültige Kontonummer/n eingeben",IF(OR(AND(F1834&gt;0,F1834&lt;1000),F1834&gt;9999),"Sollkontonummer muss vierstellig sein",IF(VLOOKUP(F1834,Kontenplan!$E$9:$E$277,1)&lt;&gt;F1834,"Sollkonto existiert nicht",IF(D1834=0,"Bitte Beleg-Nr. prüfen",IF(OR(AND(G1834&gt;0,G1834&lt;1000),G1834&gt;9999),"Habenkontonummer muss vierstellig sein",IF(VLOOKUP(G1834,Kontenplan!$E$9:$F$277,1)&lt;&gt;G1834,"Habenkonto exisitert nicht","")))))))</f>
        <v/>
      </c>
      <c r="O1834" s="28" t="str">
        <f t="shared" si="57"/>
        <v/>
      </c>
      <c r="P1834" s="28"/>
      <c r="Q1834" s="28"/>
      <c r="R1834" s="28"/>
      <c r="S1834" s="28"/>
      <c r="T1834" s="28"/>
      <c r="U1834" s="28"/>
      <c r="V1834" s="28"/>
      <c r="X1834" s="28"/>
      <c r="Y1834" s="28"/>
    </row>
    <row r="1835" spans="1:25" x14ac:dyDescent="0.2">
      <c r="A1835" t="e">
        <f>IF(OR(F1835=#REF!,G1835=#REF!),ROUND(A1834+1,0),A1834+0.0001)</f>
        <v>#REF!</v>
      </c>
      <c r="B1835" s="20" t="e">
        <f>IF(AND(E1835&gt;=$B$2,E1835&lt;=$B$3,OR(F1835=#REF!,G1835=#REF!)),ROUND(B1834+1,0),B1834+0.0001)</f>
        <v>#REF!</v>
      </c>
      <c r="C1835" s="20" t="e">
        <f>IF(H1835=#REF!,ROUND(C1834+1,0),C1834+0.0001)</f>
        <v>#REF!</v>
      </c>
      <c r="D1835" s="21"/>
      <c r="E1835" s="22"/>
      <c r="F1835" s="23"/>
      <c r="G1835" s="24"/>
      <c r="H1835" s="51"/>
      <c r="I1835" s="25"/>
      <c r="J1835" s="31"/>
      <c r="K1835" s="43" t="str">
        <f t="shared" si="58"/>
        <v/>
      </c>
      <c r="L1835" s="45" t="str">
        <f>IF(F1835="","",VLOOKUP(Journal!F1835,Kontenplan!$E$9:$F$278,2))</f>
        <v/>
      </c>
      <c r="M1835" s="44" t="str">
        <f>IF(G1835="","",VLOOKUP(Journal!G1835,Kontenplan!$E$9:$F$278,2))</f>
        <v/>
      </c>
      <c r="N1835" s="28" t="str">
        <f>IF(AND(G1835="",I1835="",J1835=""),"",IF(AND(I1835&gt;0,OR(F1835="",G1835="")),"Bitte gültige Kontonummer/n eingeben",IF(OR(AND(F1835&gt;0,F1835&lt;1000),F1835&gt;9999),"Sollkontonummer muss vierstellig sein",IF(VLOOKUP(F1835,Kontenplan!$E$9:$E$277,1)&lt;&gt;F1835,"Sollkonto existiert nicht",IF(D1835=0,"Bitte Beleg-Nr. prüfen",IF(OR(AND(G1835&gt;0,G1835&lt;1000),G1835&gt;9999),"Habenkontonummer muss vierstellig sein",IF(VLOOKUP(G1835,Kontenplan!$E$9:$F$277,1)&lt;&gt;G1835,"Habenkonto exisitert nicht","")))))))</f>
        <v/>
      </c>
      <c r="O1835" s="28" t="str">
        <f t="shared" si="57"/>
        <v/>
      </c>
      <c r="P1835" s="28"/>
      <c r="Q1835" s="28"/>
      <c r="R1835" s="28"/>
      <c r="S1835" s="28"/>
      <c r="T1835" s="28"/>
      <c r="U1835" s="28"/>
      <c r="V1835" s="28"/>
      <c r="X1835" s="28"/>
      <c r="Y1835" s="28"/>
    </row>
    <row r="1836" spans="1:25" x14ac:dyDescent="0.2">
      <c r="A1836" t="e">
        <f>IF(OR(F1836=#REF!,G1836=#REF!),ROUND(A1835+1,0),A1835+0.0001)</f>
        <v>#REF!</v>
      </c>
      <c r="B1836" s="20" t="e">
        <f>IF(AND(E1836&gt;=$B$2,E1836&lt;=$B$3,OR(F1836=#REF!,G1836=#REF!)),ROUND(B1835+1,0),B1835+0.0001)</f>
        <v>#REF!</v>
      </c>
      <c r="C1836" s="20" t="e">
        <f>IF(H1836=#REF!,ROUND(C1835+1,0),C1835+0.0001)</f>
        <v>#REF!</v>
      </c>
      <c r="D1836" s="21"/>
      <c r="E1836" s="22"/>
      <c r="F1836" s="23"/>
      <c r="G1836" s="24"/>
      <c r="H1836" s="51"/>
      <c r="I1836" s="25"/>
      <c r="J1836" s="31"/>
      <c r="K1836" s="43" t="str">
        <f t="shared" si="58"/>
        <v/>
      </c>
      <c r="L1836" s="45" t="str">
        <f>IF(F1836="","",VLOOKUP(Journal!F1836,Kontenplan!$E$9:$F$278,2))</f>
        <v/>
      </c>
      <c r="M1836" s="44" t="str">
        <f>IF(G1836="","",VLOOKUP(Journal!G1836,Kontenplan!$E$9:$F$278,2))</f>
        <v/>
      </c>
      <c r="N1836" s="28" t="str">
        <f>IF(AND(G1836="",I1836="",J1836=""),"",IF(AND(I1836&gt;0,OR(F1836="",G1836="")),"Bitte gültige Kontonummer/n eingeben",IF(OR(AND(F1836&gt;0,F1836&lt;1000),F1836&gt;9999),"Sollkontonummer muss vierstellig sein",IF(VLOOKUP(F1836,Kontenplan!$E$9:$E$277,1)&lt;&gt;F1836,"Sollkonto existiert nicht",IF(D1836=0,"Bitte Beleg-Nr. prüfen",IF(OR(AND(G1836&gt;0,G1836&lt;1000),G1836&gt;9999),"Habenkontonummer muss vierstellig sein",IF(VLOOKUP(G1836,Kontenplan!$E$9:$F$277,1)&lt;&gt;G1836,"Habenkonto exisitert nicht","")))))))</f>
        <v/>
      </c>
      <c r="O1836" s="28" t="str">
        <f t="shared" si="57"/>
        <v/>
      </c>
      <c r="P1836" s="28"/>
      <c r="Q1836" s="28"/>
      <c r="R1836" s="28"/>
      <c r="S1836" s="28"/>
      <c r="T1836" s="28"/>
      <c r="U1836" s="28"/>
      <c r="V1836" s="28"/>
      <c r="X1836" s="28"/>
      <c r="Y1836" s="28"/>
    </row>
    <row r="1837" spans="1:25" x14ac:dyDescent="0.2">
      <c r="A1837" t="e">
        <f>IF(OR(F1837=#REF!,G1837=#REF!),ROUND(A1836+1,0),A1836+0.0001)</f>
        <v>#REF!</v>
      </c>
      <c r="B1837" s="20" t="e">
        <f>IF(AND(E1837&gt;=$B$2,E1837&lt;=$B$3,OR(F1837=#REF!,G1837=#REF!)),ROUND(B1836+1,0),B1836+0.0001)</f>
        <v>#REF!</v>
      </c>
      <c r="C1837" s="20" t="e">
        <f>IF(H1837=#REF!,ROUND(C1836+1,0),C1836+0.0001)</f>
        <v>#REF!</v>
      </c>
      <c r="D1837" s="21"/>
      <c r="E1837" s="22"/>
      <c r="F1837" s="23"/>
      <c r="G1837" s="24"/>
      <c r="H1837" s="51"/>
      <c r="I1837" s="25"/>
      <c r="J1837" s="31"/>
      <c r="K1837" s="43" t="str">
        <f t="shared" si="58"/>
        <v/>
      </c>
      <c r="L1837" s="45" t="str">
        <f>IF(F1837="","",VLOOKUP(Journal!F1837,Kontenplan!$E$9:$F$278,2))</f>
        <v/>
      </c>
      <c r="M1837" s="44" t="str">
        <f>IF(G1837="","",VLOOKUP(Journal!G1837,Kontenplan!$E$9:$F$278,2))</f>
        <v/>
      </c>
      <c r="N1837" s="28" t="str">
        <f>IF(AND(G1837="",I1837="",J1837=""),"",IF(AND(I1837&gt;0,OR(F1837="",G1837="")),"Bitte gültige Kontonummer/n eingeben",IF(OR(AND(F1837&gt;0,F1837&lt;1000),F1837&gt;9999),"Sollkontonummer muss vierstellig sein",IF(VLOOKUP(F1837,Kontenplan!$E$9:$E$277,1)&lt;&gt;F1837,"Sollkonto existiert nicht",IF(D1837=0,"Bitte Beleg-Nr. prüfen",IF(OR(AND(G1837&gt;0,G1837&lt;1000),G1837&gt;9999),"Habenkontonummer muss vierstellig sein",IF(VLOOKUP(G1837,Kontenplan!$E$9:$F$277,1)&lt;&gt;G1837,"Habenkonto exisitert nicht","")))))))</f>
        <v/>
      </c>
      <c r="O1837" s="28" t="str">
        <f t="shared" si="57"/>
        <v/>
      </c>
      <c r="P1837" s="28"/>
      <c r="Q1837" s="28"/>
      <c r="R1837" s="28"/>
      <c r="S1837" s="28"/>
      <c r="T1837" s="28"/>
      <c r="U1837" s="28"/>
      <c r="V1837" s="28"/>
      <c r="X1837" s="28"/>
      <c r="Y1837" s="28"/>
    </row>
    <row r="1838" spans="1:25" x14ac:dyDescent="0.2">
      <c r="A1838" t="e">
        <f>IF(OR(F1838=#REF!,G1838=#REF!),ROUND(A1837+1,0),A1837+0.0001)</f>
        <v>#REF!</v>
      </c>
      <c r="B1838" s="20" t="e">
        <f>IF(AND(E1838&gt;=$B$2,E1838&lt;=$B$3,OR(F1838=#REF!,G1838=#REF!)),ROUND(B1837+1,0),B1837+0.0001)</f>
        <v>#REF!</v>
      </c>
      <c r="C1838" s="20" t="e">
        <f>IF(H1838=#REF!,ROUND(C1837+1,0),C1837+0.0001)</f>
        <v>#REF!</v>
      </c>
      <c r="D1838" s="21"/>
      <c r="E1838" s="22"/>
      <c r="F1838" s="23"/>
      <c r="G1838" s="24"/>
      <c r="H1838" s="51"/>
      <c r="I1838" s="25"/>
      <c r="J1838" s="31"/>
      <c r="K1838" s="43" t="str">
        <f t="shared" si="58"/>
        <v/>
      </c>
      <c r="L1838" s="45" t="str">
        <f>IF(F1838="","",VLOOKUP(Journal!F1838,Kontenplan!$E$9:$F$278,2))</f>
        <v/>
      </c>
      <c r="M1838" s="44" t="str">
        <f>IF(G1838="","",VLOOKUP(Journal!G1838,Kontenplan!$E$9:$F$278,2))</f>
        <v/>
      </c>
      <c r="N1838" s="28" t="str">
        <f>IF(AND(G1838="",I1838="",J1838=""),"",IF(AND(I1838&gt;0,OR(F1838="",G1838="")),"Bitte gültige Kontonummer/n eingeben",IF(OR(AND(F1838&gt;0,F1838&lt;1000),F1838&gt;9999),"Sollkontonummer muss vierstellig sein",IF(VLOOKUP(F1838,Kontenplan!$E$9:$E$277,1)&lt;&gt;F1838,"Sollkonto existiert nicht",IF(D1838=0,"Bitte Beleg-Nr. prüfen",IF(OR(AND(G1838&gt;0,G1838&lt;1000),G1838&gt;9999),"Habenkontonummer muss vierstellig sein",IF(VLOOKUP(G1838,Kontenplan!$E$9:$F$277,1)&lt;&gt;G1838,"Habenkonto exisitert nicht","")))))))</f>
        <v/>
      </c>
      <c r="O1838" s="28" t="str">
        <f t="shared" si="57"/>
        <v/>
      </c>
      <c r="P1838" s="28"/>
      <c r="Q1838" s="28"/>
      <c r="R1838" s="28"/>
      <c r="S1838" s="28"/>
      <c r="T1838" s="28"/>
      <c r="U1838" s="28"/>
      <c r="V1838" s="28"/>
      <c r="X1838" s="28"/>
      <c r="Y1838" s="28"/>
    </row>
    <row r="1839" spans="1:25" x14ac:dyDescent="0.2">
      <c r="A1839" t="e">
        <f>IF(OR(F1839=#REF!,G1839=#REF!),ROUND(A1838+1,0),A1838+0.0001)</f>
        <v>#REF!</v>
      </c>
      <c r="B1839" s="20" t="e">
        <f>IF(AND(E1839&gt;=$B$2,E1839&lt;=$B$3,OR(F1839=#REF!,G1839=#REF!)),ROUND(B1838+1,0),B1838+0.0001)</f>
        <v>#REF!</v>
      </c>
      <c r="C1839" s="20" t="e">
        <f>IF(H1839=#REF!,ROUND(C1838+1,0),C1838+0.0001)</f>
        <v>#REF!</v>
      </c>
      <c r="D1839" s="21"/>
      <c r="E1839" s="22"/>
      <c r="F1839" s="23"/>
      <c r="G1839" s="24"/>
      <c r="H1839" s="51"/>
      <c r="I1839" s="25"/>
      <c r="J1839" s="31"/>
      <c r="K1839" s="43" t="str">
        <f t="shared" si="58"/>
        <v/>
      </c>
      <c r="L1839" s="45" t="str">
        <f>IF(F1839="","",VLOOKUP(Journal!F1839,Kontenplan!$E$9:$F$278,2))</f>
        <v/>
      </c>
      <c r="M1839" s="44" t="str">
        <f>IF(G1839="","",VLOOKUP(Journal!G1839,Kontenplan!$E$9:$F$278,2))</f>
        <v/>
      </c>
      <c r="N1839" s="28" t="str">
        <f>IF(AND(G1839="",I1839="",J1839=""),"",IF(AND(I1839&gt;0,OR(F1839="",G1839="")),"Bitte gültige Kontonummer/n eingeben",IF(OR(AND(F1839&gt;0,F1839&lt;1000),F1839&gt;9999),"Sollkontonummer muss vierstellig sein",IF(VLOOKUP(F1839,Kontenplan!$E$9:$E$277,1)&lt;&gt;F1839,"Sollkonto existiert nicht",IF(D1839=0,"Bitte Beleg-Nr. prüfen",IF(OR(AND(G1839&gt;0,G1839&lt;1000),G1839&gt;9999),"Habenkontonummer muss vierstellig sein",IF(VLOOKUP(G1839,Kontenplan!$E$9:$F$277,1)&lt;&gt;G1839,"Habenkonto exisitert nicht","")))))))</f>
        <v/>
      </c>
      <c r="O1839" s="28" t="str">
        <f t="shared" si="57"/>
        <v/>
      </c>
      <c r="P1839" s="28"/>
      <c r="Q1839" s="28"/>
      <c r="R1839" s="28"/>
      <c r="S1839" s="28"/>
      <c r="T1839" s="28"/>
      <c r="U1839" s="28"/>
      <c r="V1839" s="28"/>
      <c r="X1839" s="28"/>
      <c r="Y1839" s="28"/>
    </row>
    <row r="1840" spans="1:25" x14ac:dyDescent="0.2">
      <c r="A1840" t="e">
        <f>IF(OR(F1840=#REF!,G1840=#REF!),ROUND(A1839+1,0),A1839+0.0001)</f>
        <v>#REF!</v>
      </c>
      <c r="B1840" s="20" t="e">
        <f>IF(AND(E1840&gt;=$B$2,E1840&lt;=$B$3,OR(F1840=#REF!,G1840=#REF!)),ROUND(B1839+1,0),B1839+0.0001)</f>
        <v>#REF!</v>
      </c>
      <c r="C1840" s="20" t="e">
        <f>IF(H1840=#REF!,ROUND(C1839+1,0),C1839+0.0001)</f>
        <v>#REF!</v>
      </c>
      <c r="D1840" s="21"/>
      <c r="E1840" s="22"/>
      <c r="F1840" s="23"/>
      <c r="G1840" s="24"/>
      <c r="H1840" s="51"/>
      <c r="I1840" s="25"/>
      <c r="J1840" s="31"/>
      <c r="K1840" s="43" t="str">
        <f t="shared" si="58"/>
        <v/>
      </c>
      <c r="L1840" s="45" t="str">
        <f>IF(F1840="","",VLOOKUP(Journal!F1840,Kontenplan!$E$9:$F$278,2))</f>
        <v/>
      </c>
      <c r="M1840" s="44" t="str">
        <f>IF(G1840="","",VLOOKUP(Journal!G1840,Kontenplan!$E$9:$F$278,2))</f>
        <v/>
      </c>
      <c r="N1840" s="28" t="str">
        <f>IF(AND(G1840="",I1840="",J1840=""),"",IF(AND(I1840&gt;0,OR(F1840="",G1840="")),"Bitte gültige Kontonummer/n eingeben",IF(OR(AND(F1840&gt;0,F1840&lt;1000),F1840&gt;9999),"Sollkontonummer muss vierstellig sein",IF(VLOOKUP(F1840,Kontenplan!$E$9:$E$277,1)&lt;&gt;F1840,"Sollkonto existiert nicht",IF(D1840=0,"Bitte Beleg-Nr. prüfen",IF(OR(AND(G1840&gt;0,G1840&lt;1000),G1840&gt;9999),"Habenkontonummer muss vierstellig sein",IF(VLOOKUP(G1840,Kontenplan!$E$9:$F$277,1)&lt;&gt;G1840,"Habenkonto exisitert nicht","")))))))</f>
        <v/>
      </c>
      <c r="O1840" s="28" t="str">
        <f t="shared" si="57"/>
        <v/>
      </c>
      <c r="P1840" s="28"/>
      <c r="Q1840" s="28"/>
      <c r="R1840" s="28"/>
      <c r="S1840" s="28"/>
      <c r="T1840" s="28"/>
      <c r="U1840" s="28"/>
      <c r="V1840" s="28"/>
      <c r="X1840" s="28"/>
      <c r="Y1840" s="28"/>
    </row>
    <row r="1841" spans="1:25" x14ac:dyDescent="0.2">
      <c r="A1841" t="e">
        <f>IF(OR(F1841=#REF!,G1841=#REF!),ROUND(A1840+1,0),A1840+0.0001)</f>
        <v>#REF!</v>
      </c>
      <c r="B1841" s="20" t="e">
        <f>IF(AND(E1841&gt;=$B$2,E1841&lt;=$B$3,OR(F1841=#REF!,G1841=#REF!)),ROUND(B1840+1,0),B1840+0.0001)</f>
        <v>#REF!</v>
      </c>
      <c r="C1841" s="20" t="e">
        <f>IF(H1841=#REF!,ROUND(C1840+1,0),C1840+0.0001)</f>
        <v>#REF!</v>
      </c>
      <c r="D1841" s="21"/>
      <c r="E1841" s="22"/>
      <c r="F1841" s="23"/>
      <c r="G1841" s="24"/>
      <c r="H1841" s="51"/>
      <c r="I1841" s="25"/>
      <c r="J1841" s="31"/>
      <c r="K1841" s="43" t="str">
        <f t="shared" si="58"/>
        <v/>
      </c>
      <c r="L1841" s="45" t="str">
        <f>IF(F1841="","",VLOOKUP(Journal!F1841,Kontenplan!$E$9:$F$278,2))</f>
        <v/>
      </c>
      <c r="M1841" s="44" t="str">
        <f>IF(G1841="","",VLOOKUP(Journal!G1841,Kontenplan!$E$9:$F$278,2))</f>
        <v/>
      </c>
      <c r="N1841" s="28" t="str">
        <f>IF(AND(G1841="",I1841="",J1841=""),"",IF(AND(I1841&gt;0,OR(F1841="",G1841="")),"Bitte gültige Kontonummer/n eingeben",IF(OR(AND(F1841&gt;0,F1841&lt;1000),F1841&gt;9999),"Sollkontonummer muss vierstellig sein",IF(VLOOKUP(F1841,Kontenplan!$E$9:$E$277,1)&lt;&gt;F1841,"Sollkonto existiert nicht",IF(D1841=0,"Bitte Beleg-Nr. prüfen",IF(OR(AND(G1841&gt;0,G1841&lt;1000),G1841&gt;9999),"Habenkontonummer muss vierstellig sein",IF(VLOOKUP(G1841,Kontenplan!$E$9:$F$277,1)&lt;&gt;G1841,"Habenkonto exisitert nicht","")))))))</f>
        <v/>
      </c>
      <c r="O1841" s="28" t="str">
        <f t="shared" si="57"/>
        <v/>
      </c>
      <c r="P1841" s="28"/>
      <c r="Q1841" s="28"/>
      <c r="R1841" s="28"/>
      <c r="S1841" s="28"/>
      <c r="T1841" s="28"/>
      <c r="U1841" s="28"/>
      <c r="V1841" s="28"/>
      <c r="X1841" s="28"/>
      <c r="Y1841" s="28"/>
    </row>
    <row r="1842" spans="1:25" x14ac:dyDescent="0.2">
      <c r="A1842" t="e">
        <f>IF(OR(F1842=#REF!,G1842=#REF!),ROUND(A1841+1,0),A1841+0.0001)</f>
        <v>#REF!</v>
      </c>
      <c r="B1842" s="20" t="e">
        <f>IF(AND(E1842&gt;=$B$2,E1842&lt;=$B$3,OR(F1842=#REF!,G1842=#REF!)),ROUND(B1841+1,0),B1841+0.0001)</f>
        <v>#REF!</v>
      </c>
      <c r="C1842" s="20" t="e">
        <f>IF(H1842=#REF!,ROUND(C1841+1,0),C1841+0.0001)</f>
        <v>#REF!</v>
      </c>
      <c r="D1842" s="21"/>
      <c r="E1842" s="22"/>
      <c r="F1842" s="23"/>
      <c r="G1842" s="24"/>
      <c r="H1842" s="51"/>
      <c r="I1842" s="25"/>
      <c r="J1842" s="31"/>
      <c r="K1842" s="43" t="str">
        <f t="shared" si="58"/>
        <v/>
      </c>
      <c r="L1842" s="45" t="str">
        <f>IF(F1842="","",VLOOKUP(Journal!F1842,Kontenplan!$E$9:$F$278,2))</f>
        <v/>
      </c>
      <c r="M1842" s="44" t="str">
        <f>IF(G1842="","",VLOOKUP(Journal!G1842,Kontenplan!$E$9:$F$278,2))</f>
        <v/>
      </c>
      <c r="N1842" s="28" t="str">
        <f>IF(AND(G1842="",I1842="",J1842=""),"",IF(AND(I1842&gt;0,OR(F1842="",G1842="")),"Bitte gültige Kontonummer/n eingeben",IF(OR(AND(F1842&gt;0,F1842&lt;1000),F1842&gt;9999),"Sollkontonummer muss vierstellig sein",IF(VLOOKUP(F1842,Kontenplan!$E$9:$E$277,1)&lt;&gt;F1842,"Sollkonto existiert nicht",IF(D1842=0,"Bitte Beleg-Nr. prüfen",IF(OR(AND(G1842&gt;0,G1842&lt;1000),G1842&gt;9999),"Habenkontonummer muss vierstellig sein",IF(VLOOKUP(G1842,Kontenplan!$E$9:$F$277,1)&lt;&gt;G1842,"Habenkonto exisitert nicht","")))))))</f>
        <v/>
      </c>
      <c r="O1842" s="28" t="str">
        <f t="shared" si="57"/>
        <v/>
      </c>
      <c r="P1842" s="28"/>
      <c r="Q1842" s="28"/>
      <c r="R1842" s="28"/>
      <c r="S1842" s="28"/>
      <c r="T1842" s="28"/>
      <c r="U1842" s="28"/>
      <c r="V1842" s="28"/>
      <c r="X1842" s="28"/>
      <c r="Y1842" s="28"/>
    </row>
    <row r="1843" spans="1:25" x14ac:dyDescent="0.2">
      <c r="A1843" t="e">
        <f>IF(OR(F1843=#REF!,G1843=#REF!),ROUND(A1842+1,0),A1842+0.0001)</f>
        <v>#REF!</v>
      </c>
      <c r="B1843" s="20" t="e">
        <f>IF(AND(E1843&gt;=$B$2,E1843&lt;=$B$3,OR(F1843=#REF!,G1843=#REF!)),ROUND(B1842+1,0),B1842+0.0001)</f>
        <v>#REF!</v>
      </c>
      <c r="C1843" s="20" t="e">
        <f>IF(H1843=#REF!,ROUND(C1842+1,0),C1842+0.0001)</f>
        <v>#REF!</v>
      </c>
      <c r="D1843" s="21"/>
      <c r="E1843" s="22"/>
      <c r="F1843" s="23"/>
      <c r="G1843" s="24"/>
      <c r="H1843" s="51"/>
      <c r="I1843" s="25"/>
      <c r="J1843" s="31"/>
      <c r="K1843" s="43" t="str">
        <f t="shared" si="58"/>
        <v/>
      </c>
      <c r="L1843" s="45" t="str">
        <f>IF(F1843="","",VLOOKUP(Journal!F1843,Kontenplan!$E$9:$F$278,2))</f>
        <v/>
      </c>
      <c r="M1843" s="44" t="str">
        <f>IF(G1843="","",VLOOKUP(Journal!G1843,Kontenplan!$E$9:$F$278,2))</f>
        <v/>
      </c>
      <c r="N1843" s="28" t="str">
        <f>IF(AND(G1843="",I1843="",J1843=""),"",IF(AND(I1843&gt;0,OR(F1843="",G1843="")),"Bitte gültige Kontonummer/n eingeben",IF(OR(AND(F1843&gt;0,F1843&lt;1000),F1843&gt;9999),"Sollkontonummer muss vierstellig sein",IF(VLOOKUP(F1843,Kontenplan!$E$9:$E$277,1)&lt;&gt;F1843,"Sollkonto existiert nicht",IF(D1843=0,"Bitte Beleg-Nr. prüfen",IF(OR(AND(G1843&gt;0,G1843&lt;1000),G1843&gt;9999),"Habenkontonummer muss vierstellig sein",IF(VLOOKUP(G1843,Kontenplan!$E$9:$F$277,1)&lt;&gt;G1843,"Habenkonto exisitert nicht","")))))))</f>
        <v/>
      </c>
      <c r="O1843" s="28" t="str">
        <f t="shared" si="57"/>
        <v/>
      </c>
      <c r="P1843" s="28"/>
      <c r="Q1843" s="28"/>
      <c r="R1843" s="28"/>
      <c r="S1843" s="28"/>
      <c r="T1843" s="28"/>
      <c r="U1843" s="28"/>
      <c r="V1843" s="28"/>
      <c r="X1843" s="28"/>
      <c r="Y1843" s="28"/>
    </row>
    <row r="1844" spans="1:25" x14ac:dyDescent="0.2">
      <c r="A1844" t="e">
        <f>IF(OR(F1844=#REF!,G1844=#REF!),ROUND(A1843+1,0),A1843+0.0001)</f>
        <v>#REF!</v>
      </c>
      <c r="B1844" s="20" t="e">
        <f>IF(AND(E1844&gt;=$B$2,E1844&lt;=$B$3,OR(F1844=#REF!,G1844=#REF!)),ROUND(B1843+1,0),B1843+0.0001)</f>
        <v>#REF!</v>
      </c>
      <c r="C1844" s="20" t="e">
        <f>IF(H1844=#REF!,ROUND(C1843+1,0),C1843+0.0001)</f>
        <v>#REF!</v>
      </c>
      <c r="D1844" s="21"/>
      <c r="E1844" s="22"/>
      <c r="F1844" s="23"/>
      <c r="G1844" s="24"/>
      <c r="H1844" s="51"/>
      <c r="I1844" s="25"/>
      <c r="J1844" s="31"/>
      <c r="K1844" s="43" t="str">
        <f t="shared" si="58"/>
        <v/>
      </c>
      <c r="L1844" s="45" t="str">
        <f>IF(F1844="","",VLOOKUP(Journal!F1844,Kontenplan!$E$9:$F$278,2))</f>
        <v/>
      </c>
      <c r="M1844" s="44" t="str">
        <f>IF(G1844="","",VLOOKUP(Journal!G1844,Kontenplan!$E$9:$F$278,2))</f>
        <v/>
      </c>
      <c r="N1844" s="28" t="str">
        <f>IF(AND(G1844="",I1844="",J1844=""),"",IF(AND(I1844&gt;0,OR(F1844="",G1844="")),"Bitte gültige Kontonummer/n eingeben",IF(OR(AND(F1844&gt;0,F1844&lt;1000),F1844&gt;9999),"Sollkontonummer muss vierstellig sein",IF(VLOOKUP(F1844,Kontenplan!$E$9:$E$277,1)&lt;&gt;F1844,"Sollkonto existiert nicht",IF(D1844=0,"Bitte Beleg-Nr. prüfen",IF(OR(AND(G1844&gt;0,G1844&lt;1000),G1844&gt;9999),"Habenkontonummer muss vierstellig sein",IF(VLOOKUP(G1844,Kontenplan!$E$9:$F$277,1)&lt;&gt;G1844,"Habenkonto exisitert nicht","")))))))</f>
        <v/>
      </c>
      <c r="O1844" s="28" t="str">
        <f t="shared" si="57"/>
        <v/>
      </c>
      <c r="P1844" s="28"/>
      <c r="Q1844" s="28"/>
      <c r="R1844" s="28"/>
      <c r="S1844" s="28"/>
      <c r="T1844" s="28"/>
      <c r="U1844" s="28"/>
      <c r="V1844" s="28"/>
      <c r="X1844" s="28"/>
      <c r="Y1844" s="28"/>
    </row>
    <row r="1845" spans="1:25" x14ac:dyDescent="0.2">
      <c r="A1845" t="e">
        <f>IF(OR(F1845=#REF!,G1845=#REF!),ROUND(A1844+1,0),A1844+0.0001)</f>
        <v>#REF!</v>
      </c>
      <c r="B1845" s="20" t="e">
        <f>IF(AND(E1845&gt;=$B$2,E1845&lt;=$B$3,OR(F1845=#REF!,G1845=#REF!)),ROUND(B1844+1,0),B1844+0.0001)</f>
        <v>#REF!</v>
      </c>
      <c r="C1845" s="20" t="e">
        <f>IF(H1845=#REF!,ROUND(C1844+1,0),C1844+0.0001)</f>
        <v>#REF!</v>
      </c>
      <c r="D1845" s="21"/>
      <c r="E1845" s="22"/>
      <c r="F1845" s="23"/>
      <c r="G1845" s="24"/>
      <c r="H1845" s="51"/>
      <c r="I1845" s="25"/>
      <c r="J1845" s="31"/>
      <c r="K1845" s="43" t="str">
        <f t="shared" si="58"/>
        <v/>
      </c>
      <c r="L1845" s="45" t="str">
        <f>IF(F1845="","",VLOOKUP(Journal!F1845,Kontenplan!$E$9:$F$278,2))</f>
        <v/>
      </c>
      <c r="M1845" s="44" t="str">
        <f>IF(G1845="","",VLOOKUP(Journal!G1845,Kontenplan!$E$9:$F$278,2))</f>
        <v/>
      </c>
      <c r="N1845" s="28" t="str">
        <f>IF(AND(G1845="",I1845="",J1845=""),"",IF(AND(I1845&gt;0,OR(F1845="",G1845="")),"Bitte gültige Kontonummer/n eingeben",IF(OR(AND(F1845&gt;0,F1845&lt;1000),F1845&gt;9999),"Sollkontonummer muss vierstellig sein",IF(VLOOKUP(F1845,Kontenplan!$E$9:$E$277,1)&lt;&gt;F1845,"Sollkonto existiert nicht",IF(D1845=0,"Bitte Beleg-Nr. prüfen",IF(OR(AND(G1845&gt;0,G1845&lt;1000),G1845&gt;9999),"Habenkontonummer muss vierstellig sein",IF(VLOOKUP(G1845,Kontenplan!$E$9:$F$277,1)&lt;&gt;G1845,"Habenkonto exisitert nicht","")))))))</f>
        <v/>
      </c>
      <c r="O1845" s="28" t="str">
        <f t="shared" si="57"/>
        <v/>
      </c>
      <c r="P1845" s="28"/>
      <c r="Q1845" s="28"/>
      <c r="R1845" s="28"/>
      <c r="S1845" s="28"/>
      <c r="T1845" s="28"/>
      <c r="U1845" s="28"/>
      <c r="V1845" s="28"/>
      <c r="X1845" s="28"/>
      <c r="Y1845" s="28"/>
    </row>
    <row r="1846" spans="1:25" x14ac:dyDescent="0.2">
      <c r="A1846" t="e">
        <f>IF(OR(F1846=#REF!,G1846=#REF!),ROUND(A1845+1,0),A1845+0.0001)</f>
        <v>#REF!</v>
      </c>
      <c r="B1846" s="20" t="e">
        <f>IF(AND(E1846&gt;=$B$2,E1846&lt;=$B$3,OR(F1846=#REF!,G1846=#REF!)),ROUND(B1845+1,0),B1845+0.0001)</f>
        <v>#REF!</v>
      </c>
      <c r="C1846" s="20" t="e">
        <f>IF(H1846=#REF!,ROUND(C1845+1,0),C1845+0.0001)</f>
        <v>#REF!</v>
      </c>
      <c r="D1846" s="21"/>
      <c r="E1846" s="22"/>
      <c r="F1846" s="23"/>
      <c r="G1846" s="24"/>
      <c r="H1846" s="51"/>
      <c r="I1846" s="25"/>
      <c r="J1846" s="31"/>
      <c r="K1846" s="43" t="str">
        <f t="shared" si="58"/>
        <v/>
      </c>
      <c r="L1846" s="45" t="str">
        <f>IF(F1846="","",VLOOKUP(Journal!F1846,Kontenplan!$E$9:$F$278,2))</f>
        <v/>
      </c>
      <c r="M1846" s="44" t="str">
        <f>IF(G1846="","",VLOOKUP(Journal!G1846,Kontenplan!$E$9:$F$278,2))</f>
        <v/>
      </c>
      <c r="N1846" s="28" t="str">
        <f>IF(AND(G1846="",I1846="",J1846=""),"",IF(AND(I1846&gt;0,OR(F1846="",G1846="")),"Bitte gültige Kontonummer/n eingeben",IF(OR(AND(F1846&gt;0,F1846&lt;1000),F1846&gt;9999),"Sollkontonummer muss vierstellig sein",IF(VLOOKUP(F1846,Kontenplan!$E$9:$E$277,1)&lt;&gt;F1846,"Sollkonto existiert nicht",IF(D1846=0,"Bitte Beleg-Nr. prüfen",IF(OR(AND(G1846&gt;0,G1846&lt;1000),G1846&gt;9999),"Habenkontonummer muss vierstellig sein",IF(VLOOKUP(G1846,Kontenplan!$E$9:$F$277,1)&lt;&gt;G1846,"Habenkonto exisitert nicht","")))))))</f>
        <v/>
      </c>
      <c r="O1846" s="28" t="str">
        <f t="shared" si="57"/>
        <v/>
      </c>
      <c r="P1846" s="28"/>
      <c r="Q1846" s="28"/>
      <c r="R1846" s="28"/>
      <c r="S1846" s="28"/>
      <c r="T1846" s="28"/>
      <c r="U1846" s="28"/>
      <c r="V1846" s="28"/>
      <c r="X1846" s="28"/>
      <c r="Y1846" s="28"/>
    </row>
    <row r="1847" spans="1:25" x14ac:dyDescent="0.2">
      <c r="A1847" t="e">
        <f>IF(OR(F1847=#REF!,G1847=#REF!),ROUND(A1846+1,0),A1846+0.0001)</f>
        <v>#REF!</v>
      </c>
      <c r="B1847" s="20" t="e">
        <f>IF(AND(E1847&gt;=$B$2,E1847&lt;=$B$3,OR(F1847=#REF!,G1847=#REF!)),ROUND(B1846+1,0),B1846+0.0001)</f>
        <v>#REF!</v>
      </c>
      <c r="C1847" s="20" t="e">
        <f>IF(H1847=#REF!,ROUND(C1846+1,0),C1846+0.0001)</f>
        <v>#REF!</v>
      </c>
      <c r="D1847" s="21"/>
      <c r="E1847" s="22"/>
      <c r="F1847" s="23"/>
      <c r="G1847" s="24"/>
      <c r="H1847" s="51"/>
      <c r="I1847" s="25"/>
      <c r="J1847" s="31"/>
      <c r="K1847" s="43" t="str">
        <f t="shared" si="58"/>
        <v/>
      </c>
      <c r="L1847" s="45" t="str">
        <f>IF(F1847="","",VLOOKUP(Journal!F1847,Kontenplan!$E$9:$F$278,2))</f>
        <v/>
      </c>
      <c r="M1847" s="44" t="str">
        <f>IF(G1847="","",VLOOKUP(Journal!G1847,Kontenplan!$E$9:$F$278,2))</f>
        <v/>
      </c>
      <c r="N1847" s="28" t="str">
        <f>IF(AND(G1847="",I1847="",J1847=""),"",IF(AND(I1847&gt;0,OR(F1847="",G1847="")),"Bitte gültige Kontonummer/n eingeben",IF(OR(AND(F1847&gt;0,F1847&lt;1000),F1847&gt;9999),"Sollkontonummer muss vierstellig sein",IF(VLOOKUP(F1847,Kontenplan!$E$9:$E$277,1)&lt;&gt;F1847,"Sollkonto existiert nicht",IF(D1847=0,"Bitte Beleg-Nr. prüfen",IF(OR(AND(G1847&gt;0,G1847&lt;1000),G1847&gt;9999),"Habenkontonummer muss vierstellig sein",IF(VLOOKUP(G1847,Kontenplan!$E$9:$F$277,1)&lt;&gt;G1847,"Habenkonto exisitert nicht","")))))))</f>
        <v/>
      </c>
      <c r="O1847" s="28" t="str">
        <f t="shared" si="57"/>
        <v/>
      </c>
      <c r="P1847" s="28"/>
      <c r="Q1847" s="28"/>
      <c r="R1847" s="28"/>
      <c r="S1847" s="28"/>
      <c r="T1847" s="28"/>
      <c r="U1847" s="28"/>
      <c r="V1847" s="28"/>
      <c r="X1847" s="28"/>
      <c r="Y1847" s="28"/>
    </row>
    <row r="1848" spans="1:25" x14ac:dyDescent="0.2">
      <c r="A1848" t="e">
        <f>IF(OR(F1848=#REF!,G1848=#REF!),ROUND(A1847+1,0),A1847+0.0001)</f>
        <v>#REF!</v>
      </c>
      <c r="B1848" s="20" t="e">
        <f>IF(AND(E1848&gt;=$B$2,E1848&lt;=$B$3,OR(F1848=#REF!,G1848=#REF!)),ROUND(B1847+1,0),B1847+0.0001)</f>
        <v>#REF!</v>
      </c>
      <c r="C1848" s="20" t="e">
        <f>IF(H1848=#REF!,ROUND(C1847+1,0),C1847+0.0001)</f>
        <v>#REF!</v>
      </c>
      <c r="D1848" s="21"/>
      <c r="E1848" s="22"/>
      <c r="F1848" s="23"/>
      <c r="G1848" s="24"/>
      <c r="H1848" s="51"/>
      <c r="I1848" s="25"/>
      <c r="J1848" s="31"/>
      <c r="K1848" s="43" t="str">
        <f t="shared" si="58"/>
        <v/>
      </c>
      <c r="L1848" s="45" t="str">
        <f>IF(F1848="","",VLOOKUP(Journal!F1848,Kontenplan!$E$9:$F$278,2))</f>
        <v/>
      </c>
      <c r="M1848" s="44" t="str">
        <f>IF(G1848="","",VLOOKUP(Journal!G1848,Kontenplan!$E$9:$F$278,2))</f>
        <v/>
      </c>
      <c r="N1848" s="28" t="str">
        <f>IF(AND(G1848="",I1848="",J1848=""),"",IF(AND(I1848&gt;0,OR(F1848="",G1848="")),"Bitte gültige Kontonummer/n eingeben",IF(OR(AND(F1848&gt;0,F1848&lt;1000),F1848&gt;9999),"Sollkontonummer muss vierstellig sein",IF(VLOOKUP(F1848,Kontenplan!$E$9:$E$277,1)&lt;&gt;F1848,"Sollkonto existiert nicht",IF(D1848=0,"Bitte Beleg-Nr. prüfen",IF(OR(AND(G1848&gt;0,G1848&lt;1000),G1848&gt;9999),"Habenkontonummer muss vierstellig sein",IF(VLOOKUP(G1848,Kontenplan!$E$9:$F$277,1)&lt;&gt;G1848,"Habenkonto exisitert nicht","")))))))</f>
        <v/>
      </c>
      <c r="O1848" s="28" t="str">
        <f t="shared" si="57"/>
        <v/>
      </c>
      <c r="P1848" s="28"/>
      <c r="Q1848" s="28"/>
      <c r="R1848" s="28"/>
      <c r="S1848" s="28"/>
      <c r="T1848" s="28"/>
      <c r="U1848" s="28"/>
      <c r="V1848" s="28"/>
      <c r="X1848" s="28"/>
      <c r="Y1848" s="28"/>
    </row>
    <row r="1849" spans="1:25" x14ac:dyDescent="0.2">
      <c r="A1849" t="e">
        <f>IF(OR(F1849=#REF!,G1849=#REF!),ROUND(A1848+1,0),A1848+0.0001)</f>
        <v>#REF!</v>
      </c>
      <c r="B1849" s="20" t="e">
        <f>IF(AND(E1849&gt;=$B$2,E1849&lt;=$B$3,OR(F1849=#REF!,G1849=#REF!)),ROUND(B1848+1,0),B1848+0.0001)</f>
        <v>#REF!</v>
      </c>
      <c r="C1849" s="20" t="e">
        <f>IF(H1849=#REF!,ROUND(C1848+1,0),C1848+0.0001)</f>
        <v>#REF!</v>
      </c>
      <c r="D1849" s="21"/>
      <c r="E1849" s="22"/>
      <c r="F1849" s="23"/>
      <c r="G1849" s="24"/>
      <c r="H1849" s="51"/>
      <c r="I1849" s="25"/>
      <c r="J1849" s="31"/>
      <c r="K1849" s="43" t="str">
        <f t="shared" si="58"/>
        <v/>
      </c>
      <c r="L1849" s="45" t="str">
        <f>IF(F1849="","",VLOOKUP(Journal!F1849,Kontenplan!$E$9:$F$278,2))</f>
        <v/>
      </c>
      <c r="M1849" s="44" t="str">
        <f>IF(G1849="","",VLOOKUP(Journal!G1849,Kontenplan!$E$9:$F$278,2))</f>
        <v/>
      </c>
      <c r="N1849" s="28" t="str">
        <f>IF(AND(G1849="",I1849="",J1849=""),"",IF(AND(I1849&gt;0,OR(F1849="",G1849="")),"Bitte gültige Kontonummer/n eingeben",IF(OR(AND(F1849&gt;0,F1849&lt;1000),F1849&gt;9999),"Sollkontonummer muss vierstellig sein",IF(VLOOKUP(F1849,Kontenplan!$E$9:$E$277,1)&lt;&gt;F1849,"Sollkonto existiert nicht",IF(D1849=0,"Bitte Beleg-Nr. prüfen",IF(OR(AND(G1849&gt;0,G1849&lt;1000),G1849&gt;9999),"Habenkontonummer muss vierstellig sein",IF(VLOOKUP(G1849,Kontenplan!$E$9:$F$277,1)&lt;&gt;G1849,"Habenkonto exisitert nicht","")))))))</f>
        <v/>
      </c>
      <c r="O1849" s="28" t="str">
        <f t="shared" si="57"/>
        <v/>
      </c>
      <c r="P1849" s="28"/>
      <c r="Q1849" s="28"/>
      <c r="R1849" s="28"/>
      <c r="S1849" s="28"/>
      <c r="T1849" s="28"/>
      <c r="U1849" s="28"/>
      <c r="V1849" s="28"/>
      <c r="X1849" s="28"/>
      <c r="Y1849" s="28"/>
    </row>
    <row r="1850" spans="1:25" x14ac:dyDescent="0.2">
      <c r="A1850" t="e">
        <f>IF(OR(F1850=#REF!,G1850=#REF!),ROUND(A1849+1,0),A1849+0.0001)</f>
        <v>#REF!</v>
      </c>
      <c r="B1850" s="20" t="e">
        <f>IF(AND(E1850&gt;=$B$2,E1850&lt;=$B$3,OR(F1850=#REF!,G1850=#REF!)),ROUND(B1849+1,0),B1849+0.0001)</f>
        <v>#REF!</v>
      </c>
      <c r="C1850" s="20" t="e">
        <f>IF(H1850=#REF!,ROUND(C1849+1,0),C1849+0.0001)</f>
        <v>#REF!</v>
      </c>
      <c r="D1850" s="21"/>
      <c r="E1850" s="22"/>
      <c r="F1850" s="23"/>
      <c r="G1850" s="24"/>
      <c r="H1850" s="51"/>
      <c r="I1850" s="25"/>
      <c r="J1850" s="31"/>
      <c r="K1850" s="43" t="str">
        <f t="shared" si="58"/>
        <v/>
      </c>
      <c r="L1850" s="45" t="str">
        <f>IF(F1850="","",VLOOKUP(Journal!F1850,Kontenplan!$E$9:$F$278,2))</f>
        <v/>
      </c>
      <c r="M1850" s="44" t="str">
        <f>IF(G1850="","",VLOOKUP(Journal!G1850,Kontenplan!$E$9:$F$278,2))</f>
        <v/>
      </c>
      <c r="N1850" s="28" t="str">
        <f>IF(AND(G1850="",I1850="",J1850=""),"",IF(AND(I1850&gt;0,OR(F1850="",G1850="")),"Bitte gültige Kontonummer/n eingeben",IF(OR(AND(F1850&gt;0,F1850&lt;1000),F1850&gt;9999),"Sollkontonummer muss vierstellig sein",IF(VLOOKUP(F1850,Kontenplan!$E$9:$E$277,1)&lt;&gt;F1850,"Sollkonto existiert nicht",IF(D1850=0,"Bitte Beleg-Nr. prüfen",IF(OR(AND(G1850&gt;0,G1850&lt;1000),G1850&gt;9999),"Habenkontonummer muss vierstellig sein",IF(VLOOKUP(G1850,Kontenplan!$E$9:$F$277,1)&lt;&gt;G1850,"Habenkonto exisitert nicht","")))))))</f>
        <v/>
      </c>
      <c r="O1850" s="28" t="str">
        <f t="shared" si="57"/>
        <v/>
      </c>
      <c r="P1850" s="28"/>
      <c r="Q1850" s="28"/>
      <c r="R1850" s="28"/>
      <c r="S1850" s="28"/>
      <c r="T1850" s="28"/>
      <c r="U1850" s="28"/>
      <c r="V1850" s="28"/>
      <c r="X1850" s="28"/>
      <c r="Y1850" s="28"/>
    </row>
    <row r="1851" spans="1:25" x14ac:dyDescent="0.2">
      <c r="A1851" t="e">
        <f>IF(OR(F1851=#REF!,G1851=#REF!),ROUND(A1850+1,0),A1850+0.0001)</f>
        <v>#REF!</v>
      </c>
      <c r="B1851" s="20" t="e">
        <f>IF(AND(E1851&gt;=$B$2,E1851&lt;=$B$3,OR(F1851=#REF!,G1851=#REF!)),ROUND(B1850+1,0),B1850+0.0001)</f>
        <v>#REF!</v>
      </c>
      <c r="C1851" s="20" t="e">
        <f>IF(H1851=#REF!,ROUND(C1850+1,0),C1850+0.0001)</f>
        <v>#REF!</v>
      </c>
      <c r="D1851" s="21"/>
      <c r="E1851" s="22"/>
      <c r="F1851" s="23"/>
      <c r="G1851" s="24"/>
      <c r="H1851" s="51"/>
      <c r="I1851" s="25"/>
      <c r="J1851" s="31"/>
      <c r="K1851" s="43" t="str">
        <f t="shared" si="58"/>
        <v/>
      </c>
      <c r="L1851" s="45" t="str">
        <f>IF(F1851="","",VLOOKUP(Journal!F1851,Kontenplan!$E$9:$F$278,2))</f>
        <v/>
      </c>
      <c r="M1851" s="44" t="str">
        <f>IF(G1851="","",VLOOKUP(Journal!G1851,Kontenplan!$E$9:$F$278,2))</f>
        <v/>
      </c>
      <c r="N1851" s="28" t="str">
        <f>IF(AND(G1851="",I1851="",J1851=""),"",IF(AND(I1851&gt;0,OR(F1851="",G1851="")),"Bitte gültige Kontonummer/n eingeben",IF(OR(AND(F1851&gt;0,F1851&lt;1000),F1851&gt;9999),"Sollkontonummer muss vierstellig sein",IF(VLOOKUP(F1851,Kontenplan!$E$9:$E$277,1)&lt;&gt;F1851,"Sollkonto existiert nicht",IF(D1851=0,"Bitte Beleg-Nr. prüfen",IF(OR(AND(G1851&gt;0,G1851&lt;1000),G1851&gt;9999),"Habenkontonummer muss vierstellig sein",IF(VLOOKUP(G1851,Kontenplan!$E$9:$F$277,1)&lt;&gt;G1851,"Habenkonto exisitert nicht","")))))))</f>
        <v/>
      </c>
      <c r="O1851" s="28" t="str">
        <f t="shared" si="57"/>
        <v/>
      </c>
      <c r="P1851" s="28"/>
      <c r="Q1851" s="28"/>
      <c r="R1851" s="28"/>
      <c r="S1851" s="28"/>
      <c r="T1851" s="28"/>
      <c r="U1851" s="28"/>
      <c r="V1851" s="28"/>
      <c r="X1851" s="28"/>
      <c r="Y1851" s="28"/>
    </row>
    <row r="1852" spans="1:25" x14ac:dyDescent="0.2">
      <c r="A1852" t="e">
        <f>IF(OR(F1852=#REF!,G1852=#REF!),ROUND(A1851+1,0),A1851+0.0001)</f>
        <v>#REF!</v>
      </c>
      <c r="B1852" s="20" t="e">
        <f>IF(AND(E1852&gt;=$B$2,E1852&lt;=$B$3,OR(F1852=#REF!,G1852=#REF!)),ROUND(B1851+1,0),B1851+0.0001)</f>
        <v>#REF!</v>
      </c>
      <c r="C1852" s="20" t="e">
        <f>IF(H1852=#REF!,ROUND(C1851+1,0),C1851+0.0001)</f>
        <v>#REF!</v>
      </c>
      <c r="D1852" s="21"/>
      <c r="E1852" s="22"/>
      <c r="F1852" s="23"/>
      <c r="G1852" s="24"/>
      <c r="H1852" s="51"/>
      <c r="I1852" s="25"/>
      <c r="J1852" s="31"/>
      <c r="K1852" s="43" t="str">
        <f t="shared" si="58"/>
        <v/>
      </c>
      <c r="L1852" s="45" t="str">
        <f>IF(F1852="","",VLOOKUP(Journal!F1852,Kontenplan!$E$9:$F$278,2))</f>
        <v/>
      </c>
      <c r="M1852" s="44" t="str">
        <f>IF(G1852="","",VLOOKUP(Journal!G1852,Kontenplan!$E$9:$F$278,2))</f>
        <v/>
      </c>
      <c r="N1852" s="28" t="str">
        <f>IF(AND(G1852="",I1852="",J1852=""),"",IF(AND(I1852&gt;0,OR(F1852="",G1852="")),"Bitte gültige Kontonummer/n eingeben",IF(OR(AND(F1852&gt;0,F1852&lt;1000),F1852&gt;9999),"Sollkontonummer muss vierstellig sein",IF(VLOOKUP(F1852,Kontenplan!$E$9:$E$277,1)&lt;&gt;F1852,"Sollkonto existiert nicht",IF(D1852=0,"Bitte Beleg-Nr. prüfen",IF(OR(AND(G1852&gt;0,G1852&lt;1000),G1852&gt;9999),"Habenkontonummer muss vierstellig sein",IF(VLOOKUP(G1852,Kontenplan!$E$9:$F$277,1)&lt;&gt;G1852,"Habenkonto exisitert nicht","")))))))</f>
        <v/>
      </c>
      <c r="O1852" s="28" t="str">
        <f t="shared" si="57"/>
        <v/>
      </c>
      <c r="P1852" s="28"/>
      <c r="Q1852" s="28"/>
      <c r="R1852" s="28"/>
      <c r="S1852" s="28"/>
      <c r="T1852" s="28"/>
      <c r="U1852" s="28"/>
      <c r="V1852" s="28"/>
      <c r="X1852" s="28"/>
      <c r="Y1852" s="28"/>
    </row>
    <row r="1853" spans="1:25" x14ac:dyDescent="0.2">
      <c r="A1853" t="e">
        <f>IF(OR(F1853=#REF!,G1853=#REF!),ROUND(A1852+1,0),A1852+0.0001)</f>
        <v>#REF!</v>
      </c>
      <c r="B1853" s="20" t="e">
        <f>IF(AND(E1853&gt;=$B$2,E1853&lt;=$B$3,OR(F1853=#REF!,G1853=#REF!)),ROUND(B1852+1,0),B1852+0.0001)</f>
        <v>#REF!</v>
      </c>
      <c r="C1853" s="20" t="e">
        <f>IF(H1853=#REF!,ROUND(C1852+1,0),C1852+0.0001)</f>
        <v>#REF!</v>
      </c>
      <c r="D1853" s="21"/>
      <c r="E1853" s="22"/>
      <c r="F1853" s="23"/>
      <c r="G1853" s="24"/>
      <c r="H1853" s="51"/>
      <c r="I1853" s="25"/>
      <c r="J1853" s="31"/>
      <c r="K1853" s="43" t="str">
        <f t="shared" si="58"/>
        <v/>
      </c>
      <c r="L1853" s="45" t="str">
        <f>IF(F1853="","",VLOOKUP(Journal!F1853,Kontenplan!$E$9:$F$278,2))</f>
        <v/>
      </c>
      <c r="M1853" s="44" t="str">
        <f>IF(G1853="","",VLOOKUP(Journal!G1853,Kontenplan!$E$9:$F$278,2))</f>
        <v/>
      </c>
      <c r="N1853" s="28" t="str">
        <f>IF(AND(G1853="",I1853="",J1853=""),"",IF(AND(I1853&gt;0,OR(F1853="",G1853="")),"Bitte gültige Kontonummer/n eingeben",IF(OR(AND(F1853&gt;0,F1853&lt;1000),F1853&gt;9999),"Sollkontonummer muss vierstellig sein",IF(VLOOKUP(F1853,Kontenplan!$E$9:$E$277,1)&lt;&gt;F1853,"Sollkonto existiert nicht",IF(D1853=0,"Bitte Beleg-Nr. prüfen",IF(OR(AND(G1853&gt;0,G1853&lt;1000),G1853&gt;9999),"Habenkontonummer muss vierstellig sein",IF(VLOOKUP(G1853,Kontenplan!$E$9:$F$277,1)&lt;&gt;G1853,"Habenkonto exisitert nicht","")))))))</f>
        <v/>
      </c>
      <c r="O1853" s="28" t="str">
        <f t="shared" si="57"/>
        <v/>
      </c>
      <c r="P1853" s="28"/>
      <c r="Q1853" s="28"/>
      <c r="R1853" s="28"/>
      <c r="S1853" s="28"/>
      <c r="T1853" s="28"/>
      <c r="U1853" s="28"/>
      <c r="V1853" s="28"/>
      <c r="X1853" s="28"/>
      <c r="Y1853" s="28"/>
    </row>
    <row r="1854" spans="1:25" x14ac:dyDescent="0.2">
      <c r="A1854" t="e">
        <f>IF(OR(F1854=#REF!,G1854=#REF!),ROUND(A1853+1,0),A1853+0.0001)</f>
        <v>#REF!</v>
      </c>
      <c r="B1854" s="20" t="e">
        <f>IF(AND(E1854&gt;=$B$2,E1854&lt;=$B$3,OR(F1854=#REF!,G1854=#REF!)),ROUND(B1853+1,0),B1853+0.0001)</f>
        <v>#REF!</v>
      </c>
      <c r="C1854" s="20" t="e">
        <f>IF(H1854=#REF!,ROUND(C1853+1,0),C1853+0.0001)</f>
        <v>#REF!</v>
      </c>
      <c r="D1854" s="21"/>
      <c r="E1854" s="22"/>
      <c r="F1854" s="23"/>
      <c r="G1854" s="24"/>
      <c r="H1854" s="51"/>
      <c r="I1854" s="25"/>
      <c r="J1854" s="31"/>
      <c r="K1854" s="43" t="str">
        <f t="shared" si="58"/>
        <v/>
      </c>
      <c r="L1854" s="45" t="str">
        <f>IF(F1854="","",VLOOKUP(Journal!F1854,Kontenplan!$E$9:$F$278,2))</f>
        <v/>
      </c>
      <c r="M1854" s="44" t="str">
        <f>IF(G1854="","",VLOOKUP(Journal!G1854,Kontenplan!$E$9:$F$278,2))</f>
        <v/>
      </c>
      <c r="N1854" s="28" t="str">
        <f>IF(AND(G1854="",I1854="",J1854=""),"",IF(AND(I1854&gt;0,OR(F1854="",G1854="")),"Bitte gültige Kontonummer/n eingeben",IF(OR(AND(F1854&gt;0,F1854&lt;1000),F1854&gt;9999),"Sollkontonummer muss vierstellig sein",IF(VLOOKUP(F1854,Kontenplan!$E$9:$E$277,1)&lt;&gt;F1854,"Sollkonto existiert nicht",IF(D1854=0,"Bitte Beleg-Nr. prüfen",IF(OR(AND(G1854&gt;0,G1854&lt;1000),G1854&gt;9999),"Habenkontonummer muss vierstellig sein",IF(VLOOKUP(G1854,Kontenplan!$E$9:$F$277,1)&lt;&gt;G1854,"Habenkonto exisitert nicht","")))))))</f>
        <v/>
      </c>
      <c r="O1854" s="28" t="str">
        <f t="shared" si="57"/>
        <v/>
      </c>
      <c r="P1854" s="28"/>
      <c r="Q1854" s="28"/>
      <c r="R1854" s="28"/>
      <c r="S1854" s="28"/>
      <c r="T1854" s="28"/>
      <c r="U1854" s="28"/>
      <c r="V1854" s="28"/>
      <c r="X1854" s="28"/>
      <c r="Y1854" s="28"/>
    </row>
    <row r="1855" spans="1:25" x14ac:dyDescent="0.2">
      <c r="A1855" t="e">
        <f>IF(OR(F1855=#REF!,G1855=#REF!),ROUND(A1854+1,0),A1854+0.0001)</f>
        <v>#REF!</v>
      </c>
      <c r="B1855" s="20" t="e">
        <f>IF(AND(E1855&gt;=$B$2,E1855&lt;=$B$3,OR(F1855=#REF!,G1855=#REF!)),ROUND(B1854+1,0),B1854+0.0001)</f>
        <v>#REF!</v>
      </c>
      <c r="C1855" s="20" t="e">
        <f>IF(H1855=#REF!,ROUND(C1854+1,0),C1854+0.0001)</f>
        <v>#REF!</v>
      </c>
      <c r="D1855" s="21"/>
      <c r="E1855" s="22"/>
      <c r="F1855" s="23"/>
      <c r="G1855" s="24"/>
      <c r="H1855" s="51"/>
      <c r="I1855" s="25"/>
      <c r="J1855" s="31"/>
      <c r="K1855" s="43" t="str">
        <f t="shared" si="58"/>
        <v/>
      </c>
      <c r="L1855" s="45" t="str">
        <f>IF(F1855="","",VLOOKUP(Journal!F1855,Kontenplan!$E$9:$F$278,2))</f>
        <v/>
      </c>
      <c r="M1855" s="44" t="str">
        <f>IF(G1855="","",VLOOKUP(Journal!G1855,Kontenplan!$E$9:$F$278,2))</f>
        <v/>
      </c>
      <c r="N1855" s="28" t="str">
        <f>IF(AND(G1855="",I1855="",J1855=""),"",IF(AND(I1855&gt;0,OR(F1855="",G1855="")),"Bitte gültige Kontonummer/n eingeben",IF(OR(AND(F1855&gt;0,F1855&lt;1000),F1855&gt;9999),"Sollkontonummer muss vierstellig sein",IF(VLOOKUP(F1855,Kontenplan!$E$9:$E$277,1)&lt;&gt;F1855,"Sollkonto existiert nicht",IF(D1855=0,"Bitte Beleg-Nr. prüfen",IF(OR(AND(G1855&gt;0,G1855&lt;1000),G1855&gt;9999),"Habenkontonummer muss vierstellig sein",IF(VLOOKUP(G1855,Kontenplan!$E$9:$F$277,1)&lt;&gt;G1855,"Habenkonto exisitert nicht","")))))))</f>
        <v/>
      </c>
      <c r="O1855" s="28" t="str">
        <f t="shared" si="57"/>
        <v/>
      </c>
      <c r="P1855" s="28"/>
      <c r="Q1855" s="28"/>
      <c r="R1855" s="28"/>
      <c r="S1855" s="28"/>
      <c r="T1855" s="28"/>
      <c r="U1855" s="28"/>
      <c r="V1855" s="28"/>
      <c r="X1855" s="28"/>
      <c r="Y1855" s="28"/>
    </row>
    <row r="1856" spans="1:25" x14ac:dyDescent="0.2">
      <c r="A1856" t="e">
        <f>IF(OR(F1856=#REF!,G1856=#REF!),ROUND(A1855+1,0),A1855+0.0001)</f>
        <v>#REF!</v>
      </c>
      <c r="B1856" s="20" t="e">
        <f>IF(AND(E1856&gt;=$B$2,E1856&lt;=$B$3,OR(F1856=#REF!,G1856=#REF!)),ROUND(B1855+1,0),B1855+0.0001)</f>
        <v>#REF!</v>
      </c>
      <c r="C1856" s="20" t="e">
        <f>IF(H1856=#REF!,ROUND(C1855+1,0),C1855+0.0001)</f>
        <v>#REF!</v>
      </c>
      <c r="D1856" s="21"/>
      <c r="E1856" s="22"/>
      <c r="F1856" s="23"/>
      <c r="G1856" s="24"/>
      <c r="H1856" s="51"/>
      <c r="I1856" s="25"/>
      <c r="J1856" s="31"/>
      <c r="K1856" s="43" t="str">
        <f t="shared" si="58"/>
        <v/>
      </c>
      <c r="L1856" s="45" t="str">
        <f>IF(F1856="","",VLOOKUP(Journal!F1856,Kontenplan!$E$9:$F$278,2))</f>
        <v/>
      </c>
      <c r="M1856" s="44" t="str">
        <f>IF(G1856="","",VLOOKUP(Journal!G1856,Kontenplan!$E$9:$F$278,2))</f>
        <v/>
      </c>
      <c r="N1856" s="28" t="str">
        <f>IF(AND(G1856="",I1856="",J1856=""),"",IF(AND(I1856&gt;0,OR(F1856="",G1856="")),"Bitte gültige Kontonummer/n eingeben",IF(OR(AND(F1856&gt;0,F1856&lt;1000),F1856&gt;9999),"Sollkontonummer muss vierstellig sein",IF(VLOOKUP(F1856,Kontenplan!$E$9:$E$277,1)&lt;&gt;F1856,"Sollkonto existiert nicht",IF(D1856=0,"Bitte Beleg-Nr. prüfen",IF(OR(AND(G1856&gt;0,G1856&lt;1000),G1856&gt;9999),"Habenkontonummer muss vierstellig sein",IF(VLOOKUP(G1856,Kontenplan!$E$9:$F$277,1)&lt;&gt;G1856,"Habenkonto exisitert nicht","")))))))</f>
        <v/>
      </c>
      <c r="O1856" s="28" t="str">
        <f t="shared" si="57"/>
        <v/>
      </c>
      <c r="P1856" s="28"/>
      <c r="Q1856" s="28"/>
      <c r="R1856" s="28"/>
      <c r="S1856" s="28"/>
      <c r="T1856" s="28"/>
      <c r="U1856" s="28"/>
      <c r="V1856" s="28"/>
      <c r="X1856" s="28"/>
      <c r="Y1856" s="28"/>
    </row>
    <row r="1857" spans="1:25" x14ac:dyDescent="0.2">
      <c r="A1857" t="e">
        <f>IF(OR(F1857=#REF!,G1857=#REF!),ROUND(A1856+1,0),A1856+0.0001)</f>
        <v>#REF!</v>
      </c>
      <c r="B1857" s="20" t="e">
        <f>IF(AND(E1857&gt;=$B$2,E1857&lt;=$B$3,OR(F1857=#REF!,G1857=#REF!)),ROUND(B1856+1,0),B1856+0.0001)</f>
        <v>#REF!</v>
      </c>
      <c r="C1857" s="20" t="e">
        <f>IF(H1857=#REF!,ROUND(C1856+1,0),C1856+0.0001)</f>
        <v>#REF!</v>
      </c>
      <c r="D1857" s="21"/>
      <c r="E1857" s="22"/>
      <c r="F1857" s="23"/>
      <c r="G1857" s="24"/>
      <c r="H1857" s="51"/>
      <c r="I1857" s="25"/>
      <c r="J1857" s="31"/>
      <c r="K1857" s="43" t="str">
        <f t="shared" si="58"/>
        <v/>
      </c>
      <c r="L1857" s="45" t="str">
        <f>IF(F1857="","",VLOOKUP(Journal!F1857,Kontenplan!$E$9:$F$278,2))</f>
        <v/>
      </c>
      <c r="M1857" s="44" t="str">
        <f>IF(G1857="","",VLOOKUP(Journal!G1857,Kontenplan!$E$9:$F$278,2))</f>
        <v/>
      </c>
      <c r="N1857" s="28" t="str">
        <f>IF(AND(G1857="",I1857="",J1857=""),"",IF(AND(I1857&gt;0,OR(F1857="",G1857="")),"Bitte gültige Kontonummer/n eingeben",IF(OR(AND(F1857&gt;0,F1857&lt;1000),F1857&gt;9999),"Sollkontonummer muss vierstellig sein",IF(VLOOKUP(F1857,Kontenplan!$E$9:$E$277,1)&lt;&gt;F1857,"Sollkonto existiert nicht",IF(D1857=0,"Bitte Beleg-Nr. prüfen",IF(OR(AND(G1857&gt;0,G1857&lt;1000),G1857&gt;9999),"Habenkontonummer muss vierstellig sein",IF(VLOOKUP(G1857,Kontenplan!$E$9:$F$277,1)&lt;&gt;G1857,"Habenkonto exisitert nicht","")))))))</f>
        <v/>
      </c>
      <c r="O1857" s="28" t="str">
        <f t="shared" si="57"/>
        <v/>
      </c>
      <c r="P1857" s="28"/>
      <c r="Q1857" s="28"/>
      <c r="R1857" s="28"/>
      <c r="S1857" s="28"/>
      <c r="T1857" s="28"/>
      <c r="U1857" s="28"/>
      <c r="V1857" s="28"/>
      <c r="X1857" s="28"/>
      <c r="Y1857" s="28"/>
    </row>
    <row r="1858" spans="1:25" x14ac:dyDescent="0.2">
      <c r="A1858" t="e">
        <f>IF(OR(F1858=#REF!,G1858=#REF!),ROUND(A1857+1,0),A1857+0.0001)</f>
        <v>#REF!</v>
      </c>
      <c r="B1858" s="20" t="e">
        <f>IF(AND(E1858&gt;=$B$2,E1858&lt;=$B$3,OR(F1858=#REF!,G1858=#REF!)),ROUND(B1857+1,0),B1857+0.0001)</f>
        <v>#REF!</v>
      </c>
      <c r="C1858" s="20" t="e">
        <f>IF(H1858=#REF!,ROUND(C1857+1,0),C1857+0.0001)</f>
        <v>#REF!</v>
      </c>
      <c r="D1858" s="21"/>
      <c r="E1858" s="22"/>
      <c r="F1858" s="23"/>
      <c r="G1858" s="24"/>
      <c r="H1858" s="51"/>
      <c r="I1858" s="25"/>
      <c r="J1858" s="31"/>
      <c r="K1858" s="43" t="str">
        <f t="shared" si="58"/>
        <v/>
      </c>
      <c r="L1858" s="45" t="str">
        <f>IF(F1858="","",VLOOKUP(Journal!F1858,Kontenplan!$E$9:$F$278,2))</f>
        <v/>
      </c>
      <c r="M1858" s="44" t="str">
        <f>IF(G1858="","",VLOOKUP(Journal!G1858,Kontenplan!$E$9:$F$278,2))</f>
        <v/>
      </c>
      <c r="N1858" s="28" t="str">
        <f>IF(AND(G1858="",I1858="",J1858=""),"",IF(AND(I1858&gt;0,OR(F1858="",G1858="")),"Bitte gültige Kontonummer/n eingeben",IF(OR(AND(F1858&gt;0,F1858&lt;1000),F1858&gt;9999),"Sollkontonummer muss vierstellig sein",IF(VLOOKUP(F1858,Kontenplan!$E$9:$E$277,1)&lt;&gt;F1858,"Sollkonto existiert nicht",IF(D1858=0,"Bitte Beleg-Nr. prüfen",IF(OR(AND(G1858&gt;0,G1858&lt;1000),G1858&gt;9999),"Habenkontonummer muss vierstellig sein",IF(VLOOKUP(G1858,Kontenplan!$E$9:$F$277,1)&lt;&gt;G1858,"Habenkonto exisitert nicht","")))))))</f>
        <v/>
      </c>
      <c r="O1858" s="28" t="str">
        <f t="shared" si="57"/>
        <v/>
      </c>
      <c r="P1858" s="28"/>
      <c r="Q1858" s="28"/>
      <c r="R1858" s="28"/>
      <c r="S1858" s="28"/>
      <c r="T1858" s="28"/>
      <c r="U1858" s="28"/>
      <c r="V1858" s="28"/>
      <c r="X1858" s="28"/>
      <c r="Y1858" s="28"/>
    </row>
    <row r="1859" spans="1:25" x14ac:dyDescent="0.2">
      <c r="A1859" t="e">
        <f>IF(OR(F1859=#REF!,G1859=#REF!),ROUND(A1858+1,0),A1858+0.0001)</f>
        <v>#REF!</v>
      </c>
      <c r="B1859" s="20" t="e">
        <f>IF(AND(E1859&gt;=$B$2,E1859&lt;=$B$3,OR(F1859=#REF!,G1859=#REF!)),ROUND(B1858+1,0),B1858+0.0001)</f>
        <v>#REF!</v>
      </c>
      <c r="C1859" s="20" t="e">
        <f>IF(H1859=#REF!,ROUND(C1858+1,0),C1858+0.0001)</f>
        <v>#REF!</v>
      </c>
      <c r="D1859" s="21"/>
      <c r="E1859" s="22"/>
      <c r="F1859" s="23"/>
      <c r="G1859" s="24"/>
      <c r="H1859" s="51"/>
      <c r="I1859" s="25"/>
      <c r="J1859" s="31"/>
      <c r="K1859" s="43" t="str">
        <f t="shared" si="58"/>
        <v/>
      </c>
      <c r="L1859" s="45" t="str">
        <f>IF(F1859="","",VLOOKUP(Journal!F1859,Kontenplan!$E$9:$F$278,2))</f>
        <v/>
      </c>
      <c r="M1859" s="44" t="str">
        <f>IF(G1859="","",VLOOKUP(Journal!G1859,Kontenplan!$E$9:$F$278,2))</f>
        <v/>
      </c>
      <c r="N1859" s="28" t="str">
        <f>IF(AND(G1859="",I1859="",J1859=""),"",IF(AND(I1859&gt;0,OR(F1859="",G1859="")),"Bitte gültige Kontonummer/n eingeben",IF(OR(AND(F1859&gt;0,F1859&lt;1000),F1859&gt;9999),"Sollkontonummer muss vierstellig sein",IF(VLOOKUP(F1859,Kontenplan!$E$9:$E$277,1)&lt;&gt;F1859,"Sollkonto existiert nicht",IF(D1859=0,"Bitte Beleg-Nr. prüfen",IF(OR(AND(G1859&gt;0,G1859&lt;1000),G1859&gt;9999),"Habenkontonummer muss vierstellig sein",IF(VLOOKUP(G1859,Kontenplan!$E$9:$F$277,1)&lt;&gt;G1859,"Habenkonto exisitert nicht","")))))))</f>
        <v/>
      </c>
      <c r="O1859" s="28" t="str">
        <f t="shared" si="57"/>
        <v/>
      </c>
      <c r="P1859" s="28"/>
      <c r="Q1859" s="28"/>
      <c r="R1859" s="28"/>
      <c r="S1859" s="28"/>
      <c r="T1859" s="28"/>
      <c r="U1859" s="28"/>
      <c r="V1859" s="28"/>
      <c r="X1859" s="28"/>
      <c r="Y1859" s="28"/>
    </row>
    <row r="1860" spans="1:25" x14ac:dyDescent="0.2">
      <c r="A1860" t="e">
        <f>IF(OR(F1860=#REF!,G1860=#REF!),ROUND(A1859+1,0),A1859+0.0001)</f>
        <v>#REF!</v>
      </c>
      <c r="B1860" s="20" t="e">
        <f>IF(AND(E1860&gt;=$B$2,E1860&lt;=$B$3,OR(F1860=#REF!,G1860=#REF!)),ROUND(B1859+1,0),B1859+0.0001)</f>
        <v>#REF!</v>
      </c>
      <c r="C1860" s="20" t="e">
        <f>IF(H1860=#REF!,ROUND(C1859+1,0),C1859+0.0001)</f>
        <v>#REF!</v>
      </c>
      <c r="D1860" s="21"/>
      <c r="E1860" s="22"/>
      <c r="F1860" s="23"/>
      <c r="G1860" s="24"/>
      <c r="H1860" s="51"/>
      <c r="I1860" s="25"/>
      <c r="J1860" s="31"/>
      <c r="K1860" s="43" t="str">
        <f t="shared" si="58"/>
        <v/>
      </c>
      <c r="L1860" s="45" t="str">
        <f>IF(F1860="","",VLOOKUP(Journal!F1860,Kontenplan!$E$9:$F$278,2))</f>
        <v/>
      </c>
      <c r="M1860" s="44" t="str">
        <f>IF(G1860="","",VLOOKUP(Journal!G1860,Kontenplan!$E$9:$F$278,2))</f>
        <v/>
      </c>
      <c r="N1860" s="28" t="str">
        <f>IF(AND(G1860="",I1860="",J1860=""),"",IF(AND(I1860&gt;0,OR(F1860="",G1860="")),"Bitte gültige Kontonummer/n eingeben",IF(OR(AND(F1860&gt;0,F1860&lt;1000),F1860&gt;9999),"Sollkontonummer muss vierstellig sein",IF(VLOOKUP(F1860,Kontenplan!$E$9:$E$277,1)&lt;&gt;F1860,"Sollkonto existiert nicht",IF(D1860=0,"Bitte Beleg-Nr. prüfen",IF(OR(AND(G1860&gt;0,G1860&lt;1000),G1860&gt;9999),"Habenkontonummer muss vierstellig sein",IF(VLOOKUP(G1860,Kontenplan!$E$9:$F$277,1)&lt;&gt;G1860,"Habenkonto exisitert nicht","")))))))</f>
        <v/>
      </c>
      <c r="O1860" s="28" t="str">
        <f t="shared" si="57"/>
        <v/>
      </c>
      <c r="P1860" s="28"/>
      <c r="Q1860" s="28"/>
      <c r="R1860" s="28"/>
      <c r="S1860" s="28"/>
      <c r="T1860" s="28"/>
      <c r="U1860" s="28"/>
      <c r="V1860" s="28"/>
      <c r="X1860" s="28"/>
      <c r="Y1860" s="28"/>
    </row>
    <row r="1861" spans="1:25" x14ac:dyDescent="0.2">
      <c r="A1861" t="e">
        <f>IF(OR(F1861=#REF!,G1861=#REF!),ROUND(A1860+1,0),A1860+0.0001)</f>
        <v>#REF!</v>
      </c>
      <c r="B1861" s="20" t="e">
        <f>IF(AND(E1861&gt;=$B$2,E1861&lt;=$B$3,OR(F1861=#REF!,G1861=#REF!)),ROUND(B1860+1,0),B1860+0.0001)</f>
        <v>#REF!</v>
      </c>
      <c r="C1861" s="20" t="e">
        <f>IF(H1861=#REF!,ROUND(C1860+1,0),C1860+0.0001)</f>
        <v>#REF!</v>
      </c>
      <c r="D1861" s="21"/>
      <c r="E1861" s="22"/>
      <c r="F1861" s="23"/>
      <c r="G1861" s="24"/>
      <c r="H1861" s="51"/>
      <c r="I1861" s="25"/>
      <c r="J1861" s="31"/>
      <c r="K1861" s="43" t="str">
        <f t="shared" si="58"/>
        <v/>
      </c>
      <c r="L1861" s="45" t="str">
        <f>IF(F1861="","",VLOOKUP(Journal!F1861,Kontenplan!$E$9:$F$278,2))</f>
        <v/>
      </c>
      <c r="M1861" s="44" t="str">
        <f>IF(G1861="","",VLOOKUP(Journal!G1861,Kontenplan!$E$9:$F$278,2))</f>
        <v/>
      </c>
      <c r="N1861" s="28" t="str">
        <f>IF(AND(G1861="",I1861="",J1861=""),"",IF(AND(I1861&gt;0,OR(F1861="",G1861="")),"Bitte gültige Kontonummer/n eingeben",IF(OR(AND(F1861&gt;0,F1861&lt;1000),F1861&gt;9999),"Sollkontonummer muss vierstellig sein",IF(VLOOKUP(F1861,Kontenplan!$E$9:$E$277,1)&lt;&gt;F1861,"Sollkonto existiert nicht",IF(D1861=0,"Bitte Beleg-Nr. prüfen",IF(OR(AND(G1861&gt;0,G1861&lt;1000),G1861&gt;9999),"Habenkontonummer muss vierstellig sein",IF(VLOOKUP(G1861,Kontenplan!$E$9:$F$277,1)&lt;&gt;G1861,"Habenkonto exisitert nicht","")))))))</f>
        <v/>
      </c>
      <c r="O1861" s="28" t="str">
        <f t="shared" si="57"/>
        <v/>
      </c>
      <c r="P1861" s="28"/>
      <c r="Q1861" s="28"/>
      <c r="R1861" s="28"/>
      <c r="S1861" s="28"/>
      <c r="T1861" s="28"/>
      <c r="U1861" s="28"/>
      <c r="V1861" s="28"/>
      <c r="X1861" s="28"/>
      <c r="Y1861" s="28"/>
    </row>
    <row r="1862" spans="1:25" x14ac:dyDescent="0.2">
      <c r="A1862" t="e">
        <f>IF(OR(F1862=#REF!,G1862=#REF!),ROUND(A1861+1,0),A1861+0.0001)</f>
        <v>#REF!</v>
      </c>
      <c r="B1862" s="20" t="e">
        <f>IF(AND(E1862&gt;=$B$2,E1862&lt;=$B$3,OR(F1862=#REF!,G1862=#REF!)),ROUND(B1861+1,0),B1861+0.0001)</f>
        <v>#REF!</v>
      </c>
      <c r="C1862" s="20" t="e">
        <f>IF(H1862=#REF!,ROUND(C1861+1,0),C1861+0.0001)</f>
        <v>#REF!</v>
      </c>
      <c r="D1862" s="21"/>
      <c r="E1862" s="22"/>
      <c r="F1862" s="23"/>
      <c r="G1862" s="24"/>
      <c r="H1862" s="51"/>
      <c r="I1862" s="25"/>
      <c r="J1862" s="31"/>
      <c r="K1862" s="43" t="str">
        <f t="shared" si="58"/>
        <v/>
      </c>
      <c r="L1862" s="45" t="str">
        <f>IF(F1862="","",VLOOKUP(Journal!F1862,Kontenplan!$E$9:$F$278,2))</f>
        <v/>
      </c>
      <c r="M1862" s="44" t="str">
        <f>IF(G1862="","",VLOOKUP(Journal!G1862,Kontenplan!$E$9:$F$278,2))</f>
        <v/>
      </c>
      <c r="N1862" s="28" t="str">
        <f>IF(AND(G1862="",I1862="",J1862=""),"",IF(AND(I1862&gt;0,OR(F1862="",G1862="")),"Bitte gültige Kontonummer/n eingeben",IF(OR(AND(F1862&gt;0,F1862&lt;1000),F1862&gt;9999),"Sollkontonummer muss vierstellig sein",IF(VLOOKUP(F1862,Kontenplan!$E$9:$E$277,1)&lt;&gt;F1862,"Sollkonto existiert nicht",IF(D1862=0,"Bitte Beleg-Nr. prüfen",IF(OR(AND(G1862&gt;0,G1862&lt;1000),G1862&gt;9999),"Habenkontonummer muss vierstellig sein",IF(VLOOKUP(G1862,Kontenplan!$E$9:$F$277,1)&lt;&gt;G1862,"Habenkonto exisitert nicht","")))))))</f>
        <v/>
      </c>
      <c r="O1862" s="28" t="str">
        <f t="shared" si="57"/>
        <v/>
      </c>
      <c r="P1862" s="28"/>
      <c r="Q1862" s="28"/>
      <c r="R1862" s="28"/>
      <c r="S1862" s="28"/>
      <c r="T1862" s="28"/>
      <c r="U1862" s="28"/>
      <c r="V1862" s="28"/>
      <c r="X1862" s="28"/>
      <c r="Y1862" s="28"/>
    </row>
    <row r="1863" spans="1:25" x14ac:dyDescent="0.2">
      <c r="A1863" t="e">
        <f>IF(OR(F1863=#REF!,G1863=#REF!),ROUND(A1862+1,0),A1862+0.0001)</f>
        <v>#REF!</v>
      </c>
      <c r="B1863" s="20" t="e">
        <f>IF(AND(E1863&gt;=$B$2,E1863&lt;=$B$3,OR(F1863=#REF!,G1863=#REF!)),ROUND(B1862+1,0),B1862+0.0001)</f>
        <v>#REF!</v>
      </c>
      <c r="C1863" s="20" t="e">
        <f>IF(H1863=#REF!,ROUND(C1862+1,0),C1862+0.0001)</f>
        <v>#REF!</v>
      </c>
      <c r="D1863" s="21"/>
      <c r="E1863" s="22"/>
      <c r="F1863" s="23"/>
      <c r="G1863" s="24"/>
      <c r="H1863" s="51"/>
      <c r="I1863" s="25"/>
      <c r="J1863" s="31"/>
      <c r="K1863" s="43" t="str">
        <f t="shared" si="58"/>
        <v/>
      </c>
      <c r="L1863" s="45" t="str">
        <f>IF(F1863="","",VLOOKUP(Journal!F1863,Kontenplan!$E$9:$F$278,2))</f>
        <v/>
      </c>
      <c r="M1863" s="44" t="str">
        <f>IF(G1863="","",VLOOKUP(Journal!G1863,Kontenplan!$E$9:$F$278,2))</f>
        <v/>
      </c>
      <c r="N1863" s="28" t="str">
        <f>IF(AND(G1863="",I1863="",J1863=""),"",IF(AND(I1863&gt;0,OR(F1863="",G1863="")),"Bitte gültige Kontonummer/n eingeben",IF(OR(AND(F1863&gt;0,F1863&lt;1000),F1863&gt;9999),"Sollkontonummer muss vierstellig sein",IF(VLOOKUP(F1863,Kontenplan!$E$9:$E$277,1)&lt;&gt;F1863,"Sollkonto existiert nicht",IF(D1863=0,"Bitte Beleg-Nr. prüfen",IF(OR(AND(G1863&gt;0,G1863&lt;1000),G1863&gt;9999),"Habenkontonummer muss vierstellig sein",IF(VLOOKUP(G1863,Kontenplan!$E$9:$F$277,1)&lt;&gt;G1863,"Habenkonto exisitert nicht","")))))))</f>
        <v/>
      </c>
      <c r="O1863" s="28" t="str">
        <f t="shared" si="57"/>
        <v/>
      </c>
      <c r="P1863" s="28"/>
      <c r="Q1863" s="28"/>
      <c r="R1863" s="28"/>
      <c r="S1863" s="28"/>
      <c r="T1863" s="28"/>
      <c r="U1863" s="28"/>
      <c r="V1863" s="28"/>
      <c r="X1863" s="28"/>
      <c r="Y1863" s="28"/>
    </row>
    <row r="1864" spans="1:25" x14ac:dyDescent="0.2">
      <c r="A1864" t="e">
        <f>IF(OR(F1864=#REF!,G1864=#REF!),ROUND(A1863+1,0),A1863+0.0001)</f>
        <v>#REF!</v>
      </c>
      <c r="B1864" s="20" t="e">
        <f>IF(AND(E1864&gt;=$B$2,E1864&lt;=$B$3,OR(F1864=#REF!,G1864=#REF!)),ROUND(B1863+1,0),B1863+0.0001)</f>
        <v>#REF!</v>
      </c>
      <c r="C1864" s="20" t="e">
        <f>IF(H1864=#REF!,ROUND(C1863+1,0),C1863+0.0001)</f>
        <v>#REF!</v>
      </c>
      <c r="D1864" s="21"/>
      <c r="E1864" s="22"/>
      <c r="F1864" s="23"/>
      <c r="G1864" s="24"/>
      <c r="H1864" s="51"/>
      <c r="I1864" s="25"/>
      <c r="J1864" s="31"/>
      <c r="K1864" s="43" t="str">
        <f t="shared" si="58"/>
        <v/>
      </c>
      <c r="L1864" s="45" t="str">
        <f>IF(F1864="","",VLOOKUP(Journal!F1864,Kontenplan!$E$9:$F$278,2))</f>
        <v/>
      </c>
      <c r="M1864" s="44" t="str">
        <f>IF(G1864="","",VLOOKUP(Journal!G1864,Kontenplan!$E$9:$F$278,2))</f>
        <v/>
      </c>
      <c r="N1864" s="28" t="str">
        <f>IF(AND(G1864="",I1864="",J1864=""),"",IF(AND(I1864&gt;0,OR(F1864="",G1864="")),"Bitte gültige Kontonummer/n eingeben",IF(OR(AND(F1864&gt;0,F1864&lt;1000),F1864&gt;9999),"Sollkontonummer muss vierstellig sein",IF(VLOOKUP(F1864,Kontenplan!$E$9:$E$277,1)&lt;&gt;F1864,"Sollkonto existiert nicht",IF(D1864=0,"Bitte Beleg-Nr. prüfen",IF(OR(AND(G1864&gt;0,G1864&lt;1000),G1864&gt;9999),"Habenkontonummer muss vierstellig sein",IF(VLOOKUP(G1864,Kontenplan!$E$9:$F$277,1)&lt;&gt;G1864,"Habenkonto exisitert nicht","")))))))</f>
        <v/>
      </c>
      <c r="O1864" s="28" t="str">
        <f t="shared" ref="O1864:O1905" si="59">IF(AND(F1864&lt;&gt;"",F1864=G1864),"Soll- und Habenkontonummern sind identisch",IF(AND(D1865&lt;&gt;"",G1864&gt;0,F1864&gt;0,OR(I1864="",I1864&lt;=0)),"Bitte Betrag prüfen",IF(AND(J1864="",D1865&gt;0),"Kein Text ist ok, aber nicht empfehlenswert",IF(OR(AND(E1864="",G1864&gt;0),AND(E1864&lt;MAX(E1857:E1863)-20,G1864&gt;0)),"Datum möglicherweise falsch",""))))</f>
        <v/>
      </c>
      <c r="P1864" s="28"/>
      <c r="Q1864" s="28"/>
      <c r="R1864" s="28"/>
      <c r="S1864" s="28"/>
      <c r="T1864" s="28"/>
      <c r="U1864" s="28"/>
      <c r="V1864" s="28"/>
      <c r="X1864" s="28"/>
      <c r="Y1864" s="28"/>
    </row>
    <row r="1865" spans="1:25" x14ac:dyDescent="0.2">
      <c r="A1865" t="e">
        <f>IF(OR(F1865=#REF!,G1865=#REF!),ROUND(A1864+1,0),A1864+0.0001)</f>
        <v>#REF!</v>
      </c>
      <c r="B1865" s="20" t="e">
        <f>IF(AND(E1865&gt;=$B$2,E1865&lt;=$B$3,OR(F1865=#REF!,G1865=#REF!)),ROUND(B1864+1,0),B1864+0.0001)</f>
        <v>#REF!</v>
      </c>
      <c r="C1865" s="20" t="e">
        <f>IF(H1865=#REF!,ROUND(C1864+1,0),C1864+0.0001)</f>
        <v>#REF!</v>
      </c>
      <c r="D1865" s="21"/>
      <c r="E1865" s="22"/>
      <c r="F1865" s="23"/>
      <c r="G1865" s="24"/>
      <c r="H1865" s="51"/>
      <c r="I1865" s="25"/>
      <c r="J1865" s="31"/>
      <c r="K1865" s="43" t="str">
        <f t="shared" si="58"/>
        <v/>
      </c>
      <c r="L1865" s="45" t="str">
        <f>IF(F1865="","",VLOOKUP(Journal!F1865,Kontenplan!$E$9:$F$278,2))</f>
        <v/>
      </c>
      <c r="M1865" s="44" t="str">
        <f>IF(G1865="","",VLOOKUP(Journal!G1865,Kontenplan!$E$9:$F$278,2))</f>
        <v/>
      </c>
      <c r="N1865" s="28" t="str">
        <f>IF(AND(G1865="",I1865="",J1865=""),"",IF(AND(I1865&gt;0,OR(F1865="",G1865="")),"Bitte gültige Kontonummer/n eingeben",IF(OR(AND(F1865&gt;0,F1865&lt;1000),F1865&gt;9999),"Sollkontonummer muss vierstellig sein",IF(VLOOKUP(F1865,Kontenplan!$E$9:$E$277,1)&lt;&gt;F1865,"Sollkonto existiert nicht",IF(D1865=0,"Bitte Beleg-Nr. prüfen",IF(OR(AND(G1865&gt;0,G1865&lt;1000),G1865&gt;9999),"Habenkontonummer muss vierstellig sein",IF(VLOOKUP(G1865,Kontenplan!$E$9:$F$277,1)&lt;&gt;G1865,"Habenkonto exisitert nicht","")))))))</f>
        <v/>
      </c>
      <c r="O1865" s="28" t="str">
        <f t="shared" si="59"/>
        <v/>
      </c>
      <c r="P1865" s="28"/>
      <c r="Q1865" s="28"/>
      <c r="R1865" s="28"/>
      <c r="S1865" s="28"/>
      <c r="T1865" s="28"/>
      <c r="U1865" s="28"/>
      <c r="V1865" s="28"/>
      <c r="X1865" s="28"/>
      <c r="Y1865" s="28"/>
    </row>
    <row r="1866" spans="1:25" x14ac:dyDescent="0.2">
      <c r="A1866" t="e">
        <f>IF(OR(F1866=#REF!,G1866=#REF!),ROUND(A1865+1,0),A1865+0.0001)</f>
        <v>#REF!</v>
      </c>
      <c r="B1866" s="20" t="e">
        <f>IF(AND(E1866&gt;=$B$2,E1866&lt;=$B$3,OR(F1866=#REF!,G1866=#REF!)),ROUND(B1865+1,0),B1865+0.0001)</f>
        <v>#REF!</v>
      </c>
      <c r="C1866" s="20" t="e">
        <f>IF(H1866=#REF!,ROUND(C1865+1,0),C1865+0.0001)</f>
        <v>#REF!</v>
      </c>
      <c r="D1866" s="21"/>
      <c r="E1866" s="22"/>
      <c r="F1866" s="23"/>
      <c r="G1866" s="24"/>
      <c r="H1866" s="51"/>
      <c r="I1866" s="25"/>
      <c r="J1866" s="31"/>
      <c r="K1866" s="43" t="str">
        <f t="shared" si="58"/>
        <v/>
      </c>
      <c r="L1866" s="45" t="str">
        <f>IF(F1866="","",VLOOKUP(Journal!F1866,Kontenplan!$E$9:$F$278,2))</f>
        <v/>
      </c>
      <c r="M1866" s="44" t="str">
        <f>IF(G1866="","",VLOOKUP(Journal!G1866,Kontenplan!$E$9:$F$278,2))</f>
        <v/>
      </c>
      <c r="N1866" s="28" t="str">
        <f>IF(AND(G1866="",I1866="",J1866=""),"",IF(AND(I1866&gt;0,OR(F1866="",G1866="")),"Bitte gültige Kontonummer/n eingeben",IF(OR(AND(F1866&gt;0,F1866&lt;1000),F1866&gt;9999),"Sollkontonummer muss vierstellig sein",IF(VLOOKUP(F1866,Kontenplan!$E$9:$E$277,1)&lt;&gt;F1866,"Sollkonto existiert nicht",IF(D1866=0,"Bitte Beleg-Nr. prüfen",IF(OR(AND(G1866&gt;0,G1866&lt;1000),G1866&gt;9999),"Habenkontonummer muss vierstellig sein",IF(VLOOKUP(G1866,Kontenplan!$E$9:$F$277,1)&lt;&gt;G1866,"Habenkonto exisitert nicht","")))))))</f>
        <v/>
      </c>
      <c r="O1866" s="28" t="str">
        <f t="shared" si="59"/>
        <v/>
      </c>
      <c r="P1866" s="28"/>
      <c r="Q1866" s="28"/>
      <c r="R1866" s="28"/>
      <c r="S1866" s="28"/>
      <c r="T1866" s="28"/>
      <c r="U1866" s="28"/>
      <c r="V1866" s="28"/>
      <c r="X1866" s="28"/>
      <c r="Y1866" s="28"/>
    </row>
    <row r="1867" spans="1:25" x14ac:dyDescent="0.2">
      <c r="A1867" t="e">
        <f>IF(OR(F1867=#REF!,G1867=#REF!),ROUND(A1866+1,0),A1866+0.0001)</f>
        <v>#REF!</v>
      </c>
      <c r="B1867" s="20" t="e">
        <f>IF(AND(E1867&gt;=$B$2,E1867&lt;=$B$3,OR(F1867=#REF!,G1867=#REF!)),ROUND(B1866+1,0),B1866+0.0001)</f>
        <v>#REF!</v>
      </c>
      <c r="C1867" s="20" t="e">
        <f>IF(H1867=#REF!,ROUND(C1866+1,0),C1866+0.0001)</f>
        <v>#REF!</v>
      </c>
      <c r="D1867" s="21"/>
      <c r="E1867" s="22"/>
      <c r="F1867" s="23"/>
      <c r="G1867" s="24"/>
      <c r="H1867" s="51"/>
      <c r="I1867" s="25"/>
      <c r="J1867" s="31"/>
      <c r="K1867" s="43" t="str">
        <f t="shared" si="58"/>
        <v/>
      </c>
      <c r="L1867" s="45" t="str">
        <f>IF(F1867="","",VLOOKUP(Journal!F1867,Kontenplan!$E$9:$F$278,2))</f>
        <v/>
      </c>
      <c r="M1867" s="44" t="str">
        <f>IF(G1867="","",VLOOKUP(Journal!G1867,Kontenplan!$E$9:$F$278,2))</f>
        <v/>
      </c>
      <c r="N1867" s="28" t="str">
        <f>IF(AND(G1867="",I1867="",J1867=""),"",IF(AND(I1867&gt;0,OR(F1867="",G1867="")),"Bitte gültige Kontonummer/n eingeben",IF(OR(AND(F1867&gt;0,F1867&lt;1000),F1867&gt;9999),"Sollkontonummer muss vierstellig sein",IF(VLOOKUP(F1867,Kontenplan!$E$9:$E$277,1)&lt;&gt;F1867,"Sollkonto existiert nicht",IF(D1867=0,"Bitte Beleg-Nr. prüfen",IF(OR(AND(G1867&gt;0,G1867&lt;1000),G1867&gt;9999),"Habenkontonummer muss vierstellig sein",IF(VLOOKUP(G1867,Kontenplan!$E$9:$F$277,1)&lt;&gt;G1867,"Habenkonto exisitert nicht","")))))))</f>
        <v/>
      </c>
      <c r="O1867" s="28" t="str">
        <f t="shared" si="59"/>
        <v/>
      </c>
      <c r="P1867" s="28"/>
      <c r="Q1867" s="28"/>
      <c r="R1867" s="28"/>
      <c r="S1867" s="28"/>
      <c r="T1867" s="28"/>
      <c r="U1867" s="28"/>
      <c r="V1867" s="28"/>
      <c r="X1867" s="28"/>
      <c r="Y1867" s="28"/>
    </row>
    <row r="1868" spans="1:25" x14ac:dyDescent="0.2">
      <c r="A1868" t="e">
        <f>IF(OR(F1868=#REF!,G1868=#REF!),ROUND(A1867+1,0),A1867+0.0001)</f>
        <v>#REF!</v>
      </c>
      <c r="B1868" s="20" t="e">
        <f>IF(AND(E1868&gt;=$B$2,E1868&lt;=$B$3,OR(F1868=#REF!,G1868=#REF!)),ROUND(B1867+1,0),B1867+0.0001)</f>
        <v>#REF!</v>
      </c>
      <c r="C1868" s="20" t="e">
        <f>IF(H1868=#REF!,ROUND(C1867+1,0),C1867+0.0001)</f>
        <v>#REF!</v>
      </c>
      <c r="D1868" s="21"/>
      <c r="E1868" s="22"/>
      <c r="F1868" s="23"/>
      <c r="G1868" s="24"/>
      <c r="H1868" s="51"/>
      <c r="I1868" s="25"/>
      <c r="J1868" s="31"/>
      <c r="K1868" s="43" t="str">
        <f t="shared" si="58"/>
        <v/>
      </c>
      <c r="L1868" s="45" t="str">
        <f>IF(F1868="","",VLOOKUP(Journal!F1868,Kontenplan!$E$9:$F$278,2))</f>
        <v/>
      </c>
      <c r="M1868" s="44" t="str">
        <f>IF(G1868="","",VLOOKUP(Journal!G1868,Kontenplan!$E$9:$F$278,2))</f>
        <v/>
      </c>
      <c r="N1868" s="28" t="str">
        <f>IF(AND(G1868="",I1868="",J1868=""),"",IF(AND(I1868&gt;0,OR(F1868="",G1868="")),"Bitte gültige Kontonummer/n eingeben",IF(OR(AND(F1868&gt;0,F1868&lt;1000),F1868&gt;9999),"Sollkontonummer muss vierstellig sein",IF(VLOOKUP(F1868,Kontenplan!$E$9:$E$277,1)&lt;&gt;F1868,"Sollkonto existiert nicht",IF(D1868=0,"Bitte Beleg-Nr. prüfen",IF(OR(AND(G1868&gt;0,G1868&lt;1000),G1868&gt;9999),"Habenkontonummer muss vierstellig sein",IF(VLOOKUP(G1868,Kontenplan!$E$9:$F$277,1)&lt;&gt;G1868,"Habenkonto exisitert nicht","")))))))</f>
        <v/>
      </c>
      <c r="O1868" s="28" t="str">
        <f t="shared" si="59"/>
        <v/>
      </c>
      <c r="P1868" s="28"/>
      <c r="Q1868" s="28"/>
      <c r="R1868" s="28"/>
      <c r="S1868" s="28"/>
      <c r="T1868" s="28"/>
      <c r="U1868" s="28"/>
      <c r="V1868" s="28"/>
      <c r="X1868" s="28"/>
      <c r="Y1868" s="28"/>
    </row>
    <row r="1869" spans="1:25" x14ac:dyDescent="0.2">
      <c r="A1869" t="e">
        <f>IF(OR(F1869=#REF!,G1869=#REF!),ROUND(A1868+1,0),A1868+0.0001)</f>
        <v>#REF!</v>
      </c>
      <c r="B1869" s="20" t="e">
        <f>IF(AND(E1869&gt;=$B$2,E1869&lt;=$B$3,OR(F1869=#REF!,G1869=#REF!)),ROUND(B1868+1,0),B1868+0.0001)</f>
        <v>#REF!</v>
      </c>
      <c r="C1869" s="20" t="e">
        <f>IF(H1869=#REF!,ROUND(C1868+1,0),C1868+0.0001)</f>
        <v>#REF!</v>
      </c>
      <c r="D1869" s="21"/>
      <c r="E1869" s="22"/>
      <c r="F1869" s="23"/>
      <c r="G1869" s="24"/>
      <c r="H1869" s="51"/>
      <c r="I1869" s="25"/>
      <c r="J1869" s="31"/>
      <c r="K1869" s="43" t="str">
        <f t="shared" si="58"/>
        <v/>
      </c>
      <c r="L1869" s="45" t="str">
        <f>IF(F1869="","",VLOOKUP(Journal!F1869,Kontenplan!$E$9:$F$278,2))</f>
        <v/>
      </c>
      <c r="M1869" s="44" t="str">
        <f>IF(G1869="","",VLOOKUP(Journal!G1869,Kontenplan!$E$9:$F$278,2))</f>
        <v/>
      </c>
      <c r="N1869" s="28" t="str">
        <f>IF(AND(G1869="",I1869="",J1869=""),"",IF(AND(I1869&gt;0,OR(F1869="",G1869="")),"Bitte gültige Kontonummer/n eingeben",IF(OR(AND(F1869&gt;0,F1869&lt;1000),F1869&gt;9999),"Sollkontonummer muss vierstellig sein",IF(VLOOKUP(F1869,Kontenplan!$E$9:$E$277,1)&lt;&gt;F1869,"Sollkonto existiert nicht",IF(D1869=0,"Bitte Beleg-Nr. prüfen",IF(OR(AND(G1869&gt;0,G1869&lt;1000),G1869&gt;9999),"Habenkontonummer muss vierstellig sein",IF(VLOOKUP(G1869,Kontenplan!$E$9:$F$277,1)&lt;&gt;G1869,"Habenkonto exisitert nicht","")))))))</f>
        <v/>
      </c>
      <c r="O1869" s="28" t="str">
        <f t="shared" si="59"/>
        <v/>
      </c>
      <c r="P1869" s="28"/>
      <c r="Q1869" s="28"/>
      <c r="R1869" s="28"/>
      <c r="S1869" s="28"/>
      <c r="T1869" s="28"/>
      <c r="U1869" s="28"/>
      <c r="V1869" s="28"/>
      <c r="X1869" s="28"/>
      <c r="Y1869" s="28"/>
    </row>
    <row r="1870" spans="1:25" x14ac:dyDescent="0.2">
      <c r="A1870" t="e">
        <f>IF(OR(F1870=#REF!,G1870=#REF!),ROUND(A1869+1,0),A1869+0.0001)</f>
        <v>#REF!</v>
      </c>
      <c r="B1870" s="20" t="e">
        <f>IF(AND(E1870&gt;=$B$2,E1870&lt;=$B$3,OR(F1870=#REF!,G1870=#REF!)),ROUND(B1869+1,0),B1869+0.0001)</f>
        <v>#REF!</v>
      </c>
      <c r="C1870" s="20" t="e">
        <f>IF(H1870=#REF!,ROUND(C1869+1,0),C1869+0.0001)</f>
        <v>#REF!</v>
      </c>
      <c r="D1870" s="21"/>
      <c r="E1870" s="22"/>
      <c r="F1870" s="23"/>
      <c r="G1870" s="24"/>
      <c r="H1870" s="51"/>
      <c r="I1870" s="25"/>
      <c r="J1870" s="31"/>
      <c r="K1870" s="43" t="str">
        <f t="shared" si="58"/>
        <v/>
      </c>
      <c r="L1870" s="45" t="str">
        <f>IF(F1870="","",VLOOKUP(Journal!F1870,Kontenplan!$E$9:$F$278,2))</f>
        <v/>
      </c>
      <c r="M1870" s="44" t="str">
        <f>IF(G1870="","",VLOOKUP(Journal!G1870,Kontenplan!$E$9:$F$278,2))</f>
        <v/>
      </c>
      <c r="N1870" s="28" t="str">
        <f>IF(AND(G1870="",I1870="",J1870=""),"",IF(AND(I1870&gt;0,OR(F1870="",G1870="")),"Bitte gültige Kontonummer/n eingeben",IF(OR(AND(F1870&gt;0,F1870&lt;1000),F1870&gt;9999),"Sollkontonummer muss vierstellig sein",IF(VLOOKUP(F1870,Kontenplan!$E$9:$E$277,1)&lt;&gt;F1870,"Sollkonto existiert nicht",IF(D1870=0,"Bitte Beleg-Nr. prüfen",IF(OR(AND(G1870&gt;0,G1870&lt;1000),G1870&gt;9999),"Habenkontonummer muss vierstellig sein",IF(VLOOKUP(G1870,Kontenplan!$E$9:$F$277,1)&lt;&gt;G1870,"Habenkonto exisitert nicht","")))))))</f>
        <v/>
      </c>
      <c r="O1870" s="28" t="str">
        <f t="shared" si="59"/>
        <v/>
      </c>
      <c r="P1870" s="28"/>
      <c r="Q1870" s="28"/>
      <c r="R1870" s="28"/>
      <c r="S1870" s="28"/>
      <c r="T1870" s="28"/>
      <c r="U1870" s="28"/>
      <c r="V1870" s="28"/>
      <c r="X1870" s="28"/>
      <c r="Y1870" s="28"/>
    </row>
    <row r="1871" spans="1:25" x14ac:dyDescent="0.2">
      <c r="A1871" t="e">
        <f>IF(OR(F1871=#REF!,G1871=#REF!),ROUND(A1870+1,0),A1870+0.0001)</f>
        <v>#REF!</v>
      </c>
      <c r="B1871" s="20" t="e">
        <f>IF(AND(E1871&gt;=$B$2,E1871&lt;=$B$3,OR(F1871=#REF!,G1871=#REF!)),ROUND(B1870+1,0),B1870+0.0001)</f>
        <v>#REF!</v>
      </c>
      <c r="C1871" s="20" t="e">
        <f>IF(H1871=#REF!,ROUND(C1870+1,0),C1870+0.0001)</f>
        <v>#REF!</v>
      </c>
      <c r="D1871" s="21"/>
      <c r="E1871" s="22"/>
      <c r="F1871" s="23"/>
      <c r="G1871" s="24"/>
      <c r="H1871" s="51"/>
      <c r="I1871" s="25"/>
      <c r="J1871" s="31"/>
      <c r="K1871" s="43" t="str">
        <f t="shared" si="58"/>
        <v/>
      </c>
      <c r="L1871" s="45" t="str">
        <f>IF(F1871="","",VLOOKUP(Journal!F1871,Kontenplan!$E$9:$F$278,2))</f>
        <v/>
      </c>
      <c r="M1871" s="44" t="str">
        <f>IF(G1871="","",VLOOKUP(Journal!G1871,Kontenplan!$E$9:$F$278,2))</f>
        <v/>
      </c>
      <c r="N1871" s="28" t="str">
        <f>IF(AND(G1871="",I1871="",J1871=""),"",IF(AND(I1871&gt;0,OR(F1871="",G1871="")),"Bitte gültige Kontonummer/n eingeben",IF(OR(AND(F1871&gt;0,F1871&lt;1000),F1871&gt;9999),"Sollkontonummer muss vierstellig sein",IF(VLOOKUP(F1871,Kontenplan!$E$9:$E$277,1)&lt;&gt;F1871,"Sollkonto existiert nicht",IF(D1871=0,"Bitte Beleg-Nr. prüfen",IF(OR(AND(G1871&gt;0,G1871&lt;1000),G1871&gt;9999),"Habenkontonummer muss vierstellig sein",IF(VLOOKUP(G1871,Kontenplan!$E$9:$F$277,1)&lt;&gt;G1871,"Habenkonto exisitert nicht","")))))))</f>
        <v/>
      </c>
      <c r="O1871" s="28" t="str">
        <f t="shared" si="59"/>
        <v/>
      </c>
      <c r="P1871" s="28"/>
      <c r="Q1871" s="28"/>
      <c r="R1871" s="28"/>
      <c r="S1871" s="28"/>
      <c r="T1871" s="28"/>
      <c r="U1871" s="28"/>
      <c r="V1871" s="28"/>
      <c r="X1871" s="28"/>
      <c r="Y1871" s="28"/>
    </row>
    <row r="1872" spans="1:25" x14ac:dyDescent="0.2">
      <c r="A1872" t="e">
        <f>IF(OR(F1872=#REF!,G1872=#REF!),ROUND(A1871+1,0),A1871+0.0001)</f>
        <v>#REF!</v>
      </c>
      <c r="B1872" s="20" t="e">
        <f>IF(AND(E1872&gt;=$B$2,E1872&lt;=$B$3,OR(F1872=#REF!,G1872=#REF!)),ROUND(B1871+1,0),B1871+0.0001)</f>
        <v>#REF!</v>
      </c>
      <c r="C1872" s="20" t="e">
        <f>IF(H1872=#REF!,ROUND(C1871+1,0),C1871+0.0001)</f>
        <v>#REF!</v>
      </c>
      <c r="D1872" s="21"/>
      <c r="E1872" s="22"/>
      <c r="F1872" s="23"/>
      <c r="G1872" s="24"/>
      <c r="H1872" s="51"/>
      <c r="I1872" s="25"/>
      <c r="J1872" s="31"/>
      <c r="K1872" s="43" t="str">
        <f t="shared" si="58"/>
        <v/>
      </c>
      <c r="L1872" s="45" t="str">
        <f>IF(F1872="","",VLOOKUP(Journal!F1872,Kontenplan!$E$9:$F$278,2))</f>
        <v/>
      </c>
      <c r="M1872" s="44" t="str">
        <f>IF(G1872="","",VLOOKUP(Journal!G1872,Kontenplan!$E$9:$F$278,2))</f>
        <v/>
      </c>
      <c r="N1872" s="28" t="str">
        <f>IF(AND(G1872="",I1872="",J1872=""),"",IF(AND(I1872&gt;0,OR(F1872="",G1872="")),"Bitte gültige Kontonummer/n eingeben",IF(OR(AND(F1872&gt;0,F1872&lt;1000),F1872&gt;9999),"Sollkontonummer muss vierstellig sein",IF(VLOOKUP(F1872,Kontenplan!$E$9:$E$277,1)&lt;&gt;F1872,"Sollkonto existiert nicht",IF(D1872=0,"Bitte Beleg-Nr. prüfen",IF(OR(AND(G1872&gt;0,G1872&lt;1000),G1872&gt;9999),"Habenkontonummer muss vierstellig sein",IF(VLOOKUP(G1872,Kontenplan!$E$9:$F$277,1)&lt;&gt;G1872,"Habenkonto exisitert nicht","")))))))</f>
        <v/>
      </c>
      <c r="O1872" s="28" t="str">
        <f t="shared" si="59"/>
        <v/>
      </c>
      <c r="P1872" s="28"/>
      <c r="Q1872" s="28"/>
      <c r="R1872" s="28"/>
      <c r="S1872" s="28"/>
      <c r="T1872" s="28"/>
      <c r="U1872" s="28"/>
      <c r="V1872" s="28"/>
      <c r="X1872" s="28"/>
      <c r="Y1872" s="28"/>
    </row>
    <row r="1873" spans="1:25" x14ac:dyDescent="0.2">
      <c r="A1873" t="e">
        <f>IF(OR(F1873=#REF!,G1873=#REF!),ROUND(A1872+1,0),A1872+0.0001)</f>
        <v>#REF!</v>
      </c>
      <c r="B1873" s="20" t="e">
        <f>IF(AND(E1873&gt;=$B$2,E1873&lt;=$B$3,OR(F1873=#REF!,G1873=#REF!)),ROUND(B1872+1,0),B1872+0.0001)</f>
        <v>#REF!</v>
      </c>
      <c r="C1873" s="20" t="e">
        <f>IF(H1873=#REF!,ROUND(C1872+1,0),C1872+0.0001)</f>
        <v>#REF!</v>
      </c>
      <c r="D1873" s="21"/>
      <c r="E1873" s="22"/>
      <c r="F1873" s="23"/>
      <c r="G1873" s="24"/>
      <c r="H1873" s="51"/>
      <c r="I1873" s="25"/>
      <c r="J1873" s="31"/>
      <c r="K1873" s="43" t="str">
        <f t="shared" si="58"/>
        <v/>
      </c>
      <c r="L1873" s="45" t="str">
        <f>IF(F1873="","",VLOOKUP(Journal!F1873,Kontenplan!$E$9:$F$278,2))</f>
        <v/>
      </c>
      <c r="M1873" s="44" t="str">
        <f>IF(G1873="","",VLOOKUP(Journal!G1873,Kontenplan!$E$9:$F$278,2))</f>
        <v/>
      </c>
      <c r="N1873" s="28" t="str">
        <f>IF(AND(G1873="",I1873="",J1873=""),"",IF(AND(I1873&gt;0,OR(F1873="",G1873="")),"Bitte gültige Kontonummer/n eingeben",IF(OR(AND(F1873&gt;0,F1873&lt;1000),F1873&gt;9999),"Sollkontonummer muss vierstellig sein",IF(VLOOKUP(F1873,Kontenplan!$E$9:$E$277,1)&lt;&gt;F1873,"Sollkonto existiert nicht",IF(D1873=0,"Bitte Beleg-Nr. prüfen",IF(OR(AND(G1873&gt;0,G1873&lt;1000),G1873&gt;9999),"Habenkontonummer muss vierstellig sein",IF(VLOOKUP(G1873,Kontenplan!$E$9:$F$277,1)&lt;&gt;G1873,"Habenkonto exisitert nicht","")))))))</f>
        <v/>
      </c>
      <c r="O1873" s="28" t="str">
        <f t="shared" si="59"/>
        <v/>
      </c>
      <c r="P1873" s="28"/>
      <c r="Q1873" s="28"/>
      <c r="R1873" s="28"/>
      <c r="S1873" s="28"/>
      <c r="T1873" s="28"/>
      <c r="U1873" s="28"/>
      <c r="V1873" s="28"/>
      <c r="X1873" s="28"/>
      <c r="Y1873" s="28"/>
    </row>
    <row r="1874" spans="1:25" x14ac:dyDescent="0.2">
      <c r="A1874" t="e">
        <f>IF(OR(F1874=#REF!,G1874=#REF!),ROUND(A1873+1,0),A1873+0.0001)</f>
        <v>#REF!</v>
      </c>
      <c r="B1874" s="20" t="e">
        <f>IF(AND(E1874&gt;=$B$2,E1874&lt;=$B$3,OR(F1874=#REF!,G1874=#REF!)),ROUND(B1873+1,0),B1873+0.0001)</f>
        <v>#REF!</v>
      </c>
      <c r="C1874" s="20" t="e">
        <f>IF(H1874=#REF!,ROUND(C1873+1,0),C1873+0.0001)</f>
        <v>#REF!</v>
      </c>
      <c r="D1874" s="21"/>
      <c r="E1874" s="22"/>
      <c r="F1874" s="23"/>
      <c r="G1874" s="24"/>
      <c r="H1874" s="51"/>
      <c r="I1874" s="25"/>
      <c r="J1874" s="31"/>
      <c r="K1874" s="43" t="str">
        <f t="shared" si="58"/>
        <v/>
      </c>
      <c r="L1874" s="45" t="str">
        <f>IF(F1874="","",VLOOKUP(Journal!F1874,Kontenplan!$E$9:$F$278,2))</f>
        <v/>
      </c>
      <c r="M1874" s="44" t="str">
        <f>IF(G1874="","",VLOOKUP(Journal!G1874,Kontenplan!$E$9:$F$278,2))</f>
        <v/>
      </c>
      <c r="N1874" s="28" t="str">
        <f>IF(AND(G1874="",I1874="",J1874=""),"",IF(AND(I1874&gt;0,OR(F1874="",G1874="")),"Bitte gültige Kontonummer/n eingeben",IF(OR(AND(F1874&gt;0,F1874&lt;1000),F1874&gt;9999),"Sollkontonummer muss vierstellig sein",IF(VLOOKUP(F1874,Kontenplan!$E$9:$E$277,1)&lt;&gt;F1874,"Sollkonto existiert nicht",IF(D1874=0,"Bitte Beleg-Nr. prüfen",IF(OR(AND(G1874&gt;0,G1874&lt;1000),G1874&gt;9999),"Habenkontonummer muss vierstellig sein",IF(VLOOKUP(G1874,Kontenplan!$E$9:$F$277,1)&lt;&gt;G1874,"Habenkonto exisitert nicht","")))))))</f>
        <v/>
      </c>
      <c r="O1874" s="28" t="str">
        <f t="shared" si="59"/>
        <v/>
      </c>
      <c r="P1874" s="28"/>
      <c r="Q1874" s="28"/>
      <c r="R1874" s="28"/>
      <c r="S1874" s="28"/>
      <c r="T1874" s="28"/>
      <c r="U1874" s="28"/>
      <c r="V1874" s="28"/>
      <c r="X1874" s="28"/>
      <c r="Y1874" s="28"/>
    </row>
    <row r="1875" spans="1:25" x14ac:dyDescent="0.2">
      <c r="A1875" t="e">
        <f>IF(OR(F1875=#REF!,G1875=#REF!),ROUND(A1874+1,0),A1874+0.0001)</f>
        <v>#REF!</v>
      </c>
      <c r="B1875" s="20" t="e">
        <f>IF(AND(E1875&gt;=$B$2,E1875&lt;=$B$3,OR(F1875=#REF!,G1875=#REF!)),ROUND(B1874+1,0),B1874+0.0001)</f>
        <v>#REF!</v>
      </c>
      <c r="C1875" s="20" t="e">
        <f>IF(H1875=#REF!,ROUND(C1874+1,0),C1874+0.0001)</f>
        <v>#REF!</v>
      </c>
      <c r="D1875" s="21"/>
      <c r="E1875" s="22"/>
      <c r="F1875" s="23"/>
      <c r="G1875" s="24"/>
      <c r="H1875" s="51"/>
      <c r="I1875" s="25"/>
      <c r="J1875" s="31"/>
      <c r="K1875" s="43" t="str">
        <f t="shared" si="58"/>
        <v/>
      </c>
      <c r="L1875" s="45" t="str">
        <f>IF(F1875="","",VLOOKUP(Journal!F1875,Kontenplan!$E$9:$F$278,2))</f>
        <v/>
      </c>
      <c r="M1875" s="44" t="str">
        <f>IF(G1875="","",VLOOKUP(Journal!G1875,Kontenplan!$E$9:$F$278,2))</f>
        <v/>
      </c>
      <c r="N1875" s="28" t="str">
        <f>IF(AND(G1875="",I1875="",J1875=""),"",IF(AND(I1875&gt;0,OR(F1875="",G1875="")),"Bitte gültige Kontonummer/n eingeben",IF(OR(AND(F1875&gt;0,F1875&lt;1000),F1875&gt;9999),"Sollkontonummer muss vierstellig sein",IF(VLOOKUP(F1875,Kontenplan!$E$9:$E$277,1)&lt;&gt;F1875,"Sollkonto existiert nicht",IF(D1875=0,"Bitte Beleg-Nr. prüfen",IF(OR(AND(G1875&gt;0,G1875&lt;1000),G1875&gt;9999),"Habenkontonummer muss vierstellig sein",IF(VLOOKUP(G1875,Kontenplan!$E$9:$F$277,1)&lt;&gt;G1875,"Habenkonto exisitert nicht","")))))))</f>
        <v/>
      </c>
      <c r="O1875" s="28" t="str">
        <f t="shared" si="59"/>
        <v/>
      </c>
      <c r="P1875" s="28"/>
      <c r="Q1875" s="28"/>
      <c r="R1875" s="28"/>
      <c r="S1875" s="28"/>
      <c r="T1875" s="28"/>
      <c r="U1875" s="28"/>
      <c r="V1875" s="28"/>
      <c r="X1875" s="28"/>
      <c r="Y1875" s="28"/>
    </row>
    <row r="1876" spans="1:25" x14ac:dyDescent="0.2">
      <c r="A1876" t="e">
        <f>IF(OR(F1876=#REF!,G1876=#REF!),ROUND(A1875+1,0),A1875+0.0001)</f>
        <v>#REF!</v>
      </c>
      <c r="B1876" s="20" t="e">
        <f>IF(AND(E1876&gt;=$B$2,E1876&lt;=$B$3,OR(F1876=#REF!,G1876=#REF!)),ROUND(B1875+1,0),B1875+0.0001)</f>
        <v>#REF!</v>
      </c>
      <c r="C1876" s="20" t="e">
        <f>IF(H1876=#REF!,ROUND(C1875+1,0),C1875+0.0001)</f>
        <v>#REF!</v>
      </c>
      <c r="D1876" s="21"/>
      <c r="E1876" s="22"/>
      <c r="F1876" s="23"/>
      <c r="G1876" s="24"/>
      <c r="H1876" s="51"/>
      <c r="I1876" s="25"/>
      <c r="J1876" s="31"/>
      <c r="K1876" s="43" t="str">
        <f t="shared" si="58"/>
        <v/>
      </c>
      <c r="L1876" s="45" t="str">
        <f>IF(F1876="","",VLOOKUP(Journal!F1876,Kontenplan!$E$9:$F$278,2))</f>
        <v/>
      </c>
      <c r="M1876" s="44" t="str">
        <f>IF(G1876="","",VLOOKUP(Journal!G1876,Kontenplan!$E$9:$F$278,2))</f>
        <v/>
      </c>
      <c r="N1876" s="28" t="str">
        <f>IF(AND(G1876="",I1876="",J1876=""),"",IF(AND(I1876&gt;0,OR(F1876="",G1876="")),"Bitte gültige Kontonummer/n eingeben",IF(OR(AND(F1876&gt;0,F1876&lt;1000),F1876&gt;9999),"Sollkontonummer muss vierstellig sein",IF(VLOOKUP(F1876,Kontenplan!$E$9:$E$277,1)&lt;&gt;F1876,"Sollkonto existiert nicht",IF(D1876=0,"Bitte Beleg-Nr. prüfen",IF(OR(AND(G1876&gt;0,G1876&lt;1000),G1876&gt;9999),"Habenkontonummer muss vierstellig sein",IF(VLOOKUP(G1876,Kontenplan!$E$9:$F$277,1)&lt;&gt;G1876,"Habenkonto exisitert nicht","")))))))</f>
        <v/>
      </c>
      <c r="O1876" s="28" t="str">
        <f t="shared" si="59"/>
        <v/>
      </c>
      <c r="P1876" s="28"/>
      <c r="Q1876" s="28"/>
      <c r="R1876" s="28"/>
      <c r="S1876" s="28"/>
      <c r="T1876" s="28"/>
      <c r="U1876" s="28"/>
      <c r="V1876" s="28"/>
      <c r="X1876" s="28"/>
      <c r="Y1876" s="28"/>
    </row>
    <row r="1877" spans="1:25" x14ac:dyDescent="0.2">
      <c r="A1877" t="e">
        <f>IF(OR(F1877=#REF!,G1877=#REF!),ROUND(A1876+1,0),A1876+0.0001)</f>
        <v>#REF!</v>
      </c>
      <c r="B1877" s="20" t="e">
        <f>IF(AND(E1877&gt;=$B$2,E1877&lt;=$B$3,OR(F1877=#REF!,G1877=#REF!)),ROUND(B1876+1,0),B1876+0.0001)</f>
        <v>#REF!</v>
      </c>
      <c r="C1877" s="20" t="e">
        <f>IF(H1877=#REF!,ROUND(C1876+1,0),C1876+0.0001)</f>
        <v>#REF!</v>
      </c>
      <c r="D1877" s="21"/>
      <c r="E1877" s="22"/>
      <c r="F1877" s="23"/>
      <c r="G1877" s="24"/>
      <c r="H1877" s="51"/>
      <c r="I1877" s="25"/>
      <c r="J1877" s="31"/>
      <c r="K1877" s="43" t="str">
        <f t="shared" si="58"/>
        <v/>
      </c>
      <c r="L1877" s="45" t="str">
        <f>IF(F1877="","",VLOOKUP(Journal!F1877,Kontenplan!$E$9:$F$278,2))</f>
        <v/>
      </c>
      <c r="M1877" s="44" t="str">
        <f>IF(G1877="","",VLOOKUP(Journal!G1877,Kontenplan!$E$9:$F$278,2))</f>
        <v/>
      </c>
      <c r="N1877" s="28" t="str">
        <f>IF(AND(G1877="",I1877="",J1877=""),"",IF(AND(I1877&gt;0,OR(F1877="",G1877="")),"Bitte gültige Kontonummer/n eingeben",IF(OR(AND(F1877&gt;0,F1877&lt;1000),F1877&gt;9999),"Sollkontonummer muss vierstellig sein",IF(VLOOKUP(F1877,Kontenplan!$E$9:$E$277,1)&lt;&gt;F1877,"Sollkonto existiert nicht",IF(D1877=0,"Bitte Beleg-Nr. prüfen",IF(OR(AND(G1877&gt;0,G1877&lt;1000),G1877&gt;9999),"Habenkontonummer muss vierstellig sein",IF(VLOOKUP(G1877,Kontenplan!$E$9:$F$277,1)&lt;&gt;G1877,"Habenkonto exisitert nicht","")))))))</f>
        <v/>
      </c>
      <c r="O1877" s="28" t="str">
        <f t="shared" si="59"/>
        <v/>
      </c>
      <c r="P1877" s="28"/>
      <c r="Q1877" s="28"/>
      <c r="R1877" s="28"/>
      <c r="S1877" s="28"/>
      <c r="T1877" s="28"/>
      <c r="U1877" s="28"/>
      <c r="V1877" s="28"/>
      <c r="X1877" s="28"/>
      <c r="Y1877" s="28"/>
    </row>
    <row r="1878" spans="1:25" x14ac:dyDescent="0.2">
      <c r="A1878" t="e">
        <f>IF(OR(F1878=#REF!,G1878=#REF!),ROUND(A1877+1,0),A1877+0.0001)</f>
        <v>#REF!</v>
      </c>
      <c r="B1878" s="20" t="e">
        <f>IF(AND(E1878&gt;=$B$2,E1878&lt;=$B$3,OR(F1878=#REF!,G1878=#REF!)),ROUND(B1877+1,0),B1877+0.0001)</f>
        <v>#REF!</v>
      </c>
      <c r="C1878" s="20" t="e">
        <f>IF(H1878=#REF!,ROUND(C1877+1,0),C1877+0.0001)</f>
        <v>#REF!</v>
      </c>
      <c r="D1878" s="21"/>
      <c r="E1878" s="22"/>
      <c r="F1878" s="23"/>
      <c r="G1878" s="24"/>
      <c r="H1878" s="51"/>
      <c r="I1878" s="25"/>
      <c r="J1878" s="31"/>
      <c r="K1878" s="43" t="str">
        <f t="shared" si="58"/>
        <v/>
      </c>
      <c r="L1878" s="45" t="str">
        <f>IF(F1878="","",VLOOKUP(Journal!F1878,Kontenplan!$E$9:$F$278,2))</f>
        <v/>
      </c>
      <c r="M1878" s="44" t="str">
        <f>IF(G1878="","",VLOOKUP(Journal!G1878,Kontenplan!$E$9:$F$278,2))</f>
        <v/>
      </c>
      <c r="N1878" s="28" t="str">
        <f>IF(AND(G1878="",I1878="",J1878=""),"",IF(AND(I1878&gt;0,OR(F1878="",G1878="")),"Bitte gültige Kontonummer/n eingeben",IF(OR(AND(F1878&gt;0,F1878&lt;1000),F1878&gt;9999),"Sollkontonummer muss vierstellig sein",IF(VLOOKUP(F1878,Kontenplan!$E$9:$E$277,1)&lt;&gt;F1878,"Sollkonto existiert nicht",IF(D1878=0,"Bitte Beleg-Nr. prüfen",IF(OR(AND(G1878&gt;0,G1878&lt;1000),G1878&gt;9999),"Habenkontonummer muss vierstellig sein",IF(VLOOKUP(G1878,Kontenplan!$E$9:$F$277,1)&lt;&gt;G1878,"Habenkonto exisitert nicht","")))))))</f>
        <v/>
      </c>
      <c r="O1878" s="28" t="str">
        <f t="shared" si="59"/>
        <v/>
      </c>
      <c r="P1878" s="28"/>
      <c r="Q1878" s="28"/>
      <c r="R1878" s="28"/>
      <c r="S1878" s="28"/>
      <c r="T1878" s="28"/>
      <c r="U1878" s="28"/>
      <c r="V1878" s="28"/>
      <c r="X1878" s="28"/>
      <c r="Y1878" s="28"/>
    </row>
    <row r="1879" spans="1:25" x14ac:dyDescent="0.2">
      <c r="A1879" t="e">
        <f>IF(OR(F1879=#REF!,G1879=#REF!),ROUND(A1878+1,0),A1878+0.0001)</f>
        <v>#REF!</v>
      </c>
      <c r="B1879" s="20" t="e">
        <f>IF(AND(E1879&gt;=$B$2,E1879&lt;=$B$3,OR(F1879=#REF!,G1879=#REF!)),ROUND(B1878+1,0),B1878+0.0001)</f>
        <v>#REF!</v>
      </c>
      <c r="C1879" s="20" t="e">
        <f>IF(H1879=#REF!,ROUND(C1878+1,0),C1878+0.0001)</f>
        <v>#REF!</v>
      </c>
      <c r="D1879" s="21"/>
      <c r="E1879" s="22"/>
      <c r="F1879" s="23"/>
      <c r="G1879" s="24"/>
      <c r="H1879" s="51"/>
      <c r="I1879" s="25"/>
      <c r="J1879" s="31"/>
      <c r="K1879" s="43" t="str">
        <f t="shared" si="58"/>
        <v/>
      </c>
      <c r="L1879" s="45" t="str">
        <f>IF(F1879="","",VLOOKUP(Journal!F1879,Kontenplan!$E$9:$F$278,2))</f>
        <v/>
      </c>
      <c r="M1879" s="44" t="str">
        <f>IF(G1879="","",VLOOKUP(Journal!G1879,Kontenplan!$E$9:$F$278,2))</f>
        <v/>
      </c>
      <c r="N1879" s="28" t="str">
        <f>IF(AND(G1879="",I1879="",J1879=""),"",IF(AND(I1879&gt;0,OR(F1879="",G1879="")),"Bitte gültige Kontonummer/n eingeben",IF(OR(AND(F1879&gt;0,F1879&lt;1000),F1879&gt;9999),"Sollkontonummer muss vierstellig sein",IF(VLOOKUP(F1879,Kontenplan!$E$9:$E$277,1)&lt;&gt;F1879,"Sollkonto existiert nicht",IF(D1879=0,"Bitte Beleg-Nr. prüfen",IF(OR(AND(G1879&gt;0,G1879&lt;1000),G1879&gt;9999),"Habenkontonummer muss vierstellig sein",IF(VLOOKUP(G1879,Kontenplan!$E$9:$F$277,1)&lt;&gt;G1879,"Habenkonto exisitert nicht","")))))))</f>
        <v/>
      </c>
      <c r="O1879" s="28" t="str">
        <f t="shared" si="59"/>
        <v/>
      </c>
      <c r="P1879" s="28"/>
      <c r="Q1879" s="28"/>
      <c r="R1879" s="28"/>
      <c r="S1879" s="28"/>
      <c r="T1879" s="28"/>
      <c r="U1879" s="28"/>
      <c r="V1879" s="28"/>
      <c r="X1879" s="28"/>
      <c r="Y1879" s="28"/>
    </row>
    <row r="1880" spans="1:25" x14ac:dyDescent="0.2">
      <c r="A1880" t="e">
        <f>IF(OR(F1880=#REF!,G1880=#REF!),ROUND(A1879+1,0),A1879+0.0001)</f>
        <v>#REF!</v>
      </c>
      <c r="B1880" s="20" t="e">
        <f>IF(AND(E1880&gt;=$B$2,E1880&lt;=$B$3,OR(F1880=#REF!,G1880=#REF!)),ROUND(B1879+1,0),B1879+0.0001)</f>
        <v>#REF!</v>
      </c>
      <c r="C1880" s="20" t="e">
        <f>IF(H1880=#REF!,ROUND(C1879+1,0),C1879+0.0001)</f>
        <v>#REF!</v>
      </c>
      <c r="D1880" s="21"/>
      <c r="E1880" s="22"/>
      <c r="F1880" s="23"/>
      <c r="G1880" s="24"/>
      <c r="H1880" s="51"/>
      <c r="I1880" s="25"/>
      <c r="J1880" s="31"/>
      <c r="K1880" s="43" t="str">
        <f t="shared" si="58"/>
        <v/>
      </c>
      <c r="L1880" s="45" t="str">
        <f>IF(F1880="","",VLOOKUP(Journal!F1880,Kontenplan!$E$9:$F$278,2))</f>
        <v/>
      </c>
      <c r="M1880" s="44" t="str">
        <f>IF(G1880="","",VLOOKUP(Journal!G1880,Kontenplan!$E$9:$F$278,2))</f>
        <v/>
      </c>
      <c r="N1880" s="28" t="str">
        <f>IF(AND(G1880="",I1880="",J1880=""),"",IF(AND(I1880&gt;0,OR(F1880="",G1880="")),"Bitte gültige Kontonummer/n eingeben",IF(OR(AND(F1880&gt;0,F1880&lt;1000),F1880&gt;9999),"Sollkontonummer muss vierstellig sein",IF(VLOOKUP(F1880,Kontenplan!$E$9:$E$277,1)&lt;&gt;F1880,"Sollkonto existiert nicht",IF(D1880=0,"Bitte Beleg-Nr. prüfen",IF(OR(AND(G1880&gt;0,G1880&lt;1000),G1880&gt;9999),"Habenkontonummer muss vierstellig sein",IF(VLOOKUP(G1880,Kontenplan!$E$9:$F$277,1)&lt;&gt;G1880,"Habenkonto exisitert nicht","")))))))</f>
        <v/>
      </c>
      <c r="O1880" s="28" t="str">
        <f t="shared" si="59"/>
        <v/>
      </c>
      <c r="P1880" s="28"/>
      <c r="Q1880" s="28"/>
      <c r="R1880" s="28"/>
      <c r="S1880" s="28"/>
      <c r="T1880" s="28"/>
      <c r="U1880" s="28"/>
      <c r="V1880" s="28"/>
      <c r="X1880" s="28"/>
      <c r="Y1880" s="28"/>
    </row>
    <row r="1881" spans="1:25" x14ac:dyDescent="0.2">
      <c r="A1881" t="e">
        <f>IF(OR(F1881=#REF!,G1881=#REF!),ROUND(A1880+1,0),A1880+0.0001)</f>
        <v>#REF!</v>
      </c>
      <c r="B1881" s="20" t="e">
        <f>IF(AND(E1881&gt;=$B$2,E1881&lt;=$B$3,OR(F1881=#REF!,G1881=#REF!)),ROUND(B1880+1,0),B1880+0.0001)</f>
        <v>#REF!</v>
      </c>
      <c r="C1881" s="20" t="e">
        <f>IF(H1881=#REF!,ROUND(C1880+1,0),C1880+0.0001)</f>
        <v>#REF!</v>
      </c>
      <c r="D1881" s="21"/>
      <c r="E1881" s="22"/>
      <c r="F1881" s="23"/>
      <c r="G1881" s="24"/>
      <c r="H1881" s="51"/>
      <c r="I1881" s="25"/>
      <c r="J1881" s="31"/>
      <c r="K1881" s="43" t="str">
        <f t="shared" si="58"/>
        <v/>
      </c>
      <c r="L1881" s="45" t="str">
        <f>IF(F1881="","",VLOOKUP(Journal!F1881,Kontenplan!$E$9:$F$278,2))</f>
        <v/>
      </c>
      <c r="M1881" s="44" t="str">
        <f>IF(G1881="","",VLOOKUP(Journal!G1881,Kontenplan!$E$9:$F$278,2))</f>
        <v/>
      </c>
      <c r="N1881" s="28" t="str">
        <f>IF(AND(G1881="",I1881="",J1881=""),"",IF(AND(I1881&gt;0,OR(F1881="",G1881="")),"Bitte gültige Kontonummer/n eingeben",IF(OR(AND(F1881&gt;0,F1881&lt;1000),F1881&gt;9999),"Sollkontonummer muss vierstellig sein",IF(VLOOKUP(F1881,Kontenplan!$E$9:$E$277,1)&lt;&gt;F1881,"Sollkonto existiert nicht",IF(D1881=0,"Bitte Beleg-Nr. prüfen",IF(OR(AND(G1881&gt;0,G1881&lt;1000),G1881&gt;9999),"Habenkontonummer muss vierstellig sein",IF(VLOOKUP(G1881,Kontenplan!$E$9:$F$277,1)&lt;&gt;G1881,"Habenkonto exisitert nicht","")))))))</f>
        <v/>
      </c>
      <c r="O1881" s="28" t="str">
        <f t="shared" si="59"/>
        <v/>
      </c>
      <c r="P1881" s="28"/>
      <c r="Q1881" s="28"/>
      <c r="R1881" s="28"/>
      <c r="S1881" s="28"/>
      <c r="T1881" s="28"/>
      <c r="U1881" s="28"/>
      <c r="V1881" s="28"/>
      <c r="X1881" s="28"/>
      <c r="Y1881" s="28"/>
    </row>
    <row r="1882" spans="1:25" x14ac:dyDescent="0.2">
      <c r="A1882" t="e">
        <f>IF(OR(F1882=#REF!,G1882=#REF!),ROUND(A1881+1,0),A1881+0.0001)</f>
        <v>#REF!</v>
      </c>
      <c r="B1882" s="20" t="e">
        <f>IF(AND(E1882&gt;=$B$2,E1882&lt;=$B$3,OR(F1882=#REF!,G1882=#REF!)),ROUND(B1881+1,0),B1881+0.0001)</f>
        <v>#REF!</v>
      </c>
      <c r="C1882" s="20" t="e">
        <f>IF(H1882=#REF!,ROUND(C1881+1,0),C1881+0.0001)</f>
        <v>#REF!</v>
      </c>
      <c r="D1882" s="21"/>
      <c r="E1882" s="22"/>
      <c r="F1882" s="23"/>
      <c r="G1882" s="24"/>
      <c r="H1882" s="51"/>
      <c r="I1882" s="25"/>
      <c r="J1882" s="31"/>
      <c r="K1882" s="43" t="str">
        <f t="shared" si="58"/>
        <v/>
      </c>
      <c r="L1882" s="45" t="str">
        <f>IF(F1882="","",VLOOKUP(Journal!F1882,Kontenplan!$E$9:$F$278,2))</f>
        <v/>
      </c>
      <c r="M1882" s="44" t="str">
        <f>IF(G1882="","",VLOOKUP(Journal!G1882,Kontenplan!$E$9:$F$278,2))</f>
        <v/>
      </c>
      <c r="N1882" s="28" t="str">
        <f>IF(AND(G1882="",I1882="",J1882=""),"",IF(AND(I1882&gt;0,OR(F1882="",G1882="")),"Bitte gültige Kontonummer/n eingeben",IF(OR(AND(F1882&gt;0,F1882&lt;1000),F1882&gt;9999),"Sollkontonummer muss vierstellig sein",IF(VLOOKUP(F1882,Kontenplan!$E$9:$E$277,1)&lt;&gt;F1882,"Sollkonto existiert nicht",IF(D1882=0,"Bitte Beleg-Nr. prüfen",IF(OR(AND(G1882&gt;0,G1882&lt;1000),G1882&gt;9999),"Habenkontonummer muss vierstellig sein",IF(VLOOKUP(G1882,Kontenplan!$E$9:$F$277,1)&lt;&gt;G1882,"Habenkonto exisitert nicht","")))))))</f>
        <v/>
      </c>
      <c r="O1882" s="28" t="str">
        <f t="shared" si="59"/>
        <v/>
      </c>
      <c r="P1882" s="28"/>
      <c r="Q1882" s="28"/>
      <c r="R1882" s="28"/>
      <c r="S1882" s="28"/>
      <c r="T1882" s="28"/>
      <c r="U1882" s="28"/>
      <c r="V1882" s="28"/>
      <c r="X1882" s="28"/>
      <c r="Y1882" s="28"/>
    </row>
    <row r="1883" spans="1:25" x14ac:dyDescent="0.2">
      <c r="A1883" t="e">
        <f>IF(OR(F1883=#REF!,G1883=#REF!),ROUND(A1882+1,0),A1882+0.0001)</f>
        <v>#REF!</v>
      </c>
      <c r="B1883" s="20" t="e">
        <f>IF(AND(E1883&gt;=$B$2,E1883&lt;=$B$3,OR(F1883=#REF!,G1883=#REF!)),ROUND(B1882+1,0),B1882+0.0001)</f>
        <v>#REF!</v>
      </c>
      <c r="C1883" s="20" t="e">
        <f>IF(H1883=#REF!,ROUND(C1882+1,0),C1882+0.0001)</f>
        <v>#REF!</v>
      </c>
      <c r="D1883" s="21"/>
      <c r="E1883" s="22"/>
      <c r="F1883" s="23"/>
      <c r="G1883" s="24"/>
      <c r="H1883" s="51"/>
      <c r="I1883" s="25"/>
      <c r="J1883" s="31"/>
      <c r="K1883" s="43" t="str">
        <f t="shared" si="58"/>
        <v/>
      </c>
      <c r="L1883" s="45" t="str">
        <f>IF(F1883="","",VLOOKUP(Journal!F1883,Kontenplan!$E$9:$F$278,2))</f>
        <v/>
      </c>
      <c r="M1883" s="44" t="str">
        <f>IF(G1883="","",VLOOKUP(Journal!G1883,Kontenplan!$E$9:$F$278,2))</f>
        <v/>
      </c>
      <c r="N1883" s="28" t="str">
        <f>IF(AND(G1883="",I1883="",J1883=""),"",IF(AND(I1883&gt;0,OR(F1883="",G1883="")),"Bitte gültige Kontonummer/n eingeben",IF(OR(AND(F1883&gt;0,F1883&lt;1000),F1883&gt;9999),"Sollkontonummer muss vierstellig sein",IF(VLOOKUP(F1883,Kontenplan!$E$9:$E$277,1)&lt;&gt;F1883,"Sollkonto existiert nicht",IF(D1883=0,"Bitte Beleg-Nr. prüfen",IF(OR(AND(G1883&gt;0,G1883&lt;1000),G1883&gt;9999),"Habenkontonummer muss vierstellig sein",IF(VLOOKUP(G1883,Kontenplan!$E$9:$F$277,1)&lt;&gt;G1883,"Habenkonto exisitert nicht","")))))))</f>
        <v/>
      </c>
      <c r="O1883" s="28" t="str">
        <f t="shared" si="59"/>
        <v/>
      </c>
      <c r="P1883" s="28"/>
      <c r="Q1883" s="28"/>
      <c r="R1883" s="28"/>
      <c r="S1883" s="28"/>
      <c r="T1883" s="28"/>
      <c r="U1883" s="28"/>
      <c r="V1883" s="28"/>
      <c r="X1883" s="28"/>
      <c r="Y1883" s="28"/>
    </row>
    <row r="1884" spans="1:25" x14ac:dyDescent="0.2">
      <c r="A1884" t="e">
        <f>IF(OR(F1884=#REF!,G1884=#REF!),ROUND(A1883+1,0),A1883+0.0001)</f>
        <v>#REF!</v>
      </c>
      <c r="B1884" s="20" t="e">
        <f>IF(AND(E1884&gt;=$B$2,E1884&lt;=$B$3,OR(F1884=#REF!,G1884=#REF!)),ROUND(B1883+1,0),B1883+0.0001)</f>
        <v>#REF!</v>
      </c>
      <c r="C1884" s="20" t="e">
        <f>IF(H1884=#REF!,ROUND(C1883+1,0),C1883+0.0001)</f>
        <v>#REF!</v>
      </c>
      <c r="D1884" s="21"/>
      <c r="E1884" s="22"/>
      <c r="F1884" s="23"/>
      <c r="G1884" s="24"/>
      <c r="H1884" s="51"/>
      <c r="I1884" s="25"/>
      <c r="J1884" s="31"/>
      <c r="K1884" s="43" t="str">
        <f t="shared" si="58"/>
        <v/>
      </c>
      <c r="L1884" s="45" t="str">
        <f>IF(F1884="","",VLOOKUP(Journal!F1884,Kontenplan!$E$9:$F$278,2))</f>
        <v/>
      </c>
      <c r="M1884" s="44" t="str">
        <f>IF(G1884="","",VLOOKUP(Journal!G1884,Kontenplan!$E$9:$F$278,2))</f>
        <v/>
      </c>
      <c r="N1884" s="28" t="str">
        <f>IF(AND(G1884="",I1884="",J1884=""),"",IF(AND(I1884&gt;0,OR(F1884="",G1884="")),"Bitte gültige Kontonummer/n eingeben",IF(OR(AND(F1884&gt;0,F1884&lt;1000),F1884&gt;9999),"Sollkontonummer muss vierstellig sein",IF(VLOOKUP(F1884,Kontenplan!$E$9:$E$277,1)&lt;&gt;F1884,"Sollkonto existiert nicht",IF(D1884=0,"Bitte Beleg-Nr. prüfen",IF(OR(AND(G1884&gt;0,G1884&lt;1000),G1884&gt;9999),"Habenkontonummer muss vierstellig sein",IF(VLOOKUP(G1884,Kontenplan!$E$9:$F$277,1)&lt;&gt;G1884,"Habenkonto exisitert nicht","")))))))</f>
        <v/>
      </c>
      <c r="O1884" s="28" t="str">
        <f t="shared" si="59"/>
        <v/>
      </c>
      <c r="P1884" s="28"/>
      <c r="Q1884" s="28"/>
      <c r="R1884" s="28"/>
      <c r="S1884" s="28"/>
      <c r="T1884" s="28"/>
      <c r="U1884" s="28"/>
      <c r="V1884" s="28"/>
      <c r="X1884" s="28"/>
      <c r="Y1884" s="28"/>
    </row>
    <row r="1885" spans="1:25" x14ac:dyDescent="0.2">
      <c r="A1885" t="e">
        <f>IF(OR(F1885=#REF!,G1885=#REF!),ROUND(A1884+1,0),A1884+0.0001)</f>
        <v>#REF!</v>
      </c>
      <c r="B1885" s="20" t="e">
        <f>IF(AND(E1885&gt;=$B$2,E1885&lt;=$B$3,OR(F1885=#REF!,G1885=#REF!)),ROUND(B1884+1,0),B1884+0.0001)</f>
        <v>#REF!</v>
      </c>
      <c r="C1885" s="20" t="e">
        <f>IF(H1885=#REF!,ROUND(C1884+1,0),C1884+0.0001)</f>
        <v>#REF!</v>
      </c>
      <c r="D1885" s="21"/>
      <c r="E1885" s="22"/>
      <c r="F1885" s="23"/>
      <c r="G1885" s="24"/>
      <c r="H1885" s="51"/>
      <c r="I1885" s="25"/>
      <c r="J1885" s="31"/>
      <c r="K1885" s="43" t="str">
        <f t="shared" ref="K1885:K1948" si="60">IF(N1885&lt;&gt;"",N1885,IF(O1885&lt;&gt;"",O1885,""))</f>
        <v/>
      </c>
      <c r="L1885" s="45" t="str">
        <f>IF(F1885="","",VLOOKUP(Journal!F1885,Kontenplan!$E$9:$F$278,2))</f>
        <v/>
      </c>
      <c r="M1885" s="44" t="str">
        <f>IF(G1885="","",VLOOKUP(Journal!G1885,Kontenplan!$E$9:$F$278,2))</f>
        <v/>
      </c>
      <c r="N1885" s="28" t="str">
        <f>IF(AND(G1885="",I1885="",J1885=""),"",IF(AND(I1885&gt;0,OR(F1885="",G1885="")),"Bitte gültige Kontonummer/n eingeben",IF(OR(AND(F1885&gt;0,F1885&lt;1000),F1885&gt;9999),"Sollkontonummer muss vierstellig sein",IF(VLOOKUP(F1885,Kontenplan!$E$9:$E$277,1)&lt;&gt;F1885,"Sollkonto existiert nicht",IF(D1885=0,"Bitte Beleg-Nr. prüfen",IF(OR(AND(G1885&gt;0,G1885&lt;1000),G1885&gt;9999),"Habenkontonummer muss vierstellig sein",IF(VLOOKUP(G1885,Kontenplan!$E$9:$F$277,1)&lt;&gt;G1885,"Habenkonto exisitert nicht","")))))))</f>
        <v/>
      </c>
      <c r="O1885" s="28" t="str">
        <f t="shared" si="59"/>
        <v/>
      </c>
      <c r="P1885" s="28"/>
      <c r="Q1885" s="28"/>
      <c r="R1885" s="28"/>
      <c r="S1885" s="28"/>
      <c r="T1885" s="28"/>
      <c r="U1885" s="28"/>
      <c r="V1885" s="28"/>
      <c r="X1885" s="28"/>
      <c r="Y1885" s="28"/>
    </row>
    <row r="1886" spans="1:25" x14ac:dyDescent="0.2">
      <c r="A1886" t="e">
        <f>IF(OR(F1886=#REF!,G1886=#REF!),ROUND(A1885+1,0),A1885+0.0001)</f>
        <v>#REF!</v>
      </c>
      <c r="B1886" s="20" t="e">
        <f>IF(AND(E1886&gt;=$B$2,E1886&lt;=$B$3,OR(F1886=#REF!,G1886=#REF!)),ROUND(B1885+1,0),B1885+0.0001)</f>
        <v>#REF!</v>
      </c>
      <c r="C1886" s="20" t="e">
        <f>IF(H1886=#REF!,ROUND(C1885+1,0),C1885+0.0001)</f>
        <v>#REF!</v>
      </c>
      <c r="D1886" s="21"/>
      <c r="E1886" s="22"/>
      <c r="F1886" s="23"/>
      <c r="G1886" s="24"/>
      <c r="H1886" s="51"/>
      <c r="I1886" s="25"/>
      <c r="J1886" s="31"/>
      <c r="K1886" s="43" t="str">
        <f t="shared" si="60"/>
        <v/>
      </c>
      <c r="L1886" s="45" t="str">
        <f>IF(F1886="","",VLOOKUP(Journal!F1886,Kontenplan!$E$9:$F$278,2))</f>
        <v/>
      </c>
      <c r="M1886" s="44" t="str">
        <f>IF(G1886="","",VLOOKUP(Journal!G1886,Kontenplan!$E$9:$F$278,2))</f>
        <v/>
      </c>
      <c r="N1886" s="28" t="str">
        <f>IF(AND(G1886="",I1886="",J1886=""),"",IF(AND(I1886&gt;0,OR(F1886="",G1886="")),"Bitte gültige Kontonummer/n eingeben",IF(OR(AND(F1886&gt;0,F1886&lt;1000),F1886&gt;9999),"Sollkontonummer muss vierstellig sein",IF(VLOOKUP(F1886,Kontenplan!$E$9:$E$277,1)&lt;&gt;F1886,"Sollkonto existiert nicht",IF(D1886=0,"Bitte Beleg-Nr. prüfen",IF(OR(AND(G1886&gt;0,G1886&lt;1000),G1886&gt;9999),"Habenkontonummer muss vierstellig sein",IF(VLOOKUP(G1886,Kontenplan!$E$9:$F$277,1)&lt;&gt;G1886,"Habenkonto exisitert nicht","")))))))</f>
        <v/>
      </c>
      <c r="O1886" s="28" t="str">
        <f t="shared" si="59"/>
        <v/>
      </c>
      <c r="P1886" s="28"/>
      <c r="Q1886" s="28"/>
      <c r="R1886" s="28"/>
      <c r="S1886" s="28"/>
      <c r="T1886" s="28"/>
      <c r="U1886" s="28"/>
      <c r="V1886" s="28"/>
      <c r="X1886" s="28"/>
      <c r="Y1886" s="28"/>
    </row>
    <row r="1887" spans="1:25" x14ac:dyDescent="0.2">
      <c r="A1887" t="e">
        <f>IF(OR(F1887=#REF!,G1887=#REF!),ROUND(A1886+1,0),A1886+0.0001)</f>
        <v>#REF!</v>
      </c>
      <c r="B1887" s="20" t="e">
        <f>IF(AND(E1887&gt;=$B$2,E1887&lt;=$B$3,OR(F1887=#REF!,G1887=#REF!)),ROUND(B1886+1,0),B1886+0.0001)</f>
        <v>#REF!</v>
      </c>
      <c r="C1887" s="20" t="e">
        <f>IF(H1887=#REF!,ROUND(C1886+1,0),C1886+0.0001)</f>
        <v>#REF!</v>
      </c>
      <c r="D1887" s="21"/>
      <c r="E1887" s="22"/>
      <c r="F1887" s="23"/>
      <c r="G1887" s="24"/>
      <c r="H1887" s="51"/>
      <c r="I1887" s="25"/>
      <c r="J1887" s="31"/>
      <c r="K1887" s="43" t="str">
        <f t="shared" si="60"/>
        <v/>
      </c>
      <c r="L1887" s="45" t="str">
        <f>IF(F1887="","",VLOOKUP(Journal!F1887,Kontenplan!$E$9:$F$278,2))</f>
        <v/>
      </c>
      <c r="M1887" s="44" t="str">
        <f>IF(G1887="","",VLOOKUP(Journal!G1887,Kontenplan!$E$9:$F$278,2))</f>
        <v/>
      </c>
      <c r="N1887" s="28" t="str">
        <f>IF(AND(G1887="",I1887="",J1887=""),"",IF(AND(I1887&gt;0,OR(F1887="",G1887="")),"Bitte gültige Kontonummer/n eingeben",IF(OR(AND(F1887&gt;0,F1887&lt;1000),F1887&gt;9999),"Sollkontonummer muss vierstellig sein",IF(VLOOKUP(F1887,Kontenplan!$E$9:$E$277,1)&lt;&gt;F1887,"Sollkonto existiert nicht",IF(D1887=0,"Bitte Beleg-Nr. prüfen",IF(OR(AND(G1887&gt;0,G1887&lt;1000),G1887&gt;9999),"Habenkontonummer muss vierstellig sein",IF(VLOOKUP(G1887,Kontenplan!$E$9:$F$277,1)&lt;&gt;G1887,"Habenkonto exisitert nicht","")))))))</f>
        <v/>
      </c>
      <c r="O1887" s="28" t="str">
        <f t="shared" si="59"/>
        <v/>
      </c>
      <c r="P1887" s="28"/>
      <c r="Q1887" s="28"/>
      <c r="R1887" s="28"/>
      <c r="S1887" s="28"/>
      <c r="T1887" s="28"/>
      <c r="U1887" s="28"/>
      <c r="V1887" s="28"/>
      <c r="X1887" s="28"/>
      <c r="Y1887" s="28"/>
    </row>
    <row r="1888" spans="1:25" x14ac:dyDescent="0.2">
      <c r="A1888" t="e">
        <f>IF(OR(F1888=#REF!,G1888=#REF!),ROUND(A1887+1,0),A1887+0.0001)</f>
        <v>#REF!</v>
      </c>
      <c r="B1888" s="20" t="e">
        <f>IF(AND(E1888&gt;=$B$2,E1888&lt;=$B$3,OR(F1888=#REF!,G1888=#REF!)),ROUND(B1887+1,0),B1887+0.0001)</f>
        <v>#REF!</v>
      </c>
      <c r="C1888" s="20" t="e">
        <f>IF(H1888=#REF!,ROUND(C1887+1,0),C1887+0.0001)</f>
        <v>#REF!</v>
      </c>
      <c r="D1888" s="21"/>
      <c r="E1888" s="22"/>
      <c r="F1888" s="23"/>
      <c r="G1888" s="24"/>
      <c r="H1888" s="51"/>
      <c r="I1888" s="25"/>
      <c r="J1888" s="31"/>
      <c r="K1888" s="43" t="str">
        <f t="shared" si="60"/>
        <v/>
      </c>
      <c r="L1888" s="45" t="str">
        <f>IF(F1888="","",VLOOKUP(Journal!F1888,Kontenplan!$E$9:$F$278,2))</f>
        <v/>
      </c>
      <c r="M1888" s="44" t="str">
        <f>IF(G1888="","",VLOOKUP(Journal!G1888,Kontenplan!$E$9:$F$278,2))</f>
        <v/>
      </c>
      <c r="N1888" s="28" t="str">
        <f>IF(AND(G1888="",I1888="",J1888=""),"",IF(AND(I1888&gt;0,OR(F1888="",G1888="")),"Bitte gültige Kontonummer/n eingeben",IF(OR(AND(F1888&gt;0,F1888&lt;1000),F1888&gt;9999),"Sollkontonummer muss vierstellig sein",IF(VLOOKUP(F1888,Kontenplan!$E$9:$E$277,1)&lt;&gt;F1888,"Sollkonto existiert nicht",IF(D1888=0,"Bitte Beleg-Nr. prüfen",IF(OR(AND(G1888&gt;0,G1888&lt;1000),G1888&gt;9999),"Habenkontonummer muss vierstellig sein",IF(VLOOKUP(G1888,Kontenplan!$E$9:$F$277,1)&lt;&gt;G1888,"Habenkonto exisitert nicht","")))))))</f>
        <v/>
      </c>
      <c r="O1888" s="28" t="str">
        <f t="shared" si="59"/>
        <v/>
      </c>
      <c r="P1888" s="28"/>
      <c r="Q1888" s="28"/>
      <c r="R1888" s="28"/>
      <c r="S1888" s="28"/>
      <c r="T1888" s="28"/>
      <c r="U1888" s="28"/>
      <c r="V1888" s="28"/>
      <c r="X1888" s="28"/>
      <c r="Y1888" s="28"/>
    </row>
    <row r="1889" spans="1:25" x14ac:dyDescent="0.2">
      <c r="A1889" t="e">
        <f>IF(OR(F1889=#REF!,G1889=#REF!),ROUND(A1888+1,0),A1888+0.0001)</f>
        <v>#REF!</v>
      </c>
      <c r="B1889" s="20" t="e">
        <f>IF(AND(E1889&gt;=$B$2,E1889&lt;=$B$3,OR(F1889=#REF!,G1889=#REF!)),ROUND(B1888+1,0),B1888+0.0001)</f>
        <v>#REF!</v>
      </c>
      <c r="C1889" s="20" t="e">
        <f>IF(H1889=#REF!,ROUND(C1888+1,0),C1888+0.0001)</f>
        <v>#REF!</v>
      </c>
      <c r="D1889" s="21"/>
      <c r="E1889" s="22"/>
      <c r="F1889" s="23"/>
      <c r="G1889" s="24"/>
      <c r="H1889" s="51"/>
      <c r="I1889" s="25"/>
      <c r="J1889" s="31"/>
      <c r="K1889" s="43" t="str">
        <f t="shared" si="60"/>
        <v/>
      </c>
      <c r="L1889" s="45" t="str">
        <f>IF(F1889="","",VLOOKUP(Journal!F1889,Kontenplan!$E$9:$F$278,2))</f>
        <v/>
      </c>
      <c r="M1889" s="44" t="str">
        <f>IF(G1889="","",VLOOKUP(Journal!G1889,Kontenplan!$E$9:$F$278,2))</f>
        <v/>
      </c>
      <c r="N1889" s="28" t="str">
        <f>IF(AND(G1889="",I1889="",J1889=""),"",IF(AND(I1889&gt;0,OR(F1889="",G1889="")),"Bitte gültige Kontonummer/n eingeben",IF(OR(AND(F1889&gt;0,F1889&lt;1000),F1889&gt;9999),"Sollkontonummer muss vierstellig sein",IF(VLOOKUP(F1889,Kontenplan!$E$9:$E$277,1)&lt;&gt;F1889,"Sollkonto existiert nicht",IF(D1889=0,"Bitte Beleg-Nr. prüfen",IF(OR(AND(G1889&gt;0,G1889&lt;1000),G1889&gt;9999),"Habenkontonummer muss vierstellig sein",IF(VLOOKUP(G1889,Kontenplan!$E$9:$F$277,1)&lt;&gt;G1889,"Habenkonto exisitert nicht","")))))))</f>
        <v/>
      </c>
      <c r="O1889" s="28" t="str">
        <f t="shared" si="59"/>
        <v/>
      </c>
      <c r="P1889" s="28"/>
      <c r="Q1889" s="28"/>
      <c r="R1889" s="28"/>
      <c r="S1889" s="28"/>
      <c r="T1889" s="28"/>
      <c r="U1889" s="28"/>
      <c r="V1889" s="28"/>
      <c r="X1889" s="28"/>
      <c r="Y1889" s="28"/>
    </row>
    <row r="1890" spans="1:25" x14ac:dyDescent="0.2">
      <c r="A1890" t="e">
        <f>IF(OR(F1890=#REF!,G1890=#REF!),ROUND(A1889+1,0),A1889+0.0001)</f>
        <v>#REF!</v>
      </c>
      <c r="B1890" s="20" t="e">
        <f>IF(AND(E1890&gt;=$B$2,E1890&lt;=$B$3,OR(F1890=#REF!,G1890=#REF!)),ROUND(B1889+1,0),B1889+0.0001)</f>
        <v>#REF!</v>
      </c>
      <c r="C1890" s="20" t="e">
        <f>IF(H1890=#REF!,ROUND(C1889+1,0),C1889+0.0001)</f>
        <v>#REF!</v>
      </c>
      <c r="D1890" s="21"/>
      <c r="E1890" s="22"/>
      <c r="F1890" s="23"/>
      <c r="G1890" s="24"/>
      <c r="H1890" s="51"/>
      <c r="I1890" s="25"/>
      <c r="J1890" s="31"/>
      <c r="K1890" s="43" t="str">
        <f t="shared" si="60"/>
        <v/>
      </c>
      <c r="L1890" s="45" t="str">
        <f>IF(F1890="","",VLOOKUP(Journal!F1890,Kontenplan!$E$9:$F$278,2))</f>
        <v/>
      </c>
      <c r="M1890" s="44" t="str">
        <f>IF(G1890="","",VLOOKUP(Journal!G1890,Kontenplan!$E$9:$F$278,2))</f>
        <v/>
      </c>
      <c r="N1890" s="28" t="str">
        <f>IF(AND(G1890="",I1890="",J1890=""),"",IF(AND(I1890&gt;0,OR(F1890="",G1890="")),"Bitte gültige Kontonummer/n eingeben",IF(OR(AND(F1890&gt;0,F1890&lt;1000),F1890&gt;9999),"Sollkontonummer muss vierstellig sein",IF(VLOOKUP(F1890,Kontenplan!$E$9:$E$277,1)&lt;&gt;F1890,"Sollkonto existiert nicht",IF(D1890=0,"Bitte Beleg-Nr. prüfen",IF(OR(AND(G1890&gt;0,G1890&lt;1000),G1890&gt;9999),"Habenkontonummer muss vierstellig sein",IF(VLOOKUP(G1890,Kontenplan!$E$9:$F$277,1)&lt;&gt;G1890,"Habenkonto exisitert nicht","")))))))</f>
        <v/>
      </c>
      <c r="O1890" s="28" t="str">
        <f t="shared" si="59"/>
        <v/>
      </c>
      <c r="P1890" s="28"/>
      <c r="Q1890" s="28"/>
      <c r="R1890" s="28"/>
      <c r="S1890" s="28"/>
      <c r="T1890" s="28"/>
      <c r="U1890" s="28"/>
      <c r="V1890" s="28"/>
      <c r="X1890" s="28"/>
      <c r="Y1890" s="28"/>
    </row>
    <row r="1891" spans="1:25" x14ac:dyDescent="0.2">
      <c r="A1891" t="e">
        <f>IF(OR(F1891=#REF!,G1891=#REF!),ROUND(A1890+1,0),A1890+0.0001)</f>
        <v>#REF!</v>
      </c>
      <c r="B1891" s="20" t="e">
        <f>IF(AND(E1891&gt;=$B$2,E1891&lt;=$B$3,OR(F1891=#REF!,G1891=#REF!)),ROUND(B1890+1,0),B1890+0.0001)</f>
        <v>#REF!</v>
      </c>
      <c r="C1891" s="20" t="e">
        <f>IF(H1891=#REF!,ROUND(C1890+1,0),C1890+0.0001)</f>
        <v>#REF!</v>
      </c>
      <c r="D1891" s="21"/>
      <c r="E1891" s="22"/>
      <c r="F1891" s="23"/>
      <c r="G1891" s="24"/>
      <c r="H1891" s="51"/>
      <c r="I1891" s="25"/>
      <c r="J1891" s="31"/>
      <c r="K1891" s="43" t="str">
        <f t="shared" si="60"/>
        <v/>
      </c>
      <c r="L1891" s="45" t="str">
        <f>IF(F1891="","",VLOOKUP(Journal!F1891,Kontenplan!$E$9:$F$278,2))</f>
        <v/>
      </c>
      <c r="M1891" s="44" t="str">
        <f>IF(G1891="","",VLOOKUP(Journal!G1891,Kontenplan!$E$9:$F$278,2))</f>
        <v/>
      </c>
      <c r="N1891" s="28" t="str">
        <f>IF(AND(G1891="",I1891="",J1891=""),"",IF(AND(I1891&gt;0,OR(F1891="",G1891="")),"Bitte gültige Kontonummer/n eingeben",IF(OR(AND(F1891&gt;0,F1891&lt;1000),F1891&gt;9999),"Sollkontonummer muss vierstellig sein",IF(VLOOKUP(F1891,Kontenplan!$E$9:$E$277,1)&lt;&gt;F1891,"Sollkonto existiert nicht",IF(D1891=0,"Bitte Beleg-Nr. prüfen",IF(OR(AND(G1891&gt;0,G1891&lt;1000),G1891&gt;9999),"Habenkontonummer muss vierstellig sein",IF(VLOOKUP(G1891,Kontenplan!$E$9:$F$277,1)&lt;&gt;G1891,"Habenkonto exisitert nicht","")))))))</f>
        <v/>
      </c>
      <c r="O1891" s="28" t="str">
        <f t="shared" si="59"/>
        <v/>
      </c>
      <c r="P1891" s="28"/>
      <c r="Q1891" s="28"/>
      <c r="R1891" s="28"/>
      <c r="S1891" s="28"/>
      <c r="T1891" s="28"/>
      <c r="U1891" s="28"/>
      <c r="V1891" s="28"/>
      <c r="X1891" s="28"/>
      <c r="Y1891" s="28"/>
    </row>
    <row r="1892" spans="1:25" x14ac:dyDescent="0.2">
      <c r="A1892" t="e">
        <f>IF(OR(F1892=#REF!,G1892=#REF!),ROUND(A1891+1,0),A1891+0.0001)</f>
        <v>#REF!</v>
      </c>
      <c r="B1892" s="20" t="e">
        <f>IF(AND(E1892&gt;=$B$2,E1892&lt;=$B$3,OR(F1892=#REF!,G1892=#REF!)),ROUND(B1891+1,0),B1891+0.0001)</f>
        <v>#REF!</v>
      </c>
      <c r="C1892" s="20" t="e">
        <f>IF(H1892=#REF!,ROUND(C1891+1,0),C1891+0.0001)</f>
        <v>#REF!</v>
      </c>
      <c r="D1892" s="21"/>
      <c r="E1892" s="22"/>
      <c r="F1892" s="23"/>
      <c r="G1892" s="24"/>
      <c r="H1892" s="51"/>
      <c r="I1892" s="25"/>
      <c r="J1892" s="31"/>
      <c r="K1892" s="43" t="str">
        <f t="shared" si="60"/>
        <v/>
      </c>
      <c r="L1892" s="45" t="str">
        <f>IF(F1892="","",VLOOKUP(Journal!F1892,Kontenplan!$E$9:$F$278,2))</f>
        <v/>
      </c>
      <c r="M1892" s="44" t="str">
        <f>IF(G1892="","",VLOOKUP(Journal!G1892,Kontenplan!$E$9:$F$278,2))</f>
        <v/>
      </c>
      <c r="N1892" s="28" t="str">
        <f>IF(AND(G1892="",I1892="",J1892=""),"",IF(AND(I1892&gt;0,OR(F1892="",G1892="")),"Bitte gültige Kontonummer/n eingeben",IF(OR(AND(F1892&gt;0,F1892&lt;1000),F1892&gt;9999),"Sollkontonummer muss vierstellig sein",IF(VLOOKUP(F1892,Kontenplan!$E$9:$E$277,1)&lt;&gt;F1892,"Sollkonto existiert nicht",IF(D1892=0,"Bitte Beleg-Nr. prüfen",IF(OR(AND(G1892&gt;0,G1892&lt;1000),G1892&gt;9999),"Habenkontonummer muss vierstellig sein",IF(VLOOKUP(G1892,Kontenplan!$E$9:$F$277,1)&lt;&gt;G1892,"Habenkonto exisitert nicht","")))))))</f>
        <v/>
      </c>
      <c r="O1892" s="28" t="str">
        <f t="shared" si="59"/>
        <v/>
      </c>
      <c r="P1892" s="28"/>
      <c r="Q1892" s="28"/>
      <c r="R1892" s="28"/>
      <c r="S1892" s="28"/>
      <c r="T1892" s="28"/>
      <c r="U1892" s="28"/>
      <c r="V1892" s="28"/>
      <c r="X1892" s="28"/>
      <c r="Y1892" s="28"/>
    </row>
    <row r="1893" spans="1:25" x14ac:dyDescent="0.2">
      <c r="A1893" t="e">
        <f>IF(OR(F1893=#REF!,G1893=#REF!),ROUND(A1892+1,0),A1892+0.0001)</f>
        <v>#REF!</v>
      </c>
      <c r="B1893" s="20" t="e">
        <f>IF(AND(E1893&gt;=$B$2,E1893&lt;=$B$3,OR(F1893=#REF!,G1893=#REF!)),ROUND(B1892+1,0),B1892+0.0001)</f>
        <v>#REF!</v>
      </c>
      <c r="C1893" s="20" t="e">
        <f>IF(H1893=#REF!,ROUND(C1892+1,0),C1892+0.0001)</f>
        <v>#REF!</v>
      </c>
      <c r="D1893" s="21"/>
      <c r="E1893" s="22"/>
      <c r="F1893" s="23"/>
      <c r="G1893" s="24"/>
      <c r="H1893" s="51"/>
      <c r="I1893" s="25"/>
      <c r="J1893" s="31"/>
      <c r="K1893" s="43" t="str">
        <f t="shared" si="60"/>
        <v/>
      </c>
      <c r="L1893" s="45" t="str">
        <f>IF(F1893="","",VLOOKUP(Journal!F1893,Kontenplan!$E$9:$F$278,2))</f>
        <v/>
      </c>
      <c r="M1893" s="44" t="str">
        <f>IF(G1893="","",VLOOKUP(Journal!G1893,Kontenplan!$E$9:$F$278,2))</f>
        <v/>
      </c>
      <c r="N1893" s="28" t="str">
        <f>IF(AND(G1893="",I1893="",J1893=""),"",IF(AND(I1893&gt;0,OR(F1893="",G1893="")),"Bitte gültige Kontonummer/n eingeben",IF(OR(AND(F1893&gt;0,F1893&lt;1000),F1893&gt;9999),"Sollkontonummer muss vierstellig sein",IF(VLOOKUP(F1893,Kontenplan!$E$9:$E$277,1)&lt;&gt;F1893,"Sollkonto existiert nicht",IF(D1893=0,"Bitte Beleg-Nr. prüfen",IF(OR(AND(G1893&gt;0,G1893&lt;1000),G1893&gt;9999),"Habenkontonummer muss vierstellig sein",IF(VLOOKUP(G1893,Kontenplan!$E$9:$F$277,1)&lt;&gt;G1893,"Habenkonto exisitert nicht","")))))))</f>
        <v/>
      </c>
      <c r="O1893" s="28" t="str">
        <f t="shared" si="59"/>
        <v/>
      </c>
      <c r="P1893" s="28"/>
      <c r="Q1893" s="28"/>
      <c r="R1893" s="28"/>
      <c r="S1893" s="28"/>
      <c r="T1893" s="28"/>
      <c r="U1893" s="28"/>
      <c r="V1893" s="28"/>
      <c r="X1893" s="28"/>
      <c r="Y1893" s="28"/>
    </row>
    <row r="1894" spans="1:25" x14ac:dyDescent="0.2">
      <c r="A1894" t="e">
        <f>IF(OR(F1894=#REF!,G1894=#REF!),ROUND(A1893+1,0),A1893+0.0001)</f>
        <v>#REF!</v>
      </c>
      <c r="B1894" s="20" t="e">
        <f>IF(AND(E1894&gt;=$B$2,E1894&lt;=$B$3,OR(F1894=#REF!,G1894=#REF!)),ROUND(B1893+1,0),B1893+0.0001)</f>
        <v>#REF!</v>
      </c>
      <c r="C1894" s="20" t="e">
        <f>IF(H1894=#REF!,ROUND(C1893+1,0),C1893+0.0001)</f>
        <v>#REF!</v>
      </c>
      <c r="D1894" s="21"/>
      <c r="E1894" s="22"/>
      <c r="F1894" s="23"/>
      <c r="G1894" s="24"/>
      <c r="H1894" s="51"/>
      <c r="I1894" s="25"/>
      <c r="J1894" s="31"/>
      <c r="K1894" s="43" t="str">
        <f t="shared" si="60"/>
        <v/>
      </c>
      <c r="L1894" s="45" t="str">
        <f>IF(F1894="","",VLOOKUP(Journal!F1894,Kontenplan!$E$9:$F$278,2))</f>
        <v/>
      </c>
      <c r="M1894" s="44" t="str">
        <f>IF(G1894="","",VLOOKUP(Journal!G1894,Kontenplan!$E$9:$F$278,2))</f>
        <v/>
      </c>
      <c r="N1894" s="28" t="str">
        <f>IF(AND(G1894="",I1894="",J1894=""),"",IF(AND(I1894&gt;0,OR(F1894="",G1894="")),"Bitte gültige Kontonummer/n eingeben",IF(OR(AND(F1894&gt;0,F1894&lt;1000),F1894&gt;9999),"Sollkontonummer muss vierstellig sein",IF(VLOOKUP(F1894,Kontenplan!$E$9:$E$277,1)&lt;&gt;F1894,"Sollkonto existiert nicht",IF(D1894=0,"Bitte Beleg-Nr. prüfen",IF(OR(AND(G1894&gt;0,G1894&lt;1000),G1894&gt;9999),"Habenkontonummer muss vierstellig sein",IF(VLOOKUP(G1894,Kontenplan!$E$9:$F$277,1)&lt;&gt;G1894,"Habenkonto exisitert nicht","")))))))</f>
        <v/>
      </c>
      <c r="O1894" s="28" t="str">
        <f t="shared" si="59"/>
        <v/>
      </c>
      <c r="P1894" s="28"/>
      <c r="Q1894" s="28"/>
      <c r="R1894" s="28"/>
      <c r="S1894" s="28"/>
      <c r="T1894" s="28"/>
      <c r="U1894" s="28"/>
      <c r="V1894" s="28"/>
      <c r="X1894" s="28"/>
      <c r="Y1894" s="28"/>
    </row>
    <row r="1895" spans="1:25" x14ac:dyDescent="0.2">
      <c r="A1895" t="e">
        <f>IF(OR(F1895=#REF!,G1895=#REF!),ROUND(A1894+1,0),A1894+0.0001)</f>
        <v>#REF!</v>
      </c>
      <c r="B1895" s="20" t="e">
        <f>IF(AND(E1895&gt;=$B$2,E1895&lt;=$B$3,OR(F1895=#REF!,G1895=#REF!)),ROUND(B1894+1,0),B1894+0.0001)</f>
        <v>#REF!</v>
      </c>
      <c r="C1895" s="20" t="e">
        <f>IF(H1895=#REF!,ROUND(C1894+1,0),C1894+0.0001)</f>
        <v>#REF!</v>
      </c>
      <c r="D1895" s="21"/>
      <c r="E1895" s="22"/>
      <c r="F1895" s="23"/>
      <c r="G1895" s="24"/>
      <c r="H1895" s="51"/>
      <c r="I1895" s="25"/>
      <c r="J1895" s="31"/>
      <c r="K1895" s="43" t="str">
        <f t="shared" si="60"/>
        <v/>
      </c>
      <c r="L1895" s="45" t="str">
        <f>IF(F1895="","",VLOOKUP(Journal!F1895,Kontenplan!$E$9:$F$278,2))</f>
        <v/>
      </c>
      <c r="M1895" s="44" t="str">
        <f>IF(G1895="","",VLOOKUP(Journal!G1895,Kontenplan!$E$9:$F$278,2))</f>
        <v/>
      </c>
      <c r="N1895" s="28" t="str">
        <f>IF(AND(G1895="",I1895="",J1895=""),"",IF(AND(I1895&gt;0,OR(F1895="",G1895="")),"Bitte gültige Kontonummer/n eingeben",IF(OR(AND(F1895&gt;0,F1895&lt;1000),F1895&gt;9999),"Sollkontonummer muss vierstellig sein",IF(VLOOKUP(F1895,Kontenplan!$E$9:$E$277,1)&lt;&gt;F1895,"Sollkonto existiert nicht",IF(D1895=0,"Bitte Beleg-Nr. prüfen",IF(OR(AND(G1895&gt;0,G1895&lt;1000),G1895&gt;9999),"Habenkontonummer muss vierstellig sein",IF(VLOOKUP(G1895,Kontenplan!$E$9:$F$277,1)&lt;&gt;G1895,"Habenkonto exisitert nicht","")))))))</f>
        <v/>
      </c>
      <c r="O1895" s="28" t="str">
        <f t="shared" si="59"/>
        <v/>
      </c>
      <c r="P1895" s="28"/>
      <c r="Q1895" s="28"/>
      <c r="R1895" s="28"/>
      <c r="S1895" s="28"/>
      <c r="T1895" s="28"/>
      <c r="U1895" s="28"/>
      <c r="V1895" s="28"/>
      <c r="X1895" s="28"/>
      <c r="Y1895" s="28"/>
    </row>
    <row r="1896" spans="1:25" x14ac:dyDescent="0.2">
      <c r="A1896" t="e">
        <f>IF(OR(F1896=#REF!,G1896=#REF!),ROUND(A1895+1,0),A1895+0.0001)</f>
        <v>#REF!</v>
      </c>
      <c r="B1896" s="20" t="e">
        <f>IF(AND(E1896&gt;=$B$2,E1896&lt;=$B$3,OR(F1896=#REF!,G1896=#REF!)),ROUND(B1895+1,0),B1895+0.0001)</f>
        <v>#REF!</v>
      </c>
      <c r="C1896" s="20" t="e">
        <f>IF(H1896=#REF!,ROUND(C1895+1,0),C1895+0.0001)</f>
        <v>#REF!</v>
      </c>
      <c r="D1896" s="21"/>
      <c r="E1896" s="22"/>
      <c r="F1896" s="23"/>
      <c r="G1896" s="24"/>
      <c r="H1896" s="51"/>
      <c r="I1896" s="25"/>
      <c r="J1896" s="31"/>
      <c r="K1896" s="43" t="str">
        <f t="shared" si="60"/>
        <v/>
      </c>
      <c r="L1896" s="45" t="str">
        <f>IF(F1896="","",VLOOKUP(Journal!F1896,Kontenplan!$E$9:$F$278,2))</f>
        <v/>
      </c>
      <c r="M1896" s="44" t="str">
        <f>IF(G1896="","",VLOOKUP(Journal!G1896,Kontenplan!$E$9:$F$278,2))</f>
        <v/>
      </c>
      <c r="N1896" s="28" t="str">
        <f>IF(AND(G1896="",I1896="",J1896=""),"",IF(AND(I1896&gt;0,OR(F1896="",G1896="")),"Bitte gültige Kontonummer/n eingeben",IF(OR(AND(F1896&gt;0,F1896&lt;1000),F1896&gt;9999),"Sollkontonummer muss vierstellig sein",IF(VLOOKUP(F1896,Kontenplan!$E$9:$E$277,1)&lt;&gt;F1896,"Sollkonto existiert nicht",IF(D1896=0,"Bitte Beleg-Nr. prüfen",IF(OR(AND(G1896&gt;0,G1896&lt;1000),G1896&gt;9999),"Habenkontonummer muss vierstellig sein",IF(VLOOKUP(G1896,Kontenplan!$E$9:$F$277,1)&lt;&gt;G1896,"Habenkonto exisitert nicht","")))))))</f>
        <v/>
      </c>
      <c r="O1896" s="28" t="str">
        <f t="shared" si="59"/>
        <v/>
      </c>
      <c r="P1896" s="28"/>
      <c r="Q1896" s="28"/>
      <c r="R1896" s="28"/>
      <c r="S1896" s="28"/>
      <c r="T1896" s="28"/>
      <c r="U1896" s="28"/>
      <c r="V1896" s="28"/>
      <c r="X1896" s="28"/>
      <c r="Y1896" s="28"/>
    </row>
    <row r="1897" spans="1:25" x14ac:dyDescent="0.2">
      <c r="A1897" t="e">
        <f>IF(OR(F1897=#REF!,G1897=#REF!),ROUND(A1896+1,0),A1896+0.0001)</f>
        <v>#REF!</v>
      </c>
      <c r="B1897" s="20" t="e">
        <f>IF(AND(E1897&gt;=$B$2,E1897&lt;=$B$3,OR(F1897=#REF!,G1897=#REF!)),ROUND(B1896+1,0),B1896+0.0001)</f>
        <v>#REF!</v>
      </c>
      <c r="C1897" s="20" t="e">
        <f>IF(H1897=#REF!,ROUND(C1896+1,0),C1896+0.0001)</f>
        <v>#REF!</v>
      </c>
      <c r="D1897" s="21"/>
      <c r="E1897" s="22"/>
      <c r="F1897" s="23"/>
      <c r="G1897" s="24"/>
      <c r="H1897" s="51"/>
      <c r="I1897" s="25"/>
      <c r="J1897" s="31"/>
      <c r="K1897" s="43" t="str">
        <f t="shared" si="60"/>
        <v/>
      </c>
      <c r="L1897" s="45" t="str">
        <f>IF(F1897="","",VLOOKUP(Journal!F1897,Kontenplan!$E$9:$F$278,2))</f>
        <v/>
      </c>
      <c r="M1897" s="44" t="str">
        <f>IF(G1897="","",VLOOKUP(Journal!G1897,Kontenplan!$E$9:$F$278,2))</f>
        <v/>
      </c>
      <c r="N1897" s="28" t="str">
        <f>IF(AND(G1897="",I1897="",J1897=""),"",IF(AND(I1897&gt;0,OR(F1897="",G1897="")),"Bitte gültige Kontonummer/n eingeben",IF(OR(AND(F1897&gt;0,F1897&lt;1000),F1897&gt;9999),"Sollkontonummer muss vierstellig sein",IF(VLOOKUP(F1897,Kontenplan!$E$9:$E$277,1)&lt;&gt;F1897,"Sollkonto existiert nicht",IF(D1897=0,"Bitte Beleg-Nr. prüfen",IF(OR(AND(G1897&gt;0,G1897&lt;1000),G1897&gt;9999),"Habenkontonummer muss vierstellig sein",IF(VLOOKUP(G1897,Kontenplan!$E$9:$F$277,1)&lt;&gt;G1897,"Habenkonto exisitert nicht","")))))))</f>
        <v/>
      </c>
      <c r="O1897" s="28" t="str">
        <f t="shared" si="59"/>
        <v/>
      </c>
      <c r="P1897" s="28"/>
      <c r="Q1897" s="28"/>
      <c r="R1897" s="28"/>
      <c r="S1897" s="28"/>
      <c r="T1897" s="28"/>
      <c r="U1897" s="28"/>
      <c r="V1897" s="28"/>
      <c r="X1897" s="28"/>
      <c r="Y1897" s="28"/>
    </row>
    <row r="1898" spans="1:25" x14ac:dyDescent="0.2">
      <c r="A1898" t="e">
        <f>IF(OR(F1898=#REF!,G1898=#REF!),ROUND(A1897+1,0),A1897+0.0001)</f>
        <v>#REF!</v>
      </c>
      <c r="B1898" s="20" t="e">
        <f>IF(AND(E1898&gt;=$B$2,E1898&lt;=$B$3,OR(F1898=#REF!,G1898=#REF!)),ROUND(B1897+1,0),B1897+0.0001)</f>
        <v>#REF!</v>
      </c>
      <c r="C1898" s="20" t="e">
        <f>IF(H1898=#REF!,ROUND(C1897+1,0),C1897+0.0001)</f>
        <v>#REF!</v>
      </c>
      <c r="D1898" s="21"/>
      <c r="E1898" s="22"/>
      <c r="F1898" s="23"/>
      <c r="G1898" s="24"/>
      <c r="H1898" s="51"/>
      <c r="I1898" s="25"/>
      <c r="J1898" s="31"/>
      <c r="K1898" s="43" t="str">
        <f t="shared" si="60"/>
        <v/>
      </c>
      <c r="L1898" s="45" t="str">
        <f>IF(F1898="","",VLOOKUP(Journal!F1898,Kontenplan!$E$9:$F$278,2))</f>
        <v/>
      </c>
      <c r="M1898" s="44" t="str">
        <f>IF(G1898="","",VLOOKUP(Journal!G1898,Kontenplan!$E$9:$F$278,2))</f>
        <v/>
      </c>
      <c r="N1898" s="28" t="str">
        <f>IF(AND(G1898="",I1898="",J1898=""),"",IF(AND(I1898&gt;0,OR(F1898="",G1898="")),"Bitte gültige Kontonummer/n eingeben",IF(OR(AND(F1898&gt;0,F1898&lt;1000),F1898&gt;9999),"Sollkontonummer muss vierstellig sein",IF(VLOOKUP(F1898,Kontenplan!$E$9:$E$277,1)&lt;&gt;F1898,"Sollkonto existiert nicht",IF(D1898=0,"Bitte Beleg-Nr. prüfen",IF(OR(AND(G1898&gt;0,G1898&lt;1000),G1898&gt;9999),"Habenkontonummer muss vierstellig sein",IF(VLOOKUP(G1898,Kontenplan!$E$9:$F$277,1)&lt;&gt;G1898,"Habenkonto exisitert nicht","")))))))</f>
        <v/>
      </c>
      <c r="O1898" s="28" t="str">
        <f t="shared" si="59"/>
        <v/>
      </c>
      <c r="P1898" s="28"/>
      <c r="Q1898" s="28"/>
      <c r="R1898" s="28"/>
      <c r="S1898" s="28"/>
      <c r="T1898" s="28"/>
      <c r="U1898" s="28"/>
      <c r="V1898" s="28"/>
      <c r="X1898" s="28"/>
      <c r="Y1898" s="28"/>
    </row>
    <row r="1899" spans="1:25" x14ac:dyDescent="0.2">
      <c r="A1899" t="e">
        <f>IF(OR(F1899=#REF!,G1899=#REF!),ROUND(A1898+1,0),A1898+0.0001)</f>
        <v>#REF!</v>
      </c>
      <c r="B1899" s="20" t="e">
        <f>IF(AND(E1899&gt;=$B$2,E1899&lt;=$B$3,OR(F1899=#REF!,G1899=#REF!)),ROUND(B1898+1,0),B1898+0.0001)</f>
        <v>#REF!</v>
      </c>
      <c r="C1899" s="20" t="e">
        <f>IF(H1899=#REF!,ROUND(C1898+1,0),C1898+0.0001)</f>
        <v>#REF!</v>
      </c>
      <c r="D1899" s="21"/>
      <c r="E1899" s="22"/>
      <c r="F1899" s="23"/>
      <c r="G1899" s="24"/>
      <c r="H1899" s="51"/>
      <c r="I1899" s="25"/>
      <c r="J1899" s="31"/>
      <c r="K1899" s="43" t="str">
        <f t="shared" si="60"/>
        <v/>
      </c>
      <c r="L1899" s="45" t="str">
        <f>IF(F1899="","",VLOOKUP(Journal!F1899,Kontenplan!$E$9:$F$278,2))</f>
        <v/>
      </c>
      <c r="M1899" s="44" t="str">
        <f>IF(G1899="","",VLOOKUP(Journal!G1899,Kontenplan!$E$9:$F$278,2))</f>
        <v/>
      </c>
      <c r="N1899" s="28" t="str">
        <f>IF(AND(G1899="",I1899="",J1899=""),"",IF(AND(I1899&gt;0,OR(F1899="",G1899="")),"Bitte gültige Kontonummer/n eingeben",IF(OR(AND(F1899&gt;0,F1899&lt;1000),F1899&gt;9999),"Sollkontonummer muss vierstellig sein",IF(VLOOKUP(F1899,Kontenplan!$E$9:$E$277,1)&lt;&gt;F1899,"Sollkonto existiert nicht",IF(D1899=0,"Bitte Beleg-Nr. prüfen",IF(OR(AND(G1899&gt;0,G1899&lt;1000),G1899&gt;9999),"Habenkontonummer muss vierstellig sein",IF(VLOOKUP(G1899,Kontenplan!$E$9:$F$277,1)&lt;&gt;G1899,"Habenkonto exisitert nicht","")))))))</f>
        <v/>
      </c>
      <c r="O1899" s="28" t="str">
        <f t="shared" si="59"/>
        <v/>
      </c>
      <c r="P1899" s="28"/>
      <c r="Q1899" s="28"/>
      <c r="R1899" s="28"/>
      <c r="S1899" s="28"/>
      <c r="T1899" s="28"/>
      <c r="U1899" s="28"/>
      <c r="V1899" s="28"/>
      <c r="X1899" s="28"/>
      <c r="Y1899" s="28"/>
    </row>
    <row r="1900" spans="1:25" x14ac:dyDescent="0.2">
      <c r="A1900" t="e">
        <f>IF(OR(F1900=#REF!,G1900=#REF!),ROUND(A1899+1,0),A1899+0.0001)</f>
        <v>#REF!</v>
      </c>
      <c r="B1900" s="20" t="e">
        <f>IF(AND(E1900&gt;=$B$2,E1900&lt;=$B$3,OR(F1900=#REF!,G1900=#REF!)),ROUND(B1899+1,0),B1899+0.0001)</f>
        <v>#REF!</v>
      </c>
      <c r="C1900" s="20" t="e">
        <f>IF(H1900=#REF!,ROUND(C1899+1,0),C1899+0.0001)</f>
        <v>#REF!</v>
      </c>
      <c r="D1900" s="21"/>
      <c r="E1900" s="22"/>
      <c r="F1900" s="23"/>
      <c r="G1900" s="24"/>
      <c r="H1900" s="51"/>
      <c r="I1900" s="25"/>
      <c r="J1900" s="31"/>
      <c r="K1900" s="43" t="str">
        <f t="shared" si="60"/>
        <v/>
      </c>
      <c r="L1900" s="45" t="str">
        <f>IF(F1900="","",VLOOKUP(Journal!F1900,Kontenplan!$E$9:$F$278,2))</f>
        <v/>
      </c>
      <c r="M1900" s="44" t="str">
        <f>IF(G1900="","",VLOOKUP(Journal!G1900,Kontenplan!$E$9:$F$278,2))</f>
        <v/>
      </c>
      <c r="N1900" s="28" t="str">
        <f>IF(AND(G1900="",I1900="",J1900=""),"",IF(AND(I1900&gt;0,OR(F1900="",G1900="")),"Bitte gültige Kontonummer/n eingeben",IF(OR(AND(F1900&gt;0,F1900&lt;1000),F1900&gt;9999),"Sollkontonummer muss vierstellig sein",IF(VLOOKUP(F1900,Kontenplan!$E$9:$E$277,1)&lt;&gt;F1900,"Sollkonto existiert nicht",IF(D1900=0,"Bitte Beleg-Nr. prüfen",IF(OR(AND(G1900&gt;0,G1900&lt;1000),G1900&gt;9999),"Habenkontonummer muss vierstellig sein",IF(VLOOKUP(G1900,Kontenplan!$E$9:$F$277,1)&lt;&gt;G1900,"Habenkonto exisitert nicht","")))))))</f>
        <v/>
      </c>
      <c r="O1900" s="28" t="str">
        <f t="shared" si="59"/>
        <v/>
      </c>
      <c r="P1900" s="28"/>
      <c r="Q1900" s="28"/>
      <c r="R1900" s="28"/>
      <c r="S1900" s="28"/>
      <c r="T1900" s="28"/>
      <c r="U1900" s="28"/>
      <c r="V1900" s="28"/>
      <c r="X1900" s="28"/>
      <c r="Y1900" s="28"/>
    </row>
    <row r="1901" spans="1:25" x14ac:dyDescent="0.2">
      <c r="A1901" t="e">
        <f>IF(OR(F1901=#REF!,G1901=#REF!),ROUND(A1900+1,0),A1900+0.0001)</f>
        <v>#REF!</v>
      </c>
      <c r="B1901" s="20" t="e">
        <f>IF(AND(E1901&gt;=$B$2,E1901&lt;=$B$3,OR(F1901=#REF!,G1901=#REF!)),ROUND(B1900+1,0),B1900+0.0001)</f>
        <v>#REF!</v>
      </c>
      <c r="C1901" s="20" t="e">
        <f>IF(H1901=#REF!,ROUND(C1900+1,0),C1900+0.0001)</f>
        <v>#REF!</v>
      </c>
      <c r="D1901" s="21"/>
      <c r="E1901" s="22"/>
      <c r="F1901" s="23"/>
      <c r="G1901" s="24"/>
      <c r="H1901" s="51"/>
      <c r="I1901" s="25"/>
      <c r="J1901" s="31"/>
      <c r="K1901" s="43" t="str">
        <f t="shared" si="60"/>
        <v/>
      </c>
      <c r="L1901" s="45" t="str">
        <f>IF(F1901="","",VLOOKUP(Journal!F1901,Kontenplan!$E$9:$F$278,2))</f>
        <v/>
      </c>
      <c r="M1901" s="44" t="str">
        <f>IF(G1901="","",VLOOKUP(Journal!G1901,Kontenplan!$E$9:$F$278,2))</f>
        <v/>
      </c>
      <c r="N1901" s="28" t="str">
        <f>IF(AND(G1901="",I1901="",J1901=""),"",IF(AND(I1901&gt;0,OR(F1901="",G1901="")),"Bitte gültige Kontonummer/n eingeben",IF(OR(AND(F1901&gt;0,F1901&lt;1000),F1901&gt;9999),"Sollkontonummer muss vierstellig sein",IF(VLOOKUP(F1901,Kontenplan!$E$9:$E$277,1)&lt;&gt;F1901,"Sollkonto existiert nicht",IF(D1901=0,"Bitte Beleg-Nr. prüfen",IF(OR(AND(G1901&gt;0,G1901&lt;1000),G1901&gt;9999),"Habenkontonummer muss vierstellig sein",IF(VLOOKUP(G1901,Kontenplan!$E$9:$F$277,1)&lt;&gt;G1901,"Habenkonto exisitert nicht","")))))))</f>
        <v/>
      </c>
      <c r="O1901" s="28" t="str">
        <f t="shared" si="59"/>
        <v/>
      </c>
      <c r="P1901" s="28"/>
      <c r="Q1901" s="28"/>
      <c r="R1901" s="28"/>
      <c r="S1901" s="28"/>
      <c r="T1901" s="28"/>
      <c r="U1901" s="28"/>
      <c r="V1901" s="28"/>
      <c r="X1901" s="28"/>
      <c r="Y1901" s="28"/>
    </row>
    <row r="1902" spans="1:25" x14ac:dyDescent="0.2">
      <c r="A1902" t="e">
        <f>IF(OR(F1902=#REF!,G1902=#REF!),ROUND(A1901+1,0),A1901+0.0001)</f>
        <v>#REF!</v>
      </c>
      <c r="B1902" s="20" t="e">
        <f>IF(AND(E1902&gt;=$B$2,E1902&lt;=$B$3,OR(F1902=#REF!,G1902=#REF!)),ROUND(B1901+1,0),B1901+0.0001)</f>
        <v>#REF!</v>
      </c>
      <c r="C1902" s="20" t="e">
        <f>IF(H1902=#REF!,ROUND(C1901+1,0),C1901+0.0001)</f>
        <v>#REF!</v>
      </c>
      <c r="D1902" s="21"/>
      <c r="E1902" s="22"/>
      <c r="F1902" s="23"/>
      <c r="G1902" s="24"/>
      <c r="H1902" s="51"/>
      <c r="I1902" s="25"/>
      <c r="J1902" s="31"/>
      <c r="K1902" s="43" t="str">
        <f t="shared" si="60"/>
        <v/>
      </c>
      <c r="L1902" s="45" t="str">
        <f>IF(F1902="","",VLOOKUP(Journal!F1902,Kontenplan!$E$9:$F$278,2))</f>
        <v/>
      </c>
      <c r="M1902" s="44" t="str">
        <f>IF(G1902="","",VLOOKUP(Journal!G1902,Kontenplan!$E$9:$F$278,2))</f>
        <v/>
      </c>
      <c r="N1902" s="28" t="str">
        <f>IF(AND(G1902="",I1902="",J1902=""),"",IF(AND(I1902&gt;0,OR(F1902="",G1902="")),"Bitte gültige Kontonummer/n eingeben",IF(OR(AND(F1902&gt;0,F1902&lt;1000),F1902&gt;9999),"Sollkontonummer muss vierstellig sein",IF(VLOOKUP(F1902,Kontenplan!$E$9:$E$277,1)&lt;&gt;F1902,"Sollkonto existiert nicht",IF(D1902=0,"Bitte Beleg-Nr. prüfen",IF(OR(AND(G1902&gt;0,G1902&lt;1000),G1902&gt;9999),"Habenkontonummer muss vierstellig sein",IF(VLOOKUP(G1902,Kontenplan!$E$9:$F$277,1)&lt;&gt;G1902,"Habenkonto exisitert nicht","")))))))</f>
        <v/>
      </c>
      <c r="O1902" s="28" t="str">
        <f t="shared" si="59"/>
        <v/>
      </c>
      <c r="P1902" s="28"/>
      <c r="Q1902" s="28"/>
      <c r="R1902" s="28"/>
      <c r="S1902" s="28"/>
      <c r="T1902" s="28"/>
      <c r="U1902" s="28"/>
      <c r="V1902" s="28"/>
      <c r="X1902" s="28"/>
      <c r="Y1902" s="28"/>
    </row>
    <row r="1903" spans="1:25" x14ac:dyDescent="0.2">
      <c r="A1903" t="e">
        <f>IF(OR(F1903=#REF!,G1903=#REF!),ROUND(A1902+1,0),A1902+0.0001)</f>
        <v>#REF!</v>
      </c>
      <c r="B1903" s="20" t="e">
        <f>IF(AND(E1903&gt;=$B$2,E1903&lt;=$B$3,OR(F1903=#REF!,G1903=#REF!)),ROUND(B1902+1,0),B1902+0.0001)</f>
        <v>#REF!</v>
      </c>
      <c r="C1903" s="20" t="e">
        <f>IF(H1903=#REF!,ROUND(C1902+1,0),C1902+0.0001)</f>
        <v>#REF!</v>
      </c>
      <c r="D1903" s="21"/>
      <c r="E1903" s="22"/>
      <c r="F1903" s="23"/>
      <c r="G1903" s="24"/>
      <c r="H1903" s="51"/>
      <c r="I1903" s="25"/>
      <c r="J1903" s="31"/>
      <c r="K1903" s="43" t="str">
        <f t="shared" si="60"/>
        <v/>
      </c>
      <c r="L1903" s="45" t="str">
        <f>IF(F1903="","",VLOOKUP(Journal!F1903,Kontenplan!$E$9:$F$278,2))</f>
        <v/>
      </c>
      <c r="M1903" s="44" t="str">
        <f>IF(G1903="","",VLOOKUP(Journal!G1903,Kontenplan!$E$9:$F$278,2))</f>
        <v/>
      </c>
      <c r="N1903" s="28" t="str">
        <f>IF(AND(G1903="",I1903="",J1903=""),"",IF(AND(I1903&gt;0,OR(F1903="",G1903="")),"Bitte gültige Kontonummer/n eingeben",IF(OR(AND(F1903&gt;0,F1903&lt;1000),F1903&gt;9999),"Sollkontonummer muss vierstellig sein",IF(VLOOKUP(F1903,Kontenplan!$E$9:$E$277,1)&lt;&gt;F1903,"Sollkonto existiert nicht",IF(D1903=0,"Bitte Beleg-Nr. prüfen",IF(OR(AND(G1903&gt;0,G1903&lt;1000),G1903&gt;9999),"Habenkontonummer muss vierstellig sein",IF(VLOOKUP(G1903,Kontenplan!$E$9:$F$277,1)&lt;&gt;G1903,"Habenkonto exisitert nicht","")))))))</f>
        <v/>
      </c>
      <c r="O1903" s="28" t="str">
        <f t="shared" si="59"/>
        <v/>
      </c>
      <c r="P1903" s="28"/>
      <c r="Q1903" s="28"/>
      <c r="R1903" s="28"/>
      <c r="S1903" s="28"/>
      <c r="T1903" s="28"/>
      <c r="U1903" s="28"/>
      <c r="V1903" s="28"/>
      <c r="X1903" s="28"/>
      <c r="Y1903" s="28"/>
    </row>
    <row r="1904" spans="1:25" x14ac:dyDescent="0.2">
      <c r="A1904" t="e">
        <f>IF(OR(F1904=#REF!,G1904=#REF!),ROUND(A1903+1,0),A1903+0.0001)</f>
        <v>#REF!</v>
      </c>
      <c r="B1904" s="20" t="e">
        <f>IF(AND(E1904&gt;=$B$2,E1904&lt;=$B$3,OR(F1904=#REF!,G1904=#REF!)),ROUND(B1903+1,0),B1903+0.0001)</f>
        <v>#REF!</v>
      </c>
      <c r="C1904" s="20" t="e">
        <f>IF(H1904=#REF!,ROUND(C1903+1,0),C1903+0.0001)</f>
        <v>#REF!</v>
      </c>
      <c r="D1904" s="21"/>
      <c r="E1904" s="22"/>
      <c r="F1904" s="23"/>
      <c r="G1904" s="24"/>
      <c r="H1904" s="51"/>
      <c r="I1904" s="25"/>
      <c r="J1904" s="31"/>
      <c r="K1904" s="43" t="str">
        <f t="shared" si="60"/>
        <v/>
      </c>
      <c r="L1904" s="45" t="str">
        <f>IF(F1904="","",VLOOKUP(Journal!F1904,Kontenplan!$E$9:$F$278,2))</f>
        <v/>
      </c>
      <c r="M1904" s="44" t="str">
        <f>IF(G1904="","",VLOOKUP(Journal!G1904,Kontenplan!$E$9:$F$278,2))</f>
        <v/>
      </c>
      <c r="N1904" s="28" t="str">
        <f>IF(AND(G1904="",I1904="",J1904=""),"",IF(AND(I1904&gt;0,OR(F1904="",G1904="")),"Bitte gültige Kontonummer/n eingeben",IF(OR(AND(F1904&gt;0,F1904&lt;1000),F1904&gt;9999),"Sollkontonummer muss vierstellig sein",IF(VLOOKUP(F1904,Kontenplan!$E$9:$E$277,1)&lt;&gt;F1904,"Sollkonto existiert nicht",IF(D1904=0,"Bitte Beleg-Nr. prüfen",IF(OR(AND(G1904&gt;0,G1904&lt;1000),G1904&gt;9999),"Habenkontonummer muss vierstellig sein",IF(VLOOKUP(G1904,Kontenplan!$E$9:$F$277,1)&lt;&gt;G1904,"Habenkonto exisitert nicht","")))))))</f>
        <v/>
      </c>
      <c r="O1904" s="28" t="str">
        <f t="shared" si="59"/>
        <v/>
      </c>
      <c r="P1904" s="28"/>
      <c r="Q1904" s="28"/>
      <c r="R1904" s="28"/>
      <c r="S1904" s="28"/>
      <c r="T1904" s="28"/>
      <c r="U1904" s="28"/>
      <c r="V1904" s="28"/>
      <c r="X1904" s="28"/>
      <c r="Y1904" s="28"/>
    </row>
    <row r="1905" spans="1:25" x14ac:dyDescent="0.2">
      <c r="A1905" t="e">
        <f>IF(OR(F1905=#REF!,G1905=#REF!),ROUND(A1904+1,0),A1904+0.0001)</f>
        <v>#REF!</v>
      </c>
      <c r="B1905" s="20" t="e">
        <f>IF(AND(E1905&gt;=$B$2,E1905&lt;=$B$3,OR(F1905=#REF!,G1905=#REF!)),ROUND(B1904+1,0),B1904+0.0001)</f>
        <v>#REF!</v>
      </c>
      <c r="C1905" s="20" t="e">
        <f>IF(H1905=#REF!,ROUND(C1904+1,0),C1904+0.0001)</f>
        <v>#REF!</v>
      </c>
      <c r="D1905" s="21"/>
      <c r="E1905" s="22"/>
      <c r="F1905" s="23"/>
      <c r="G1905" s="24"/>
      <c r="H1905" s="51"/>
      <c r="I1905" s="25"/>
      <c r="J1905" s="31"/>
      <c r="K1905" s="43" t="str">
        <f t="shared" si="60"/>
        <v/>
      </c>
      <c r="L1905" s="45" t="str">
        <f>IF(F1905="","",VLOOKUP(Journal!F1905,Kontenplan!$E$9:$F$278,2))</f>
        <v/>
      </c>
      <c r="M1905" s="44" t="str">
        <f>IF(G1905="","",VLOOKUP(Journal!G1905,Kontenplan!$E$9:$F$278,2))</f>
        <v/>
      </c>
      <c r="N1905" s="28" t="str">
        <f>IF(AND(G1905="",I1905="",J1905=""),"",IF(AND(I1905&gt;0,OR(F1905="",G1905="")),"Bitte gültige Kontonummer/n eingeben",IF(OR(AND(F1905&gt;0,F1905&lt;1000),F1905&gt;9999),"Sollkontonummer muss vierstellig sein",IF(VLOOKUP(F1905,Kontenplan!$E$9:$E$277,1)&lt;&gt;F1905,"Sollkonto existiert nicht",IF(D1905=0,"Bitte Beleg-Nr. prüfen",IF(OR(AND(G1905&gt;0,G1905&lt;1000),G1905&gt;9999),"Habenkontonummer muss vierstellig sein",IF(VLOOKUP(G1905,Kontenplan!$E$9:$F$277,1)&lt;&gt;G1905,"Habenkonto exisitert nicht","")))))))</f>
        <v/>
      </c>
      <c r="O1905" s="28" t="str">
        <f t="shared" si="59"/>
        <v/>
      </c>
      <c r="P1905" s="28"/>
      <c r="Q1905" s="28"/>
      <c r="R1905" s="28"/>
      <c r="S1905" s="28"/>
      <c r="T1905" s="28"/>
      <c r="U1905" s="28"/>
      <c r="V1905" s="28"/>
      <c r="X1905" s="28"/>
      <c r="Y1905" s="28"/>
    </row>
    <row r="1906" spans="1:25" x14ac:dyDescent="0.2">
      <c r="A1906" t="e">
        <f>IF(OR(F1906=#REF!,G1906=#REF!),ROUND(A1905+1,0),A1905+0.0001)</f>
        <v>#REF!</v>
      </c>
      <c r="B1906" s="20" t="e">
        <f>IF(AND(E1906&gt;=$B$2,E1906&lt;=$B$3,OR(F1906=#REF!,G1906=#REF!)),ROUND(B1905+1,0),B1905+0.0001)</f>
        <v>#REF!</v>
      </c>
      <c r="C1906" s="20" t="e">
        <f>IF(H1906=#REF!,ROUND(C1905+1,0),C1905+0.0001)</f>
        <v>#REF!</v>
      </c>
      <c r="D1906" s="21"/>
      <c r="E1906" s="22"/>
      <c r="F1906" s="23"/>
      <c r="G1906" s="24"/>
      <c r="H1906" s="51"/>
      <c r="I1906" s="25"/>
      <c r="J1906" s="31"/>
      <c r="K1906" s="43" t="str">
        <f t="shared" si="60"/>
        <v/>
      </c>
      <c r="L1906" s="45" t="str">
        <f>IF(F1906="","",VLOOKUP(Journal!F1906,Kontenplan!$E$9:$F$278,2))</f>
        <v/>
      </c>
      <c r="M1906" s="44" t="str">
        <f>IF(G1906="","",VLOOKUP(Journal!G1906,Kontenplan!$E$9:$F$278,2))</f>
        <v/>
      </c>
      <c r="N1906" s="28" t="str">
        <f>IF(AND(G1906="",I1906="",J1906=""),"",IF(AND(I1906&gt;0,OR(F1906="",G1906="")),"Bitte gültige Kontonummer/n eingeben",IF(OR(AND(F1906&gt;0,F1906&lt;1000),F1906&gt;9999),"Sollkontonummer muss vierstellig sein",IF(VLOOKUP(F1906,Kontenplan!$E$9:$E$277,1)&lt;&gt;F1906,"Sollkonto existiert nicht",IF(D1906=0,"Bitte Beleg-Nr. prüfen",IF(OR(AND(G1906&gt;0,G1906&lt;1000),G1906&gt;9999),"Habenkontonummer muss vierstellig sein",IF(VLOOKUP(G1906,Kontenplan!$E$9:$F$277,1)&lt;&gt;G1906,"Habenkonto exisitert nicht","")))))))</f>
        <v/>
      </c>
      <c r="O1906" s="28" t="str">
        <f>IF(AND(F1906&lt;&gt;"",F1906=G1906),"Soll- und Habenkontonummern sind identisch",IF(AND(D1907&lt;&gt;"",G1906&gt;0,F1906&gt;0,OR(I1906="",I1906&lt;=0)),"Bitte Betrag prüfen",IF(AND(J1906="",D1907&gt;0),"Kein Text ist ok, aber nicht empfehlenswert",IF(OR(AND(E1906="",G1906&gt;0),AND(E1906&lt;MAX(E1899:E1905)-20,G1906&gt;0)),"Datum möglicherweise falsch",""))))</f>
        <v/>
      </c>
      <c r="P1906" s="28"/>
      <c r="Q1906" s="28"/>
      <c r="R1906" s="28"/>
      <c r="S1906" s="28"/>
      <c r="T1906" s="28"/>
      <c r="U1906" s="28"/>
      <c r="V1906" s="28"/>
      <c r="X1906" s="28"/>
      <c r="Y1906" s="28"/>
    </row>
    <row r="1907" spans="1:25" x14ac:dyDescent="0.2">
      <c r="A1907" t="e">
        <f>IF(OR(F1907=#REF!,G1907=#REF!),ROUND(A1906+1,0),A1906+0.0001)</f>
        <v>#REF!</v>
      </c>
      <c r="B1907" s="20" t="e">
        <f>IF(AND(E1907&gt;=$B$2,E1907&lt;=$B$3,OR(F1907=#REF!,G1907=#REF!)),ROUND(B1906+1,0),B1906+0.0001)</f>
        <v>#REF!</v>
      </c>
      <c r="C1907" s="20" t="e">
        <f>IF(H1907=#REF!,ROUND(C1906+1,0),C1906+0.0001)</f>
        <v>#REF!</v>
      </c>
      <c r="D1907" s="21"/>
      <c r="E1907" s="22"/>
      <c r="F1907" s="23"/>
      <c r="G1907" s="24"/>
      <c r="H1907" s="51"/>
      <c r="I1907" s="25"/>
      <c r="J1907" s="31"/>
      <c r="K1907" s="43" t="str">
        <f t="shared" si="60"/>
        <v/>
      </c>
      <c r="L1907" s="45" t="str">
        <f>IF(F1907="","",VLOOKUP(Journal!F1907,Kontenplan!$E$9:$F$278,2))</f>
        <v/>
      </c>
      <c r="M1907" s="44" t="str">
        <f>IF(G1907="","",VLOOKUP(Journal!G1907,Kontenplan!$E$9:$F$278,2))</f>
        <v/>
      </c>
      <c r="N1907" s="28" t="str">
        <f>IF(AND(G1907="",I1907="",J1907=""),"",IF(AND(I1907&gt;0,OR(F1907="",G1907="")),"Bitte gültige Kontonummer/n eingeben",IF(OR(AND(F1907&gt;0,F1907&lt;1000),F1907&gt;9999),"Sollkontonummer muss vierstellig sein",IF(VLOOKUP(F1907,Kontenplan!$E$9:$E$277,1)&lt;&gt;F1907,"Sollkonto existiert nicht",IF(D1907=0,"Bitte Beleg-Nr. prüfen",IF(OR(AND(G1907&gt;0,G1907&lt;1000),G1907&gt;9999),"Habenkontonummer muss vierstellig sein",IF(VLOOKUP(G1907,Kontenplan!$E$9:$F$277,1)&lt;&gt;G1907,"Habenkonto exisitert nicht","")))))))</f>
        <v/>
      </c>
      <c r="O1907" s="28" t="str">
        <f t="shared" ref="O1907:O1970" si="61">IF(AND(F1907&lt;&gt;"",F1907=G1907),"Soll- und Habenkontonummern sind identisch",IF(AND(D1908&lt;&gt;"",G1907&gt;0,F1907&gt;0,OR(I1907="",I1907&lt;=0)),"Bitte Betrag prüfen",IF(AND(J1907="",D1908&gt;0),"Kein Text ist ok, aber nicht empfehlenswert",IF(OR(AND(E1907="",G1907&gt;0),AND(E1907&lt;MAX(E1900:E1906)-20,G1907&gt;0)),"Datum möglicherweise falsch",""))))</f>
        <v/>
      </c>
      <c r="P1907" s="28"/>
      <c r="Q1907" s="28"/>
      <c r="R1907" s="28"/>
      <c r="S1907" s="28"/>
      <c r="T1907" s="28"/>
      <c r="U1907" s="28"/>
      <c r="V1907" s="28"/>
      <c r="X1907" s="28"/>
      <c r="Y1907" s="28"/>
    </row>
    <row r="1908" spans="1:25" x14ac:dyDescent="0.2">
      <c r="A1908" t="e">
        <f>IF(OR(F1908=#REF!,G1908=#REF!),ROUND(A1907+1,0),A1907+0.0001)</f>
        <v>#REF!</v>
      </c>
      <c r="B1908" s="20" t="e">
        <f>IF(AND(E1908&gt;=$B$2,E1908&lt;=$B$3,OR(F1908=#REF!,G1908=#REF!)),ROUND(B1907+1,0),B1907+0.0001)</f>
        <v>#REF!</v>
      </c>
      <c r="C1908" s="20" t="e">
        <f>IF(H1908=#REF!,ROUND(C1907+1,0),C1907+0.0001)</f>
        <v>#REF!</v>
      </c>
      <c r="D1908" s="21"/>
      <c r="E1908" s="22"/>
      <c r="F1908" s="23"/>
      <c r="G1908" s="24"/>
      <c r="H1908" s="51"/>
      <c r="I1908" s="25"/>
      <c r="J1908" s="31"/>
      <c r="K1908" s="43" t="str">
        <f t="shared" si="60"/>
        <v/>
      </c>
      <c r="L1908" s="45" t="str">
        <f>IF(F1908="","",VLOOKUP(Journal!F1908,Kontenplan!$E$9:$F$278,2))</f>
        <v/>
      </c>
      <c r="M1908" s="44" t="str">
        <f>IF(G1908="","",VLOOKUP(Journal!G1908,Kontenplan!$E$9:$F$278,2))</f>
        <v/>
      </c>
      <c r="N1908" s="28" t="str">
        <f>IF(AND(G1908="",I1908="",J1908=""),"",IF(AND(I1908&gt;0,OR(F1908="",G1908="")),"Bitte gültige Kontonummer/n eingeben",IF(OR(AND(F1908&gt;0,F1908&lt;1000),F1908&gt;9999),"Sollkontonummer muss vierstellig sein",IF(VLOOKUP(F1908,Kontenplan!$E$9:$E$277,1)&lt;&gt;F1908,"Sollkonto existiert nicht",IF(D1908=0,"Bitte Beleg-Nr. prüfen",IF(OR(AND(G1908&gt;0,G1908&lt;1000),G1908&gt;9999),"Habenkontonummer muss vierstellig sein",IF(VLOOKUP(G1908,Kontenplan!$E$9:$F$277,1)&lt;&gt;G1908,"Habenkonto exisitert nicht","")))))))</f>
        <v/>
      </c>
      <c r="O1908" s="28" t="str">
        <f t="shared" si="61"/>
        <v/>
      </c>
      <c r="P1908" s="28"/>
      <c r="Q1908" s="28"/>
      <c r="R1908" s="28"/>
      <c r="S1908" s="28"/>
      <c r="T1908" s="28"/>
      <c r="U1908" s="28"/>
      <c r="V1908" s="28"/>
      <c r="X1908" s="28"/>
      <c r="Y1908" s="28"/>
    </row>
    <row r="1909" spans="1:25" x14ac:dyDescent="0.2">
      <c r="A1909" t="e">
        <f>IF(OR(F1909=#REF!,G1909=#REF!),ROUND(A1908+1,0),A1908+0.0001)</f>
        <v>#REF!</v>
      </c>
      <c r="B1909" s="20" t="e">
        <f>IF(AND(E1909&gt;=$B$2,E1909&lt;=$B$3,OR(F1909=#REF!,G1909=#REF!)),ROUND(B1908+1,0),B1908+0.0001)</f>
        <v>#REF!</v>
      </c>
      <c r="C1909" s="20" t="e">
        <f>IF(H1909=#REF!,ROUND(C1908+1,0),C1908+0.0001)</f>
        <v>#REF!</v>
      </c>
      <c r="D1909" s="21"/>
      <c r="E1909" s="22"/>
      <c r="F1909" s="23"/>
      <c r="G1909" s="24"/>
      <c r="H1909" s="51"/>
      <c r="I1909" s="25"/>
      <c r="J1909" s="31"/>
      <c r="K1909" s="43" t="str">
        <f t="shared" si="60"/>
        <v/>
      </c>
      <c r="L1909" s="45" t="str">
        <f>IF(F1909="","",VLOOKUP(Journal!F1909,Kontenplan!$E$9:$F$278,2))</f>
        <v/>
      </c>
      <c r="M1909" s="44" t="str">
        <f>IF(G1909="","",VLOOKUP(Journal!G1909,Kontenplan!$E$9:$F$278,2))</f>
        <v/>
      </c>
      <c r="N1909" s="28" t="str">
        <f>IF(AND(G1909="",I1909="",J1909=""),"",IF(AND(I1909&gt;0,OR(F1909="",G1909="")),"Bitte gültige Kontonummer/n eingeben",IF(OR(AND(F1909&gt;0,F1909&lt;1000),F1909&gt;9999),"Sollkontonummer muss vierstellig sein",IF(VLOOKUP(F1909,Kontenplan!$E$9:$E$277,1)&lt;&gt;F1909,"Sollkonto existiert nicht",IF(D1909=0,"Bitte Beleg-Nr. prüfen",IF(OR(AND(G1909&gt;0,G1909&lt;1000),G1909&gt;9999),"Habenkontonummer muss vierstellig sein",IF(VLOOKUP(G1909,Kontenplan!$E$9:$F$277,1)&lt;&gt;G1909,"Habenkonto exisitert nicht","")))))))</f>
        <v/>
      </c>
      <c r="O1909" s="28" t="str">
        <f t="shared" si="61"/>
        <v/>
      </c>
      <c r="P1909" s="28"/>
      <c r="Q1909" s="28"/>
      <c r="R1909" s="28"/>
      <c r="S1909" s="28"/>
      <c r="T1909" s="28"/>
      <c r="U1909" s="28"/>
      <c r="V1909" s="28"/>
      <c r="X1909" s="28"/>
      <c r="Y1909" s="28"/>
    </row>
    <row r="1910" spans="1:25" x14ac:dyDescent="0.2">
      <c r="A1910" t="e">
        <f>IF(OR(F1910=#REF!,G1910=#REF!),ROUND(A1909+1,0),A1909+0.0001)</f>
        <v>#REF!</v>
      </c>
      <c r="B1910" s="20" t="e">
        <f>IF(AND(E1910&gt;=$B$2,E1910&lt;=$B$3,OR(F1910=#REF!,G1910=#REF!)),ROUND(B1909+1,0),B1909+0.0001)</f>
        <v>#REF!</v>
      </c>
      <c r="C1910" s="20" t="e">
        <f>IF(H1910=#REF!,ROUND(C1909+1,0),C1909+0.0001)</f>
        <v>#REF!</v>
      </c>
      <c r="D1910" s="21"/>
      <c r="E1910" s="22"/>
      <c r="F1910" s="23"/>
      <c r="G1910" s="24"/>
      <c r="H1910" s="51"/>
      <c r="I1910" s="25"/>
      <c r="J1910" s="31"/>
      <c r="K1910" s="43" t="str">
        <f t="shared" si="60"/>
        <v/>
      </c>
      <c r="L1910" s="45" t="str">
        <f>IF(F1910="","",VLOOKUP(Journal!F1910,Kontenplan!$E$9:$F$278,2))</f>
        <v/>
      </c>
      <c r="M1910" s="44" t="str">
        <f>IF(G1910="","",VLOOKUP(Journal!G1910,Kontenplan!$E$9:$F$278,2))</f>
        <v/>
      </c>
      <c r="N1910" s="28" t="str">
        <f>IF(AND(G1910="",I1910="",J1910=""),"",IF(AND(I1910&gt;0,OR(F1910="",G1910="")),"Bitte gültige Kontonummer/n eingeben",IF(OR(AND(F1910&gt;0,F1910&lt;1000),F1910&gt;9999),"Sollkontonummer muss vierstellig sein",IF(VLOOKUP(F1910,Kontenplan!$E$9:$E$277,1)&lt;&gt;F1910,"Sollkonto existiert nicht",IF(D1910=0,"Bitte Beleg-Nr. prüfen",IF(OR(AND(G1910&gt;0,G1910&lt;1000),G1910&gt;9999),"Habenkontonummer muss vierstellig sein",IF(VLOOKUP(G1910,Kontenplan!$E$9:$F$277,1)&lt;&gt;G1910,"Habenkonto exisitert nicht","")))))))</f>
        <v/>
      </c>
      <c r="O1910" s="28" t="str">
        <f t="shared" si="61"/>
        <v/>
      </c>
      <c r="P1910" s="28"/>
      <c r="Q1910" s="28"/>
      <c r="R1910" s="28"/>
      <c r="S1910" s="28"/>
      <c r="T1910" s="28"/>
      <c r="U1910" s="28"/>
      <c r="V1910" s="28"/>
      <c r="X1910" s="28"/>
      <c r="Y1910" s="28"/>
    </row>
    <row r="1911" spans="1:25" x14ac:dyDescent="0.2">
      <c r="A1911" t="e">
        <f>IF(OR(F1911=#REF!,G1911=#REF!),ROUND(A1910+1,0),A1910+0.0001)</f>
        <v>#REF!</v>
      </c>
      <c r="B1911" s="20" t="e">
        <f>IF(AND(E1911&gt;=$B$2,E1911&lt;=$B$3,OR(F1911=#REF!,G1911=#REF!)),ROUND(B1910+1,0),B1910+0.0001)</f>
        <v>#REF!</v>
      </c>
      <c r="C1911" s="20" t="e">
        <f>IF(H1911=#REF!,ROUND(C1910+1,0),C1910+0.0001)</f>
        <v>#REF!</v>
      </c>
      <c r="D1911" s="21"/>
      <c r="E1911" s="22"/>
      <c r="F1911" s="23"/>
      <c r="G1911" s="24"/>
      <c r="H1911" s="51"/>
      <c r="I1911" s="25"/>
      <c r="J1911" s="31"/>
      <c r="K1911" s="43" t="str">
        <f t="shared" si="60"/>
        <v/>
      </c>
      <c r="L1911" s="45" t="str">
        <f>IF(F1911="","",VLOOKUP(Journal!F1911,Kontenplan!$E$9:$F$278,2))</f>
        <v/>
      </c>
      <c r="M1911" s="44" t="str">
        <f>IF(G1911="","",VLOOKUP(Journal!G1911,Kontenplan!$E$9:$F$278,2))</f>
        <v/>
      </c>
      <c r="N1911" s="28" t="str">
        <f>IF(AND(G1911="",I1911="",J1911=""),"",IF(AND(I1911&gt;0,OR(F1911="",G1911="")),"Bitte gültige Kontonummer/n eingeben",IF(OR(AND(F1911&gt;0,F1911&lt;1000),F1911&gt;9999),"Sollkontonummer muss vierstellig sein",IF(VLOOKUP(F1911,Kontenplan!$E$9:$E$277,1)&lt;&gt;F1911,"Sollkonto existiert nicht",IF(D1911=0,"Bitte Beleg-Nr. prüfen",IF(OR(AND(G1911&gt;0,G1911&lt;1000),G1911&gt;9999),"Habenkontonummer muss vierstellig sein",IF(VLOOKUP(G1911,Kontenplan!$E$9:$F$277,1)&lt;&gt;G1911,"Habenkonto exisitert nicht","")))))))</f>
        <v/>
      </c>
      <c r="O1911" s="28" t="str">
        <f t="shared" si="61"/>
        <v/>
      </c>
      <c r="P1911" s="28"/>
      <c r="Q1911" s="28"/>
      <c r="R1911" s="28"/>
      <c r="S1911" s="28"/>
      <c r="T1911" s="28"/>
      <c r="U1911" s="28"/>
      <c r="V1911" s="28"/>
      <c r="X1911" s="28"/>
      <c r="Y1911" s="28"/>
    </row>
    <row r="1912" spans="1:25" x14ac:dyDescent="0.2">
      <c r="A1912" t="e">
        <f>IF(OR(F1912=#REF!,G1912=#REF!),ROUND(A1911+1,0),A1911+0.0001)</f>
        <v>#REF!</v>
      </c>
      <c r="B1912" s="20" t="e">
        <f>IF(AND(E1912&gt;=$B$2,E1912&lt;=$B$3,OR(F1912=#REF!,G1912=#REF!)),ROUND(B1911+1,0),B1911+0.0001)</f>
        <v>#REF!</v>
      </c>
      <c r="C1912" s="20" t="e">
        <f>IF(H1912=#REF!,ROUND(C1911+1,0),C1911+0.0001)</f>
        <v>#REF!</v>
      </c>
      <c r="D1912" s="21"/>
      <c r="E1912" s="22"/>
      <c r="F1912" s="23"/>
      <c r="G1912" s="24"/>
      <c r="H1912" s="51"/>
      <c r="I1912" s="25"/>
      <c r="J1912" s="31"/>
      <c r="K1912" s="43" t="str">
        <f t="shared" si="60"/>
        <v/>
      </c>
      <c r="L1912" s="45" t="str">
        <f>IF(F1912="","",VLOOKUP(Journal!F1912,Kontenplan!$E$9:$F$278,2))</f>
        <v/>
      </c>
      <c r="M1912" s="44" t="str">
        <f>IF(G1912="","",VLOOKUP(Journal!G1912,Kontenplan!$E$9:$F$278,2))</f>
        <v/>
      </c>
      <c r="N1912" s="28" t="str">
        <f>IF(AND(G1912="",I1912="",J1912=""),"",IF(AND(I1912&gt;0,OR(F1912="",G1912="")),"Bitte gültige Kontonummer/n eingeben",IF(OR(AND(F1912&gt;0,F1912&lt;1000),F1912&gt;9999),"Sollkontonummer muss vierstellig sein",IF(VLOOKUP(F1912,Kontenplan!$E$9:$E$277,1)&lt;&gt;F1912,"Sollkonto existiert nicht",IF(D1912=0,"Bitte Beleg-Nr. prüfen",IF(OR(AND(G1912&gt;0,G1912&lt;1000),G1912&gt;9999),"Habenkontonummer muss vierstellig sein",IF(VLOOKUP(G1912,Kontenplan!$E$9:$F$277,1)&lt;&gt;G1912,"Habenkonto exisitert nicht","")))))))</f>
        <v/>
      </c>
      <c r="O1912" s="28" t="str">
        <f t="shared" si="61"/>
        <v/>
      </c>
      <c r="P1912" s="28"/>
      <c r="Q1912" s="28"/>
      <c r="R1912" s="28"/>
      <c r="S1912" s="28"/>
      <c r="T1912" s="28"/>
      <c r="U1912" s="28"/>
      <c r="V1912" s="28"/>
      <c r="X1912" s="28"/>
      <c r="Y1912" s="28"/>
    </row>
    <row r="1913" spans="1:25" x14ac:dyDescent="0.2">
      <c r="A1913" t="e">
        <f>IF(OR(F1913=#REF!,G1913=#REF!),ROUND(A1912+1,0),A1912+0.0001)</f>
        <v>#REF!</v>
      </c>
      <c r="B1913" s="20" t="e">
        <f>IF(AND(E1913&gt;=$B$2,E1913&lt;=$B$3,OR(F1913=#REF!,G1913=#REF!)),ROUND(B1912+1,0),B1912+0.0001)</f>
        <v>#REF!</v>
      </c>
      <c r="C1913" s="20" t="e">
        <f>IF(H1913=#REF!,ROUND(C1912+1,0),C1912+0.0001)</f>
        <v>#REF!</v>
      </c>
      <c r="D1913" s="21"/>
      <c r="E1913" s="22"/>
      <c r="F1913" s="23"/>
      <c r="G1913" s="24"/>
      <c r="H1913" s="51"/>
      <c r="I1913" s="25"/>
      <c r="J1913" s="31"/>
      <c r="K1913" s="43" t="str">
        <f t="shared" si="60"/>
        <v/>
      </c>
      <c r="L1913" s="45" t="str">
        <f>IF(F1913="","",VLOOKUP(Journal!F1913,Kontenplan!$E$9:$F$278,2))</f>
        <v/>
      </c>
      <c r="M1913" s="44" t="str">
        <f>IF(G1913="","",VLOOKUP(Journal!G1913,Kontenplan!$E$9:$F$278,2))</f>
        <v/>
      </c>
      <c r="N1913" s="28" t="str">
        <f>IF(AND(G1913="",I1913="",J1913=""),"",IF(AND(I1913&gt;0,OR(F1913="",G1913="")),"Bitte gültige Kontonummer/n eingeben",IF(OR(AND(F1913&gt;0,F1913&lt;1000),F1913&gt;9999),"Sollkontonummer muss vierstellig sein",IF(VLOOKUP(F1913,Kontenplan!$E$9:$E$277,1)&lt;&gt;F1913,"Sollkonto existiert nicht",IF(D1913=0,"Bitte Beleg-Nr. prüfen",IF(OR(AND(G1913&gt;0,G1913&lt;1000),G1913&gt;9999),"Habenkontonummer muss vierstellig sein",IF(VLOOKUP(G1913,Kontenplan!$E$9:$F$277,1)&lt;&gt;G1913,"Habenkonto exisitert nicht","")))))))</f>
        <v/>
      </c>
      <c r="O1913" s="28" t="str">
        <f t="shared" si="61"/>
        <v/>
      </c>
      <c r="P1913" s="28"/>
      <c r="Q1913" s="28"/>
      <c r="R1913" s="28"/>
      <c r="S1913" s="28"/>
      <c r="T1913" s="28"/>
      <c r="U1913" s="28"/>
      <c r="V1913" s="28"/>
      <c r="X1913" s="28"/>
      <c r="Y1913" s="28"/>
    </row>
    <row r="1914" spans="1:25" x14ac:dyDescent="0.2">
      <c r="A1914" t="e">
        <f>IF(OR(F1914=#REF!,G1914=#REF!),ROUND(A1913+1,0),A1913+0.0001)</f>
        <v>#REF!</v>
      </c>
      <c r="B1914" s="20" t="e">
        <f>IF(AND(E1914&gt;=$B$2,E1914&lt;=$B$3,OR(F1914=#REF!,G1914=#REF!)),ROUND(B1913+1,0),B1913+0.0001)</f>
        <v>#REF!</v>
      </c>
      <c r="C1914" s="20" t="e">
        <f>IF(H1914=#REF!,ROUND(C1913+1,0),C1913+0.0001)</f>
        <v>#REF!</v>
      </c>
      <c r="D1914" s="21"/>
      <c r="E1914" s="22"/>
      <c r="F1914" s="23"/>
      <c r="G1914" s="24"/>
      <c r="H1914" s="51"/>
      <c r="I1914" s="25"/>
      <c r="J1914" s="31"/>
      <c r="K1914" s="43" t="str">
        <f t="shared" si="60"/>
        <v/>
      </c>
      <c r="L1914" s="45" t="str">
        <f>IF(F1914="","",VLOOKUP(Journal!F1914,Kontenplan!$E$9:$F$278,2))</f>
        <v/>
      </c>
      <c r="M1914" s="44" t="str">
        <f>IF(G1914="","",VLOOKUP(Journal!G1914,Kontenplan!$E$9:$F$278,2))</f>
        <v/>
      </c>
      <c r="N1914" s="28" t="str">
        <f>IF(AND(G1914="",I1914="",J1914=""),"",IF(AND(I1914&gt;0,OR(F1914="",G1914="")),"Bitte gültige Kontonummer/n eingeben",IF(OR(AND(F1914&gt;0,F1914&lt;1000),F1914&gt;9999),"Sollkontonummer muss vierstellig sein",IF(VLOOKUP(F1914,Kontenplan!$E$9:$E$277,1)&lt;&gt;F1914,"Sollkonto existiert nicht",IF(D1914=0,"Bitte Beleg-Nr. prüfen",IF(OR(AND(G1914&gt;0,G1914&lt;1000),G1914&gt;9999),"Habenkontonummer muss vierstellig sein",IF(VLOOKUP(G1914,Kontenplan!$E$9:$F$277,1)&lt;&gt;G1914,"Habenkonto exisitert nicht","")))))))</f>
        <v/>
      </c>
      <c r="O1914" s="28" t="str">
        <f t="shared" si="61"/>
        <v/>
      </c>
      <c r="P1914" s="28"/>
      <c r="Q1914" s="28"/>
      <c r="R1914" s="28"/>
      <c r="S1914" s="28"/>
      <c r="T1914" s="28"/>
      <c r="U1914" s="28"/>
      <c r="V1914" s="28"/>
      <c r="X1914" s="28"/>
      <c r="Y1914" s="28"/>
    </row>
    <row r="1915" spans="1:25" x14ac:dyDescent="0.2">
      <c r="A1915" t="e">
        <f>IF(OR(F1915=#REF!,G1915=#REF!),ROUND(A1914+1,0),A1914+0.0001)</f>
        <v>#REF!</v>
      </c>
      <c r="B1915" s="20" t="e">
        <f>IF(AND(E1915&gt;=$B$2,E1915&lt;=$B$3,OR(F1915=#REF!,G1915=#REF!)),ROUND(B1914+1,0),B1914+0.0001)</f>
        <v>#REF!</v>
      </c>
      <c r="C1915" s="20" t="e">
        <f>IF(H1915=#REF!,ROUND(C1914+1,0),C1914+0.0001)</f>
        <v>#REF!</v>
      </c>
      <c r="D1915" s="21"/>
      <c r="E1915" s="22"/>
      <c r="F1915" s="23"/>
      <c r="G1915" s="24"/>
      <c r="H1915" s="51"/>
      <c r="I1915" s="25"/>
      <c r="J1915" s="31"/>
      <c r="K1915" s="43" t="str">
        <f t="shared" si="60"/>
        <v/>
      </c>
      <c r="L1915" s="45" t="str">
        <f>IF(F1915="","",VLOOKUP(Journal!F1915,Kontenplan!$E$9:$F$278,2))</f>
        <v/>
      </c>
      <c r="M1915" s="44" t="str">
        <f>IF(G1915="","",VLOOKUP(Journal!G1915,Kontenplan!$E$9:$F$278,2))</f>
        <v/>
      </c>
      <c r="N1915" s="28" t="str">
        <f>IF(AND(G1915="",I1915="",J1915=""),"",IF(AND(I1915&gt;0,OR(F1915="",G1915="")),"Bitte gültige Kontonummer/n eingeben",IF(OR(AND(F1915&gt;0,F1915&lt;1000),F1915&gt;9999),"Sollkontonummer muss vierstellig sein",IF(VLOOKUP(F1915,Kontenplan!$E$9:$E$277,1)&lt;&gt;F1915,"Sollkonto existiert nicht",IF(D1915=0,"Bitte Beleg-Nr. prüfen",IF(OR(AND(G1915&gt;0,G1915&lt;1000),G1915&gt;9999),"Habenkontonummer muss vierstellig sein",IF(VLOOKUP(G1915,Kontenplan!$E$9:$F$277,1)&lt;&gt;G1915,"Habenkonto exisitert nicht","")))))))</f>
        <v/>
      </c>
      <c r="O1915" s="28" t="str">
        <f t="shared" si="61"/>
        <v/>
      </c>
      <c r="P1915" s="28"/>
      <c r="Q1915" s="28"/>
      <c r="R1915" s="28"/>
      <c r="S1915" s="28"/>
      <c r="T1915" s="28"/>
      <c r="U1915" s="28"/>
      <c r="V1915" s="28"/>
      <c r="X1915" s="28"/>
      <c r="Y1915" s="28"/>
    </row>
    <row r="1916" spans="1:25" x14ac:dyDescent="0.2">
      <c r="A1916" t="e">
        <f>IF(OR(F1916=#REF!,G1916=#REF!),ROUND(A1915+1,0),A1915+0.0001)</f>
        <v>#REF!</v>
      </c>
      <c r="B1916" s="20" t="e">
        <f>IF(AND(E1916&gt;=$B$2,E1916&lt;=$B$3,OR(F1916=#REF!,G1916=#REF!)),ROUND(B1915+1,0),B1915+0.0001)</f>
        <v>#REF!</v>
      </c>
      <c r="C1916" s="20" t="e">
        <f>IF(H1916=#REF!,ROUND(C1915+1,0),C1915+0.0001)</f>
        <v>#REF!</v>
      </c>
      <c r="D1916" s="21"/>
      <c r="E1916" s="22"/>
      <c r="F1916" s="23"/>
      <c r="G1916" s="24"/>
      <c r="H1916" s="51"/>
      <c r="I1916" s="25"/>
      <c r="J1916" s="31"/>
      <c r="K1916" s="43" t="str">
        <f t="shared" si="60"/>
        <v/>
      </c>
      <c r="L1916" s="45" t="str">
        <f>IF(F1916="","",VLOOKUP(Journal!F1916,Kontenplan!$E$9:$F$278,2))</f>
        <v/>
      </c>
      <c r="M1916" s="44" t="str">
        <f>IF(G1916="","",VLOOKUP(Journal!G1916,Kontenplan!$E$9:$F$278,2))</f>
        <v/>
      </c>
      <c r="N1916" s="28" t="str">
        <f>IF(AND(G1916="",I1916="",J1916=""),"",IF(AND(I1916&gt;0,OR(F1916="",G1916="")),"Bitte gültige Kontonummer/n eingeben",IF(OR(AND(F1916&gt;0,F1916&lt;1000),F1916&gt;9999),"Sollkontonummer muss vierstellig sein",IF(VLOOKUP(F1916,Kontenplan!$E$9:$E$277,1)&lt;&gt;F1916,"Sollkonto existiert nicht",IF(D1916=0,"Bitte Beleg-Nr. prüfen",IF(OR(AND(G1916&gt;0,G1916&lt;1000),G1916&gt;9999),"Habenkontonummer muss vierstellig sein",IF(VLOOKUP(G1916,Kontenplan!$E$9:$F$277,1)&lt;&gt;G1916,"Habenkonto exisitert nicht","")))))))</f>
        <v/>
      </c>
      <c r="O1916" s="28" t="str">
        <f t="shared" si="61"/>
        <v/>
      </c>
      <c r="P1916" s="28"/>
      <c r="Q1916" s="28"/>
      <c r="R1916" s="28"/>
      <c r="S1916" s="28"/>
      <c r="T1916" s="28"/>
      <c r="U1916" s="28"/>
      <c r="V1916" s="28"/>
      <c r="X1916" s="28"/>
      <c r="Y1916" s="28"/>
    </row>
    <row r="1917" spans="1:25" x14ac:dyDescent="0.2">
      <c r="A1917" t="e">
        <f>IF(OR(F1917=#REF!,G1917=#REF!),ROUND(A1916+1,0),A1916+0.0001)</f>
        <v>#REF!</v>
      </c>
      <c r="B1917" s="20" t="e">
        <f>IF(AND(E1917&gt;=$B$2,E1917&lt;=$B$3,OR(F1917=#REF!,G1917=#REF!)),ROUND(B1916+1,0),B1916+0.0001)</f>
        <v>#REF!</v>
      </c>
      <c r="C1917" s="20" t="e">
        <f>IF(H1917=#REF!,ROUND(C1916+1,0),C1916+0.0001)</f>
        <v>#REF!</v>
      </c>
      <c r="D1917" s="21"/>
      <c r="E1917" s="22"/>
      <c r="F1917" s="23"/>
      <c r="G1917" s="24"/>
      <c r="H1917" s="51"/>
      <c r="I1917" s="25"/>
      <c r="J1917" s="31"/>
      <c r="K1917" s="43" t="str">
        <f t="shared" si="60"/>
        <v/>
      </c>
      <c r="L1917" s="45" t="str">
        <f>IF(F1917="","",VLOOKUP(Journal!F1917,Kontenplan!$E$9:$F$278,2))</f>
        <v/>
      </c>
      <c r="M1917" s="44" t="str">
        <f>IF(G1917="","",VLOOKUP(Journal!G1917,Kontenplan!$E$9:$F$278,2))</f>
        <v/>
      </c>
      <c r="N1917" s="28" t="str">
        <f>IF(AND(G1917="",I1917="",J1917=""),"",IF(AND(I1917&gt;0,OR(F1917="",G1917="")),"Bitte gültige Kontonummer/n eingeben",IF(OR(AND(F1917&gt;0,F1917&lt;1000),F1917&gt;9999),"Sollkontonummer muss vierstellig sein",IF(VLOOKUP(F1917,Kontenplan!$E$9:$E$277,1)&lt;&gt;F1917,"Sollkonto existiert nicht",IF(D1917=0,"Bitte Beleg-Nr. prüfen",IF(OR(AND(G1917&gt;0,G1917&lt;1000),G1917&gt;9999),"Habenkontonummer muss vierstellig sein",IF(VLOOKUP(G1917,Kontenplan!$E$9:$F$277,1)&lt;&gt;G1917,"Habenkonto exisitert nicht","")))))))</f>
        <v/>
      </c>
      <c r="O1917" s="28" t="str">
        <f t="shared" si="61"/>
        <v/>
      </c>
      <c r="P1917" s="28"/>
      <c r="Q1917" s="28"/>
      <c r="R1917" s="28"/>
      <c r="S1917" s="28"/>
      <c r="T1917" s="28"/>
      <c r="U1917" s="28"/>
      <c r="V1917" s="28"/>
      <c r="X1917" s="28"/>
      <c r="Y1917" s="28"/>
    </row>
    <row r="1918" spans="1:25" x14ac:dyDescent="0.2">
      <c r="A1918" t="e">
        <f>IF(OR(F1918=#REF!,G1918=#REF!),ROUND(A1917+1,0),A1917+0.0001)</f>
        <v>#REF!</v>
      </c>
      <c r="B1918" s="20" t="e">
        <f>IF(AND(E1918&gt;=$B$2,E1918&lt;=$B$3,OR(F1918=#REF!,G1918=#REF!)),ROUND(B1917+1,0),B1917+0.0001)</f>
        <v>#REF!</v>
      </c>
      <c r="C1918" s="20" t="e">
        <f>IF(H1918=#REF!,ROUND(C1917+1,0),C1917+0.0001)</f>
        <v>#REF!</v>
      </c>
      <c r="D1918" s="21"/>
      <c r="E1918" s="22"/>
      <c r="F1918" s="23"/>
      <c r="G1918" s="24"/>
      <c r="H1918" s="51"/>
      <c r="I1918" s="25"/>
      <c r="J1918" s="31"/>
      <c r="K1918" s="43" t="str">
        <f t="shared" si="60"/>
        <v/>
      </c>
      <c r="L1918" s="45" t="str">
        <f>IF(F1918="","",VLOOKUP(Journal!F1918,Kontenplan!$E$9:$F$278,2))</f>
        <v/>
      </c>
      <c r="M1918" s="44" t="str">
        <f>IF(G1918="","",VLOOKUP(Journal!G1918,Kontenplan!$E$9:$F$278,2))</f>
        <v/>
      </c>
      <c r="N1918" s="28" t="str">
        <f>IF(AND(G1918="",I1918="",J1918=""),"",IF(AND(I1918&gt;0,OR(F1918="",G1918="")),"Bitte gültige Kontonummer/n eingeben",IF(OR(AND(F1918&gt;0,F1918&lt;1000),F1918&gt;9999),"Sollkontonummer muss vierstellig sein",IF(VLOOKUP(F1918,Kontenplan!$E$9:$E$277,1)&lt;&gt;F1918,"Sollkonto existiert nicht",IF(D1918=0,"Bitte Beleg-Nr. prüfen",IF(OR(AND(G1918&gt;0,G1918&lt;1000),G1918&gt;9999),"Habenkontonummer muss vierstellig sein",IF(VLOOKUP(G1918,Kontenplan!$E$9:$F$277,1)&lt;&gt;G1918,"Habenkonto exisitert nicht","")))))))</f>
        <v/>
      </c>
      <c r="O1918" s="28" t="str">
        <f t="shared" si="61"/>
        <v/>
      </c>
      <c r="P1918" s="28"/>
      <c r="Q1918" s="28"/>
      <c r="R1918" s="28"/>
      <c r="S1918" s="28"/>
      <c r="T1918" s="28"/>
      <c r="U1918" s="28"/>
      <c r="V1918" s="28"/>
      <c r="X1918" s="28"/>
      <c r="Y1918" s="28"/>
    </row>
    <row r="1919" spans="1:25" x14ac:dyDescent="0.2">
      <c r="A1919" t="e">
        <f>IF(OR(F1919=#REF!,G1919=#REF!),ROUND(A1918+1,0),A1918+0.0001)</f>
        <v>#REF!</v>
      </c>
      <c r="B1919" s="20" t="e">
        <f>IF(AND(E1919&gt;=$B$2,E1919&lt;=$B$3,OR(F1919=#REF!,G1919=#REF!)),ROUND(B1918+1,0),B1918+0.0001)</f>
        <v>#REF!</v>
      </c>
      <c r="C1919" s="20" t="e">
        <f>IF(H1919=#REF!,ROUND(C1918+1,0),C1918+0.0001)</f>
        <v>#REF!</v>
      </c>
      <c r="D1919" s="21"/>
      <c r="E1919" s="22"/>
      <c r="F1919" s="23"/>
      <c r="G1919" s="24"/>
      <c r="H1919" s="51"/>
      <c r="I1919" s="25"/>
      <c r="J1919" s="31"/>
      <c r="K1919" s="43" t="str">
        <f t="shared" si="60"/>
        <v/>
      </c>
      <c r="L1919" s="45" t="str">
        <f>IF(F1919="","",VLOOKUP(Journal!F1919,Kontenplan!$E$9:$F$278,2))</f>
        <v/>
      </c>
      <c r="M1919" s="44" t="str">
        <f>IF(G1919="","",VLOOKUP(Journal!G1919,Kontenplan!$E$9:$F$278,2))</f>
        <v/>
      </c>
      <c r="N1919" s="28" t="str">
        <f>IF(AND(G1919="",I1919="",J1919=""),"",IF(AND(I1919&gt;0,OR(F1919="",G1919="")),"Bitte gültige Kontonummer/n eingeben",IF(OR(AND(F1919&gt;0,F1919&lt;1000),F1919&gt;9999),"Sollkontonummer muss vierstellig sein",IF(VLOOKUP(F1919,Kontenplan!$E$9:$E$277,1)&lt;&gt;F1919,"Sollkonto existiert nicht",IF(D1919=0,"Bitte Beleg-Nr. prüfen",IF(OR(AND(G1919&gt;0,G1919&lt;1000),G1919&gt;9999),"Habenkontonummer muss vierstellig sein",IF(VLOOKUP(G1919,Kontenplan!$E$9:$F$277,1)&lt;&gt;G1919,"Habenkonto exisitert nicht","")))))))</f>
        <v/>
      </c>
      <c r="O1919" s="28" t="str">
        <f t="shared" si="61"/>
        <v/>
      </c>
      <c r="P1919" s="28"/>
      <c r="Q1919" s="28"/>
      <c r="R1919" s="28"/>
      <c r="S1919" s="28"/>
      <c r="T1919" s="28"/>
      <c r="U1919" s="28"/>
      <c r="V1919" s="28"/>
      <c r="X1919" s="28"/>
      <c r="Y1919" s="28"/>
    </row>
    <row r="1920" spans="1:25" x14ac:dyDescent="0.2">
      <c r="A1920" t="e">
        <f>IF(OR(F1920=#REF!,G1920=#REF!),ROUND(A1919+1,0),A1919+0.0001)</f>
        <v>#REF!</v>
      </c>
      <c r="B1920" s="20" t="e">
        <f>IF(AND(E1920&gt;=$B$2,E1920&lt;=$B$3,OR(F1920=#REF!,G1920=#REF!)),ROUND(B1919+1,0),B1919+0.0001)</f>
        <v>#REF!</v>
      </c>
      <c r="C1920" s="20" t="e">
        <f>IF(H1920=#REF!,ROUND(C1919+1,0),C1919+0.0001)</f>
        <v>#REF!</v>
      </c>
      <c r="D1920" s="21"/>
      <c r="E1920" s="22"/>
      <c r="F1920" s="23"/>
      <c r="G1920" s="24"/>
      <c r="H1920" s="51"/>
      <c r="I1920" s="25"/>
      <c r="J1920" s="31"/>
      <c r="K1920" s="43" t="str">
        <f t="shared" si="60"/>
        <v/>
      </c>
      <c r="L1920" s="45" t="str">
        <f>IF(F1920="","",VLOOKUP(Journal!F1920,Kontenplan!$E$9:$F$278,2))</f>
        <v/>
      </c>
      <c r="M1920" s="44" t="str">
        <f>IF(G1920="","",VLOOKUP(Journal!G1920,Kontenplan!$E$9:$F$278,2))</f>
        <v/>
      </c>
      <c r="N1920" s="28" t="str">
        <f>IF(AND(G1920="",I1920="",J1920=""),"",IF(AND(I1920&gt;0,OR(F1920="",G1920="")),"Bitte gültige Kontonummer/n eingeben",IF(OR(AND(F1920&gt;0,F1920&lt;1000),F1920&gt;9999),"Sollkontonummer muss vierstellig sein",IF(VLOOKUP(F1920,Kontenplan!$E$9:$E$277,1)&lt;&gt;F1920,"Sollkonto existiert nicht",IF(D1920=0,"Bitte Beleg-Nr. prüfen",IF(OR(AND(G1920&gt;0,G1920&lt;1000),G1920&gt;9999),"Habenkontonummer muss vierstellig sein",IF(VLOOKUP(G1920,Kontenplan!$E$9:$F$277,1)&lt;&gt;G1920,"Habenkonto exisitert nicht","")))))))</f>
        <v/>
      </c>
      <c r="O1920" s="28" t="str">
        <f t="shared" si="61"/>
        <v/>
      </c>
      <c r="P1920" s="28"/>
      <c r="Q1920" s="28"/>
      <c r="R1920" s="28"/>
      <c r="S1920" s="28"/>
      <c r="T1920" s="28"/>
      <c r="U1920" s="28"/>
      <c r="V1920" s="28"/>
      <c r="X1920" s="28"/>
      <c r="Y1920" s="28"/>
    </row>
    <row r="1921" spans="1:25" x14ac:dyDescent="0.2">
      <c r="A1921" t="e">
        <f>IF(OR(F1921=#REF!,G1921=#REF!),ROUND(A1920+1,0),A1920+0.0001)</f>
        <v>#REF!</v>
      </c>
      <c r="B1921" s="20" t="e">
        <f>IF(AND(E1921&gt;=$B$2,E1921&lt;=$B$3,OR(F1921=#REF!,G1921=#REF!)),ROUND(B1920+1,0),B1920+0.0001)</f>
        <v>#REF!</v>
      </c>
      <c r="C1921" s="20" t="e">
        <f>IF(H1921=#REF!,ROUND(C1920+1,0),C1920+0.0001)</f>
        <v>#REF!</v>
      </c>
      <c r="D1921" s="21"/>
      <c r="E1921" s="22"/>
      <c r="F1921" s="23"/>
      <c r="G1921" s="24"/>
      <c r="H1921" s="51"/>
      <c r="I1921" s="25"/>
      <c r="J1921" s="31"/>
      <c r="K1921" s="43" t="str">
        <f t="shared" si="60"/>
        <v/>
      </c>
      <c r="L1921" s="45" t="str">
        <f>IF(F1921="","",VLOOKUP(Journal!F1921,Kontenplan!$E$9:$F$278,2))</f>
        <v/>
      </c>
      <c r="M1921" s="44" t="str">
        <f>IF(G1921="","",VLOOKUP(Journal!G1921,Kontenplan!$E$9:$F$278,2))</f>
        <v/>
      </c>
      <c r="N1921" s="28" t="str">
        <f>IF(AND(G1921="",I1921="",J1921=""),"",IF(AND(I1921&gt;0,OR(F1921="",G1921="")),"Bitte gültige Kontonummer/n eingeben",IF(OR(AND(F1921&gt;0,F1921&lt;1000),F1921&gt;9999),"Sollkontonummer muss vierstellig sein",IF(VLOOKUP(F1921,Kontenplan!$E$9:$E$277,1)&lt;&gt;F1921,"Sollkonto existiert nicht",IF(D1921=0,"Bitte Beleg-Nr. prüfen",IF(OR(AND(G1921&gt;0,G1921&lt;1000),G1921&gt;9999),"Habenkontonummer muss vierstellig sein",IF(VLOOKUP(G1921,Kontenplan!$E$9:$F$277,1)&lt;&gt;G1921,"Habenkonto exisitert nicht","")))))))</f>
        <v/>
      </c>
      <c r="O1921" s="28" t="str">
        <f t="shared" si="61"/>
        <v/>
      </c>
      <c r="P1921" s="28"/>
      <c r="Q1921" s="28"/>
      <c r="R1921" s="28"/>
      <c r="S1921" s="28"/>
      <c r="T1921" s="28"/>
      <c r="U1921" s="28"/>
      <c r="V1921" s="28"/>
      <c r="X1921" s="28"/>
      <c r="Y1921" s="28"/>
    </row>
    <row r="1922" spans="1:25" x14ac:dyDescent="0.2">
      <c r="A1922" t="e">
        <f>IF(OR(F1922=#REF!,G1922=#REF!),ROUND(A1921+1,0),A1921+0.0001)</f>
        <v>#REF!</v>
      </c>
      <c r="B1922" s="20" t="e">
        <f>IF(AND(E1922&gt;=$B$2,E1922&lt;=$B$3,OR(F1922=#REF!,G1922=#REF!)),ROUND(B1921+1,0),B1921+0.0001)</f>
        <v>#REF!</v>
      </c>
      <c r="C1922" s="20" t="e">
        <f>IF(H1922=#REF!,ROUND(C1921+1,0),C1921+0.0001)</f>
        <v>#REF!</v>
      </c>
      <c r="D1922" s="21"/>
      <c r="E1922" s="22"/>
      <c r="F1922" s="23"/>
      <c r="G1922" s="24"/>
      <c r="H1922" s="51"/>
      <c r="I1922" s="25"/>
      <c r="J1922" s="31"/>
      <c r="K1922" s="43" t="str">
        <f t="shared" si="60"/>
        <v/>
      </c>
      <c r="L1922" s="45" t="str">
        <f>IF(F1922="","",VLOOKUP(Journal!F1922,Kontenplan!$E$9:$F$278,2))</f>
        <v/>
      </c>
      <c r="M1922" s="44" t="str">
        <f>IF(G1922="","",VLOOKUP(Journal!G1922,Kontenplan!$E$9:$F$278,2))</f>
        <v/>
      </c>
      <c r="N1922" s="28" t="str">
        <f>IF(AND(G1922="",I1922="",J1922=""),"",IF(AND(I1922&gt;0,OR(F1922="",G1922="")),"Bitte gültige Kontonummer/n eingeben",IF(OR(AND(F1922&gt;0,F1922&lt;1000),F1922&gt;9999),"Sollkontonummer muss vierstellig sein",IF(VLOOKUP(F1922,Kontenplan!$E$9:$E$277,1)&lt;&gt;F1922,"Sollkonto existiert nicht",IF(D1922=0,"Bitte Beleg-Nr. prüfen",IF(OR(AND(G1922&gt;0,G1922&lt;1000),G1922&gt;9999),"Habenkontonummer muss vierstellig sein",IF(VLOOKUP(G1922,Kontenplan!$E$9:$F$277,1)&lt;&gt;G1922,"Habenkonto exisitert nicht","")))))))</f>
        <v/>
      </c>
      <c r="O1922" s="28" t="str">
        <f t="shared" si="61"/>
        <v/>
      </c>
      <c r="P1922" s="28"/>
      <c r="Q1922" s="28"/>
      <c r="R1922" s="28"/>
      <c r="S1922" s="28"/>
      <c r="T1922" s="28"/>
      <c r="U1922" s="28"/>
      <c r="V1922" s="28"/>
      <c r="X1922" s="28"/>
      <c r="Y1922" s="28"/>
    </row>
    <row r="1923" spans="1:25" x14ac:dyDescent="0.2">
      <c r="A1923" t="e">
        <f>IF(OR(F1923=#REF!,G1923=#REF!),ROUND(A1922+1,0),A1922+0.0001)</f>
        <v>#REF!</v>
      </c>
      <c r="B1923" s="20" t="e">
        <f>IF(AND(E1923&gt;=$B$2,E1923&lt;=$B$3,OR(F1923=#REF!,G1923=#REF!)),ROUND(B1922+1,0),B1922+0.0001)</f>
        <v>#REF!</v>
      </c>
      <c r="C1923" s="20" t="e">
        <f>IF(H1923=#REF!,ROUND(C1922+1,0),C1922+0.0001)</f>
        <v>#REF!</v>
      </c>
      <c r="D1923" s="21"/>
      <c r="E1923" s="22"/>
      <c r="F1923" s="23"/>
      <c r="G1923" s="24"/>
      <c r="H1923" s="51"/>
      <c r="I1923" s="25"/>
      <c r="J1923" s="31"/>
      <c r="K1923" s="43" t="str">
        <f t="shared" si="60"/>
        <v/>
      </c>
      <c r="L1923" s="45" t="str">
        <f>IF(F1923="","",VLOOKUP(Journal!F1923,Kontenplan!$E$9:$F$278,2))</f>
        <v/>
      </c>
      <c r="M1923" s="44" t="str">
        <f>IF(G1923="","",VLOOKUP(Journal!G1923,Kontenplan!$E$9:$F$278,2))</f>
        <v/>
      </c>
      <c r="N1923" s="28" t="str">
        <f>IF(AND(G1923="",I1923="",J1923=""),"",IF(AND(I1923&gt;0,OR(F1923="",G1923="")),"Bitte gültige Kontonummer/n eingeben",IF(OR(AND(F1923&gt;0,F1923&lt;1000),F1923&gt;9999),"Sollkontonummer muss vierstellig sein",IF(VLOOKUP(F1923,Kontenplan!$E$9:$E$277,1)&lt;&gt;F1923,"Sollkonto existiert nicht",IF(D1923=0,"Bitte Beleg-Nr. prüfen",IF(OR(AND(G1923&gt;0,G1923&lt;1000),G1923&gt;9999),"Habenkontonummer muss vierstellig sein",IF(VLOOKUP(G1923,Kontenplan!$E$9:$F$277,1)&lt;&gt;G1923,"Habenkonto exisitert nicht","")))))))</f>
        <v/>
      </c>
      <c r="O1923" s="28" t="str">
        <f t="shared" si="61"/>
        <v/>
      </c>
      <c r="P1923" s="28"/>
      <c r="Q1923" s="28"/>
      <c r="R1923" s="28"/>
      <c r="S1923" s="28"/>
      <c r="T1923" s="28"/>
      <c r="U1923" s="28"/>
      <c r="V1923" s="28"/>
      <c r="X1923" s="28"/>
      <c r="Y1923" s="28"/>
    </row>
    <row r="1924" spans="1:25" x14ac:dyDescent="0.2">
      <c r="A1924" t="e">
        <f>IF(OR(F1924=#REF!,G1924=#REF!),ROUND(A1923+1,0),A1923+0.0001)</f>
        <v>#REF!</v>
      </c>
      <c r="B1924" s="20" t="e">
        <f>IF(AND(E1924&gt;=$B$2,E1924&lt;=$B$3,OR(F1924=#REF!,G1924=#REF!)),ROUND(B1923+1,0),B1923+0.0001)</f>
        <v>#REF!</v>
      </c>
      <c r="C1924" s="20" t="e">
        <f>IF(H1924=#REF!,ROUND(C1923+1,0),C1923+0.0001)</f>
        <v>#REF!</v>
      </c>
      <c r="D1924" s="21"/>
      <c r="E1924" s="22"/>
      <c r="F1924" s="23"/>
      <c r="G1924" s="24"/>
      <c r="H1924" s="51"/>
      <c r="I1924" s="25"/>
      <c r="J1924" s="31"/>
      <c r="K1924" s="43" t="str">
        <f t="shared" si="60"/>
        <v/>
      </c>
      <c r="L1924" s="45" t="str">
        <f>IF(F1924="","",VLOOKUP(Journal!F1924,Kontenplan!$E$9:$F$278,2))</f>
        <v/>
      </c>
      <c r="M1924" s="44" t="str">
        <f>IF(G1924="","",VLOOKUP(Journal!G1924,Kontenplan!$E$9:$F$278,2))</f>
        <v/>
      </c>
      <c r="N1924" s="28" t="str">
        <f>IF(AND(G1924="",I1924="",J1924=""),"",IF(AND(I1924&gt;0,OR(F1924="",G1924="")),"Bitte gültige Kontonummer/n eingeben",IF(OR(AND(F1924&gt;0,F1924&lt;1000),F1924&gt;9999),"Sollkontonummer muss vierstellig sein",IF(VLOOKUP(F1924,Kontenplan!$E$9:$E$277,1)&lt;&gt;F1924,"Sollkonto existiert nicht",IF(D1924=0,"Bitte Beleg-Nr. prüfen",IF(OR(AND(G1924&gt;0,G1924&lt;1000),G1924&gt;9999),"Habenkontonummer muss vierstellig sein",IF(VLOOKUP(G1924,Kontenplan!$E$9:$F$277,1)&lt;&gt;G1924,"Habenkonto exisitert nicht","")))))))</f>
        <v/>
      </c>
      <c r="O1924" s="28" t="str">
        <f t="shared" si="61"/>
        <v/>
      </c>
      <c r="P1924" s="28"/>
      <c r="Q1924" s="28"/>
      <c r="R1924" s="28"/>
      <c r="S1924" s="28"/>
      <c r="T1924" s="28"/>
      <c r="U1924" s="28"/>
      <c r="V1924" s="28"/>
      <c r="X1924" s="28"/>
      <c r="Y1924" s="28"/>
    </row>
    <row r="1925" spans="1:25" x14ac:dyDescent="0.2">
      <c r="A1925" t="e">
        <f>IF(OR(F1925=#REF!,G1925=#REF!),ROUND(A1924+1,0),A1924+0.0001)</f>
        <v>#REF!</v>
      </c>
      <c r="B1925" s="20" t="e">
        <f>IF(AND(E1925&gt;=$B$2,E1925&lt;=$B$3,OR(F1925=#REF!,G1925=#REF!)),ROUND(B1924+1,0),B1924+0.0001)</f>
        <v>#REF!</v>
      </c>
      <c r="C1925" s="20" t="e">
        <f>IF(H1925=#REF!,ROUND(C1924+1,0),C1924+0.0001)</f>
        <v>#REF!</v>
      </c>
      <c r="D1925" s="21"/>
      <c r="E1925" s="22"/>
      <c r="F1925" s="23"/>
      <c r="G1925" s="24"/>
      <c r="H1925" s="51"/>
      <c r="I1925" s="25"/>
      <c r="J1925" s="31"/>
      <c r="K1925" s="43" t="str">
        <f t="shared" si="60"/>
        <v/>
      </c>
      <c r="L1925" s="45" t="str">
        <f>IF(F1925="","",VLOOKUP(Journal!F1925,Kontenplan!$E$9:$F$278,2))</f>
        <v/>
      </c>
      <c r="M1925" s="44" t="str">
        <f>IF(G1925="","",VLOOKUP(Journal!G1925,Kontenplan!$E$9:$F$278,2))</f>
        <v/>
      </c>
      <c r="N1925" s="28" t="str">
        <f>IF(AND(G1925="",I1925="",J1925=""),"",IF(AND(I1925&gt;0,OR(F1925="",G1925="")),"Bitte gültige Kontonummer/n eingeben",IF(OR(AND(F1925&gt;0,F1925&lt;1000),F1925&gt;9999),"Sollkontonummer muss vierstellig sein",IF(VLOOKUP(F1925,Kontenplan!$E$9:$E$277,1)&lt;&gt;F1925,"Sollkonto existiert nicht",IF(D1925=0,"Bitte Beleg-Nr. prüfen",IF(OR(AND(G1925&gt;0,G1925&lt;1000),G1925&gt;9999),"Habenkontonummer muss vierstellig sein",IF(VLOOKUP(G1925,Kontenplan!$E$9:$F$277,1)&lt;&gt;G1925,"Habenkonto exisitert nicht","")))))))</f>
        <v/>
      </c>
      <c r="O1925" s="28" t="str">
        <f t="shared" si="61"/>
        <v/>
      </c>
      <c r="P1925" s="28"/>
      <c r="Q1925" s="28"/>
      <c r="R1925" s="28"/>
      <c r="S1925" s="28"/>
      <c r="T1925" s="28"/>
      <c r="U1925" s="28"/>
      <c r="V1925" s="28"/>
      <c r="X1925" s="28"/>
      <c r="Y1925" s="28"/>
    </row>
    <row r="1926" spans="1:25" x14ac:dyDescent="0.2">
      <c r="A1926" t="e">
        <f>IF(OR(F1926=#REF!,G1926=#REF!),ROUND(A1925+1,0),A1925+0.0001)</f>
        <v>#REF!</v>
      </c>
      <c r="B1926" s="20" t="e">
        <f>IF(AND(E1926&gt;=$B$2,E1926&lt;=$B$3,OR(F1926=#REF!,G1926=#REF!)),ROUND(B1925+1,0),B1925+0.0001)</f>
        <v>#REF!</v>
      </c>
      <c r="C1926" s="20" t="e">
        <f>IF(H1926=#REF!,ROUND(C1925+1,0),C1925+0.0001)</f>
        <v>#REF!</v>
      </c>
      <c r="D1926" s="21"/>
      <c r="E1926" s="22"/>
      <c r="F1926" s="23"/>
      <c r="G1926" s="24"/>
      <c r="H1926" s="51"/>
      <c r="I1926" s="25"/>
      <c r="J1926" s="31"/>
      <c r="K1926" s="43" t="str">
        <f t="shared" si="60"/>
        <v/>
      </c>
      <c r="L1926" s="45" t="str">
        <f>IF(F1926="","",VLOOKUP(Journal!F1926,Kontenplan!$E$9:$F$278,2))</f>
        <v/>
      </c>
      <c r="M1926" s="44" t="str">
        <f>IF(G1926="","",VLOOKUP(Journal!G1926,Kontenplan!$E$9:$F$278,2))</f>
        <v/>
      </c>
      <c r="N1926" s="28" t="str">
        <f>IF(AND(G1926="",I1926="",J1926=""),"",IF(AND(I1926&gt;0,OR(F1926="",G1926="")),"Bitte gültige Kontonummer/n eingeben",IF(OR(AND(F1926&gt;0,F1926&lt;1000),F1926&gt;9999),"Sollkontonummer muss vierstellig sein",IF(VLOOKUP(F1926,Kontenplan!$E$9:$E$277,1)&lt;&gt;F1926,"Sollkonto existiert nicht",IF(D1926=0,"Bitte Beleg-Nr. prüfen",IF(OR(AND(G1926&gt;0,G1926&lt;1000),G1926&gt;9999),"Habenkontonummer muss vierstellig sein",IF(VLOOKUP(G1926,Kontenplan!$E$9:$F$277,1)&lt;&gt;G1926,"Habenkonto exisitert nicht","")))))))</f>
        <v/>
      </c>
      <c r="O1926" s="28" t="str">
        <f t="shared" si="61"/>
        <v/>
      </c>
      <c r="P1926" s="28"/>
      <c r="Q1926" s="28"/>
      <c r="R1926" s="28"/>
      <c r="S1926" s="28"/>
      <c r="T1926" s="28"/>
      <c r="U1926" s="28"/>
      <c r="V1926" s="28"/>
      <c r="X1926" s="28"/>
      <c r="Y1926" s="28"/>
    </row>
    <row r="1927" spans="1:25" x14ac:dyDescent="0.2">
      <c r="A1927" t="e">
        <f>IF(OR(F1927=#REF!,G1927=#REF!),ROUND(A1926+1,0),A1926+0.0001)</f>
        <v>#REF!</v>
      </c>
      <c r="B1927" s="20" t="e">
        <f>IF(AND(E1927&gt;=$B$2,E1927&lt;=$B$3,OR(F1927=#REF!,G1927=#REF!)),ROUND(B1926+1,0),B1926+0.0001)</f>
        <v>#REF!</v>
      </c>
      <c r="C1927" s="20" t="e">
        <f>IF(H1927=#REF!,ROUND(C1926+1,0),C1926+0.0001)</f>
        <v>#REF!</v>
      </c>
      <c r="D1927" s="21"/>
      <c r="E1927" s="22"/>
      <c r="F1927" s="23"/>
      <c r="G1927" s="24"/>
      <c r="H1927" s="51"/>
      <c r="I1927" s="25"/>
      <c r="J1927" s="31"/>
      <c r="K1927" s="43" t="str">
        <f t="shared" si="60"/>
        <v/>
      </c>
      <c r="L1927" s="45" t="str">
        <f>IF(F1927="","",VLOOKUP(Journal!F1927,Kontenplan!$E$9:$F$278,2))</f>
        <v/>
      </c>
      <c r="M1927" s="44" t="str">
        <f>IF(G1927="","",VLOOKUP(Journal!G1927,Kontenplan!$E$9:$F$278,2))</f>
        <v/>
      </c>
      <c r="N1927" s="28" t="str">
        <f>IF(AND(G1927="",I1927="",J1927=""),"",IF(AND(I1927&gt;0,OR(F1927="",G1927="")),"Bitte gültige Kontonummer/n eingeben",IF(OR(AND(F1927&gt;0,F1927&lt;1000),F1927&gt;9999),"Sollkontonummer muss vierstellig sein",IF(VLOOKUP(F1927,Kontenplan!$E$9:$E$277,1)&lt;&gt;F1927,"Sollkonto existiert nicht",IF(D1927=0,"Bitte Beleg-Nr. prüfen",IF(OR(AND(G1927&gt;0,G1927&lt;1000),G1927&gt;9999),"Habenkontonummer muss vierstellig sein",IF(VLOOKUP(G1927,Kontenplan!$E$9:$F$277,1)&lt;&gt;G1927,"Habenkonto exisitert nicht","")))))))</f>
        <v/>
      </c>
      <c r="O1927" s="28" t="str">
        <f t="shared" si="61"/>
        <v/>
      </c>
      <c r="P1927" s="28"/>
      <c r="Q1927" s="28"/>
      <c r="R1927" s="28"/>
      <c r="S1927" s="28"/>
      <c r="T1927" s="28"/>
      <c r="U1927" s="28"/>
      <c r="V1927" s="28"/>
      <c r="X1927" s="28"/>
      <c r="Y1927" s="28"/>
    </row>
    <row r="1928" spans="1:25" x14ac:dyDescent="0.2">
      <c r="A1928" t="e">
        <f>IF(OR(F1928=#REF!,G1928=#REF!),ROUND(A1927+1,0),A1927+0.0001)</f>
        <v>#REF!</v>
      </c>
      <c r="B1928" s="20" t="e">
        <f>IF(AND(E1928&gt;=$B$2,E1928&lt;=$B$3,OR(F1928=#REF!,G1928=#REF!)),ROUND(B1927+1,0),B1927+0.0001)</f>
        <v>#REF!</v>
      </c>
      <c r="C1928" s="20" t="e">
        <f>IF(H1928=#REF!,ROUND(C1927+1,0),C1927+0.0001)</f>
        <v>#REF!</v>
      </c>
      <c r="D1928" s="21"/>
      <c r="E1928" s="22"/>
      <c r="F1928" s="23"/>
      <c r="G1928" s="24"/>
      <c r="H1928" s="51"/>
      <c r="I1928" s="25"/>
      <c r="J1928" s="31"/>
      <c r="K1928" s="43" t="str">
        <f t="shared" si="60"/>
        <v/>
      </c>
      <c r="L1928" s="45" t="str">
        <f>IF(F1928="","",VLOOKUP(Journal!F1928,Kontenplan!$E$9:$F$278,2))</f>
        <v/>
      </c>
      <c r="M1928" s="44" t="str">
        <f>IF(G1928="","",VLOOKUP(Journal!G1928,Kontenplan!$E$9:$F$278,2))</f>
        <v/>
      </c>
      <c r="N1928" s="28" t="str">
        <f>IF(AND(G1928="",I1928="",J1928=""),"",IF(AND(I1928&gt;0,OR(F1928="",G1928="")),"Bitte gültige Kontonummer/n eingeben",IF(OR(AND(F1928&gt;0,F1928&lt;1000),F1928&gt;9999),"Sollkontonummer muss vierstellig sein",IF(VLOOKUP(F1928,Kontenplan!$E$9:$E$277,1)&lt;&gt;F1928,"Sollkonto existiert nicht",IF(D1928=0,"Bitte Beleg-Nr. prüfen",IF(OR(AND(G1928&gt;0,G1928&lt;1000),G1928&gt;9999),"Habenkontonummer muss vierstellig sein",IF(VLOOKUP(G1928,Kontenplan!$E$9:$F$277,1)&lt;&gt;G1928,"Habenkonto exisitert nicht","")))))))</f>
        <v/>
      </c>
      <c r="O1928" s="28" t="str">
        <f t="shared" si="61"/>
        <v/>
      </c>
      <c r="P1928" s="28"/>
      <c r="Q1928" s="28"/>
      <c r="R1928" s="28"/>
      <c r="S1928" s="28"/>
      <c r="T1928" s="28"/>
      <c r="U1928" s="28"/>
      <c r="V1928" s="28"/>
      <c r="X1928" s="28"/>
      <c r="Y1928" s="28"/>
    </row>
    <row r="1929" spans="1:25" x14ac:dyDescent="0.2">
      <c r="A1929" t="e">
        <f>IF(OR(F1929=#REF!,G1929=#REF!),ROUND(A1928+1,0),A1928+0.0001)</f>
        <v>#REF!</v>
      </c>
      <c r="B1929" s="20" t="e">
        <f>IF(AND(E1929&gt;=$B$2,E1929&lt;=$B$3,OR(F1929=#REF!,G1929=#REF!)),ROUND(B1928+1,0),B1928+0.0001)</f>
        <v>#REF!</v>
      </c>
      <c r="C1929" s="20" t="e">
        <f>IF(H1929=#REF!,ROUND(C1928+1,0),C1928+0.0001)</f>
        <v>#REF!</v>
      </c>
      <c r="D1929" s="21"/>
      <c r="E1929" s="22"/>
      <c r="F1929" s="23"/>
      <c r="G1929" s="24"/>
      <c r="H1929" s="51"/>
      <c r="I1929" s="25"/>
      <c r="J1929" s="31"/>
      <c r="K1929" s="43" t="str">
        <f t="shared" si="60"/>
        <v/>
      </c>
      <c r="L1929" s="45" t="str">
        <f>IF(F1929="","",VLOOKUP(Journal!F1929,Kontenplan!$E$9:$F$278,2))</f>
        <v/>
      </c>
      <c r="M1929" s="44" t="str">
        <f>IF(G1929="","",VLOOKUP(Journal!G1929,Kontenplan!$E$9:$F$278,2))</f>
        <v/>
      </c>
      <c r="N1929" s="28" t="str">
        <f>IF(AND(G1929="",I1929="",J1929=""),"",IF(AND(I1929&gt;0,OR(F1929="",G1929="")),"Bitte gültige Kontonummer/n eingeben",IF(OR(AND(F1929&gt;0,F1929&lt;1000),F1929&gt;9999),"Sollkontonummer muss vierstellig sein",IF(VLOOKUP(F1929,Kontenplan!$E$9:$E$277,1)&lt;&gt;F1929,"Sollkonto existiert nicht",IF(D1929=0,"Bitte Beleg-Nr. prüfen",IF(OR(AND(G1929&gt;0,G1929&lt;1000),G1929&gt;9999),"Habenkontonummer muss vierstellig sein",IF(VLOOKUP(G1929,Kontenplan!$E$9:$F$277,1)&lt;&gt;G1929,"Habenkonto exisitert nicht","")))))))</f>
        <v/>
      </c>
      <c r="O1929" s="28" t="str">
        <f t="shared" si="61"/>
        <v/>
      </c>
      <c r="P1929" s="28"/>
      <c r="Q1929" s="28"/>
      <c r="R1929" s="28"/>
      <c r="S1929" s="28"/>
      <c r="T1929" s="28"/>
      <c r="U1929" s="28"/>
      <c r="V1929" s="28"/>
      <c r="X1929" s="28"/>
      <c r="Y1929" s="28"/>
    </row>
    <row r="1930" spans="1:25" x14ac:dyDescent="0.2">
      <c r="A1930" t="e">
        <f>IF(OR(F1930=#REF!,G1930=#REF!),ROUND(A1929+1,0),A1929+0.0001)</f>
        <v>#REF!</v>
      </c>
      <c r="B1930" s="20" t="e">
        <f>IF(AND(E1930&gt;=$B$2,E1930&lt;=$B$3,OR(F1930=#REF!,G1930=#REF!)),ROUND(B1929+1,0),B1929+0.0001)</f>
        <v>#REF!</v>
      </c>
      <c r="C1930" s="20" t="e">
        <f>IF(H1930=#REF!,ROUND(C1929+1,0),C1929+0.0001)</f>
        <v>#REF!</v>
      </c>
      <c r="D1930" s="21"/>
      <c r="E1930" s="22"/>
      <c r="F1930" s="23"/>
      <c r="G1930" s="24"/>
      <c r="H1930" s="51"/>
      <c r="I1930" s="25"/>
      <c r="J1930" s="31"/>
      <c r="K1930" s="43" t="str">
        <f t="shared" si="60"/>
        <v/>
      </c>
      <c r="L1930" s="45" t="str">
        <f>IF(F1930="","",VLOOKUP(Journal!F1930,Kontenplan!$E$9:$F$278,2))</f>
        <v/>
      </c>
      <c r="M1930" s="44" t="str">
        <f>IF(G1930="","",VLOOKUP(Journal!G1930,Kontenplan!$E$9:$F$278,2))</f>
        <v/>
      </c>
      <c r="N1930" s="28" t="str">
        <f>IF(AND(G1930="",I1930="",J1930=""),"",IF(AND(I1930&gt;0,OR(F1930="",G1930="")),"Bitte gültige Kontonummer/n eingeben",IF(OR(AND(F1930&gt;0,F1930&lt;1000),F1930&gt;9999),"Sollkontonummer muss vierstellig sein",IF(VLOOKUP(F1930,Kontenplan!$E$9:$E$277,1)&lt;&gt;F1930,"Sollkonto existiert nicht",IF(D1930=0,"Bitte Beleg-Nr. prüfen",IF(OR(AND(G1930&gt;0,G1930&lt;1000),G1930&gt;9999),"Habenkontonummer muss vierstellig sein",IF(VLOOKUP(G1930,Kontenplan!$E$9:$F$277,1)&lt;&gt;G1930,"Habenkonto exisitert nicht","")))))))</f>
        <v/>
      </c>
      <c r="O1930" s="28" t="str">
        <f t="shared" si="61"/>
        <v/>
      </c>
      <c r="P1930" s="28"/>
      <c r="Q1930" s="28"/>
      <c r="R1930" s="28"/>
      <c r="S1930" s="28"/>
      <c r="T1930" s="28"/>
      <c r="U1930" s="28"/>
      <c r="V1930" s="28"/>
      <c r="X1930" s="28"/>
      <c r="Y1930" s="28"/>
    </row>
    <row r="1931" spans="1:25" x14ac:dyDescent="0.2">
      <c r="A1931" t="e">
        <f>IF(OR(F1931=#REF!,G1931=#REF!),ROUND(A1930+1,0),A1930+0.0001)</f>
        <v>#REF!</v>
      </c>
      <c r="B1931" s="20" t="e">
        <f>IF(AND(E1931&gt;=$B$2,E1931&lt;=$B$3,OR(F1931=#REF!,G1931=#REF!)),ROUND(B1930+1,0),B1930+0.0001)</f>
        <v>#REF!</v>
      </c>
      <c r="C1931" s="20" t="e">
        <f>IF(H1931=#REF!,ROUND(C1930+1,0),C1930+0.0001)</f>
        <v>#REF!</v>
      </c>
      <c r="D1931" s="21"/>
      <c r="E1931" s="22"/>
      <c r="F1931" s="23"/>
      <c r="G1931" s="24"/>
      <c r="H1931" s="51"/>
      <c r="I1931" s="25"/>
      <c r="J1931" s="31"/>
      <c r="K1931" s="43" t="str">
        <f t="shared" si="60"/>
        <v/>
      </c>
      <c r="L1931" s="45" t="str">
        <f>IF(F1931="","",VLOOKUP(Journal!F1931,Kontenplan!$E$9:$F$278,2))</f>
        <v/>
      </c>
      <c r="M1931" s="44" t="str">
        <f>IF(G1931="","",VLOOKUP(Journal!G1931,Kontenplan!$E$9:$F$278,2))</f>
        <v/>
      </c>
      <c r="N1931" s="28" t="str">
        <f>IF(AND(G1931="",I1931="",J1931=""),"",IF(AND(I1931&gt;0,OR(F1931="",G1931="")),"Bitte gültige Kontonummer/n eingeben",IF(OR(AND(F1931&gt;0,F1931&lt;1000),F1931&gt;9999),"Sollkontonummer muss vierstellig sein",IF(VLOOKUP(F1931,Kontenplan!$E$9:$E$277,1)&lt;&gt;F1931,"Sollkonto existiert nicht",IF(D1931=0,"Bitte Beleg-Nr. prüfen",IF(OR(AND(G1931&gt;0,G1931&lt;1000),G1931&gt;9999),"Habenkontonummer muss vierstellig sein",IF(VLOOKUP(G1931,Kontenplan!$E$9:$F$277,1)&lt;&gt;G1931,"Habenkonto exisitert nicht","")))))))</f>
        <v/>
      </c>
      <c r="O1931" s="28" t="str">
        <f t="shared" si="61"/>
        <v/>
      </c>
      <c r="P1931" s="28"/>
      <c r="Q1931" s="28"/>
      <c r="R1931" s="28"/>
      <c r="S1931" s="28"/>
      <c r="T1931" s="28"/>
      <c r="U1931" s="28"/>
      <c r="V1931" s="28"/>
      <c r="X1931" s="28"/>
      <c r="Y1931" s="28"/>
    </row>
    <row r="1932" spans="1:25" x14ac:dyDescent="0.2">
      <c r="A1932" t="e">
        <f>IF(OR(F1932=#REF!,G1932=#REF!),ROUND(A1931+1,0),A1931+0.0001)</f>
        <v>#REF!</v>
      </c>
      <c r="B1932" s="20" t="e">
        <f>IF(AND(E1932&gt;=$B$2,E1932&lt;=$B$3,OR(F1932=#REF!,G1932=#REF!)),ROUND(B1931+1,0),B1931+0.0001)</f>
        <v>#REF!</v>
      </c>
      <c r="C1932" s="20" t="e">
        <f>IF(H1932=#REF!,ROUND(C1931+1,0),C1931+0.0001)</f>
        <v>#REF!</v>
      </c>
      <c r="D1932" s="21"/>
      <c r="E1932" s="22"/>
      <c r="F1932" s="23"/>
      <c r="G1932" s="24"/>
      <c r="H1932" s="51"/>
      <c r="I1932" s="25"/>
      <c r="J1932" s="31"/>
      <c r="K1932" s="43" t="str">
        <f t="shared" si="60"/>
        <v/>
      </c>
      <c r="L1932" s="45" t="str">
        <f>IF(F1932="","",VLOOKUP(Journal!F1932,Kontenplan!$E$9:$F$278,2))</f>
        <v/>
      </c>
      <c r="M1932" s="44" t="str">
        <f>IF(G1932="","",VLOOKUP(Journal!G1932,Kontenplan!$E$9:$F$278,2))</f>
        <v/>
      </c>
      <c r="N1932" s="28" t="str">
        <f>IF(AND(G1932="",I1932="",J1932=""),"",IF(AND(I1932&gt;0,OR(F1932="",G1932="")),"Bitte gültige Kontonummer/n eingeben",IF(OR(AND(F1932&gt;0,F1932&lt;1000),F1932&gt;9999),"Sollkontonummer muss vierstellig sein",IF(VLOOKUP(F1932,Kontenplan!$E$9:$E$277,1)&lt;&gt;F1932,"Sollkonto existiert nicht",IF(D1932=0,"Bitte Beleg-Nr. prüfen",IF(OR(AND(G1932&gt;0,G1932&lt;1000),G1932&gt;9999),"Habenkontonummer muss vierstellig sein",IF(VLOOKUP(G1932,Kontenplan!$E$9:$F$277,1)&lt;&gt;G1932,"Habenkonto exisitert nicht","")))))))</f>
        <v/>
      </c>
      <c r="O1932" s="28" t="str">
        <f t="shared" si="61"/>
        <v/>
      </c>
      <c r="P1932" s="28"/>
      <c r="Q1932" s="28"/>
      <c r="R1932" s="28"/>
      <c r="S1932" s="28"/>
      <c r="T1932" s="28"/>
      <c r="U1932" s="28"/>
      <c r="V1932" s="28"/>
      <c r="X1932" s="28"/>
      <c r="Y1932" s="28"/>
    </row>
    <row r="1933" spans="1:25" x14ac:dyDescent="0.2">
      <c r="A1933" t="e">
        <f>IF(OR(F1933=#REF!,G1933=#REF!),ROUND(A1932+1,0),A1932+0.0001)</f>
        <v>#REF!</v>
      </c>
      <c r="B1933" s="20" t="e">
        <f>IF(AND(E1933&gt;=$B$2,E1933&lt;=$B$3,OR(F1933=#REF!,G1933=#REF!)),ROUND(B1932+1,0),B1932+0.0001)</f>
        <v>#REF!</v>
      </c>
      <c r="C1933" s="20" t="e">
        <f>IF(H1933=#REF!,ROUND(C1932+1,0),C1932+0.0001)</f>
        <v>#REF!</v>
      </c>
      <c r="D1933" s="21"/>
      <c r="E1933" s="22"/>
      <c r="F1933" s="23"/>
      <c r="G1933" s="24"/>
      <c r="H1933" s="51"/>
      <c r="I1933" s="25"/>
      <c r="J1933" s="31"/>
      <c r="K1933" s="43" t="str">
        <f t="shared" si="60"/>
        <v/>
      </c>
      <c r="L1933" s="45" t="str">
        <f>IF(F1933="","",VLOOKUP(Journal!F1933,Kontenplan!$E$9:$F$278,2))</f>
        <v/>
      </c>
      <c r="M1933" s="44" t="str">
        <f>IF(G1933="","",VLOOKUP(Journal!G1933,Kontenplan!$E$9:$F$278,2))</f>
        <v/>
      </c>
      <c r="N1933" s="28" t="str">
        <f>IF(AND(G1933="",I1933="",J1933=""),"",IF(AND(I1933&gt;0,OR(F1933="",G1933="")),"Bitte gültige Kontonummer/n eingeben",IF(OR(AND(F1933&gt;0,F1933&lt;1000),F1933&gt;9999),"Sollkontonummer muss vierstellig sein",IF(VLOOKUP(F1933,Kontenplan!$E$9:$E$277,1)&lt;&gt;F1933,"Sollkonto existiert nicht",IF(D1933=0,"Bitte Beleg-Nr. prüfen",IF(OR(AND(G1933&gt;0,G1933&lt;1000),G1933&gt;9999),"Habenkontonummer muss vierstellig sein",IF(VLOOKUP(G1933,Kontenplan!$E$9:$F$277,1)&lt;&gt;G1933,"Habenkonto exisitert nicht","")))))))</f>
        <v/>
      </c>
      <c r="O1933" s="28" t="str">
        <f t="shared" si="61"/>
        <v/>
      </c>
      <c r="P1933" s="28"/>
      <c r="Q1933" s="28"/>
      <c r="R1933" s="28"/>
      <c r="S1933" s="28"/>
      <c r="T1933" s="28"/>
      <c r="U1933" s="28"/>
      <c r="V1933" s="28"/>
      <c r="X1933" s="28"/>
      <c r="Y1933" s="28"/>
    </row>
    <row r="1934" spans="1:25" x14ac:dyDescent="0.2">
      <c r="A1934" t="e">
        <f>IF(OR(F1934=#REF!,G1934=#REF!),ROUND(A1933+1,0),A1933+0.0001)</f>
        <v>#REF!</v>
      </c>
      <c r="B1934" s="20" t="e">
        <f>IF(AND(E1934&gt;=$B$2,E1934&lt;=$B$3,OR(F1934=#REF!,G1934=#REF!)),ROUND(B1933+1,0),B1933+0.0001)</f>
        <v>#REF!</v>
      </c>
      <c r="C1934" s="20" t="e">
        <f>IF(H1934=#REF!,ROUND(C1933+1,0),C1933+0.0001)</f>
        <v>#REF!</v>
      </c>
      <c r="D1934" s="21"/>
      <c r="E1934" s="22"/>
      <c r="F1934" s="23"/>
      <c r="G1934" s="24"/>
      <c r="H1934" s="51"/>
      <c r="I1934" s="25"/>
      <c r="J1934" s="31"/>
      <c r="K1934" s="43" t="str">
        <f t="shared" si="60"/>
        <v/>
      </c>
      <c r="L1934" s="45" t="str">
        <f>IF(F1934="","",VLOOKUP(Journal!F1934,Kontenplan!$E$9:$F$278,2))</f>
        <v/>
      </c>
      <c r="M1934" s="44" t="str">
        <f>IF(G1934="","",VLOOKUP(Journal!G1934,Kontenplan!$E$9:$F$278,2))</f>
        <v/>
      </c>
      <c r="N1934" s="28" t="str">
        <f>IF(AND(G1934="",I1934="",J1934=""),"",IF(AND(I1934&gt;0,OR(F1934="",G1934="")),"Bitte gültige Kontonummer/n eingeben",IF(OR(AND(F1934&gt;0,F1934&lt;1000),F1934&gt;9999),"Sollkontonummer muss vierstellig sein",IF(VLOOKUP(F1934,Kontenplan!$E$9:$E$277,1)&lt;&gt;F1934,"Sollkonto existiert nicht",IF(D1934=0,"Bitte Beleg-Nr. prüfen",IF(OR(AND(G1934&gt;0,G1934&lt;1000),G1934&gt;9999),"Habenkontonummer muss vierstellig sein",IF(VLOOKUP(G1934,Kontenplan!$E$9:$F$277,1)&lt;&gt;G1934,"Habenkonto exisitert nicht","")))))))</f>
        <v/>
      </c>
      <c r="O1934" s="28" t="str">
        <f t="shared" si="61"/>
        <v/>
      </c>
      <c r="P1934" s="28"/>
      <c r="Q1934" s="28"/>
      <c r="R1934" s="28"/>
      <c r="S1934" s="28"/>
      <c r="T1934" s="28"/>
      <c r="U1934" s="28"/>
      <c r="V1934" s="28"/>
      <c r="X1934" s="28"/>
      <c r="Y1934" s="28"/>
    </row>
    <row r="1935" spans="1:25" x14ac:dyDescent="0.2">
      <c r="A1935" t="e">
        <f>IF(OR(F1935=#REF!,G1935=#REF!),ROUND(A1934+1,0),A1934+0.0001)</f>
        <v>#REF!</v>
      </c>
      <c r="B1935" s="20" t="e">
        <f>IF(AND(E1935&gt;=$B$2,E1935&lt;=$B$3,OR(F1935=#REF!,G1935=#REF!)),ROUND(B1934+1,0),B1934+0.0001)</f>
        <v>#REF!</v>
      </c>
      <c r="C1935" s="20" t="e">
        <f>IF(H1935=#REF!,ROUND(C1934+1,0),C1934+0.0001)</f>
        <v>#REF!</v>
      </c>
      <c r="D1935" s="21"/>
      <c r="E1935" s="22"/>
      <c r="F1935" s="23"/>
      <c r="G1935" s="24"/>
      <c r="H1935" s="51"/>
      <c r="I1935" s="25"/>
      <c r="J1935" s="31"/>
      <c r="K1935" s="43" t="str">
        <f t="shared" si="60"/>
        <v/>
      </c>
      <c r="L1935" s="45" t="str">
        <f>IF(F1935="","",VLOOKUP(Journal!F1935,Kontenplan!$E$9:$F$278,2))</f>
        <v/>
      </c>
      <c r="M1935" s="44" t="str">
        <f>IF(G1935="","",VLOOKUP(Journal!G1935,Kontenplan!$E$9:$F$278,2))</f>
        <v/>
      </c>
      <c r="N1935" s="28" t="str">
        <f>IF(AND(G1935="",I1935="",J1935=""),"",IF(AND(I1935&gt;0,OR(F1935="",G1935="")),"Bitte gültige Kontonummer/n eingeben",IF(OR(AND(F1935&gt;0,F1935&lt;1000),F1935&gt;9999),"Sollkontonummer muss vierstellig sein",IF(VLOOKUP(F1935,Kontenplan!$E$9:$E$277,1)&lt;&gt;F1935,"Sollkonto existiert nicht",IF(D1935=0,"Bitte Beleg-Nr. prüfen",IF(OR(AND(G1935&gt;0,G1935&lt;1000),G1935&gt;9999),"Habenkontonummer muss vierstellig sein",IF(VLOOKUP(G1935,Kontenplan!$E$9:$F$277,1)&lt;&gt;G1935,"Habenkonto exisitert nicht","")))))))</f>
        <v/>
      </c>
      <c r="O1935" s="28" t="str">
        <f t="shared" si="61"/>
        <v/>
      </c>
      <c r="P1935" s="28"/>
      <c r="Q1935" s="28"/>
      <c r="R1935" s="28"/>
      <c r="S1935" s="28"/>
      <c r="T1935" s="28"/>
      <c r="U1935" s="28"/>
      <c r="V1935" s="28"/>
      <c r="X1935" s="28"/>
      <c r="Y1935" s="28"/>
    </row>
    <row r="1936" spans="1:25" x14ac:dyDescent="0.2">
      <c r="A1936" t="e">
        <f>IF(OR(F1936=#REF!,G1936=#REF!),ROUND(A1935+1,0),A1935+0.0001)</f>
        <v>#REF!</v>
      </c>
      <c r="B1936" s="20" t="e">
        <f>IF(AND(E1936&gt;=$B$2,E1936&lt;=$B$3,OR(F1936=#REF!,G1936=#REF!)),ROUND(B1935+1,0),B1935+0.0001)</f>
        <v>#REF!</v>
      </c>
      <c r="C1936" s="20" t="e">
        <f>IF(H1936=#REF!,ROUND(C1935+1,0),C1935+0.0001)</f>
        <v>#REF!</v>
      </c>
      <c r="D1936" s="21"/>
      <c r="E1936" s="22"/>
      <c r="F1936" s="23"/>
      <c r="G1936" s="24"/>
      <c r="H1936" s="51"/>
      <c r="I1936" s="25"/>
      <c r="J1936" s="31"/>
      <c r="K1936" s="43" t="str">
        <f t="shared" si="60"/>
        <v/>
      </c>
      <c r="L1936" s="45" t="str">
        <f>IF(F1936="","",VLOOKUP(Journal!F1936,Kontenplan!$E$9:$F$278,2))</f>
        <v/>
      </c>
      <c r="M1936" s="44" t="str">
        <f>IF(G1936="","",VLOOKUP(Journal!G1936,Kontenplan!$E$9:$F$278,2))</f>
        <v/>
      </c>
      <c r="N1936" s="28" t="str">
        <f>IF(AND(G1936="",I1936="",J1936=""),"",IF(AND(I1936&gt;0,OR(F1936="",G1936="")),"Bitte gültige Kontonummer/n eingeben",IF(OR(AND(F1936&gt;0,F1936&lt;1000),F1936&gt;9999),"Sollkontonummer muss vierstellig sein",IF(VLOOKUP(F1936,Kontenplan!$E$9:$E$277,1)&lt;&gt;F1936,"Sollkonto existiert nicht",IF(D1936=0,"Bitte Beleg-Nr. prüfen",IF(OR(AND(G1936&gt;0,G1936&lt;1000),G1936&gt;9999),"Habenkontonummer muss vierstellig sein",IF(VLOOKUP(G1936,Kontenplan!$E$9:$F$277,1)&lt;&gt;G1936,"Habenkonto exisitert nicht","")))))))</f>
        <v/>
      </c>
      <c r="O1936" s="28" t="str">
        <f t="shared" si="61"/>
        <v/>
      </c>
      <c r="P1936" s="28"/>
      <c r="Q1936" s="28"/>
      <c r="R1936" s="28"/>
      <c r="S1936" s="28"/>
      <c r="T1936" s="28"/>
      <c r="U1936" s="28"/>
      <c r="V1936" s="28"/>
      <c r="X1936" s="28"/>
      <c r="Y1936" s="28"/>
    </row>
    <row r="1937" spans="1:25" x14ac:dyDescent="0.2">
      <c r="A1937" t="e">
        <f>IF(OR(F1937=#REF!,G1937=#REF!),ROUND(A1936+1,0),A1936+0.0001)</f>
        <v>#REF!</v>
      </c>
      <c r="B1937" s="20" t="e">
        <f>IF(AND(E1937&gt;=$B$2,E1937&lt;=$B$3,OR(F1937=#REF!,G1937=#REF!)),ROUND(B1936+1,0),B1936+0.0001)</f>
        <v>#REF!</v>
      </c>
      <c r="C1937" s="20" t="e">
        <f>IF(H1937=#REF!,ROUND(C1936+1,0),C1936+0.0001)</f>
        <v>#REF!</v>
      </c>
      <c r="D1937" s="21"/>
      <c r="E1937" s="22"/>
      <c r="F1937" s="23"/>
      <c r="G1937" s="24"/>
      <c r="H1937" s="51"/>
      <c r="I1937" s="25"/>
      <c r="J1937" s="31"/>
      <c r="K1937" s="43" t="str">
        <f t="shared" si="60"/>
        <v/>
      </c>
      <c r="L1937" s="45" t="str">
        <f>IF(F1937="","",VLOOKUP(Journal!F1937,Kontenplan!$E$9:$F$278,2))</f>
        <v/>
      </c>
      <c r="M1937" s="44" t="str">
        <f>IF(G1937="","",VLOOKUP(Journal!G1937,Kontenplan!$E$9:$F$278,2))</f>
        <v/>
      </c>
      <c r="N1937" s="28" t="str">
        <f>IF(AND(G1937="",I1937="",J1937=""),"",IF(AND(I1937&gt;0,OR(F1937="",G1937="")),"Bitte gültige Kontonummer/n eingeben",IF(OR(AND(F1937&gt;0,F1937&lt;1000),F1937&gt;9999),"Sollkontonummer muss vierstellig sein",IF(VLOOKUP(F1937,Kontenplan!$E$9:$E$277,1)&lt;&gt;F1937,"Sollkonto existiert nicht",IF(D1937=0,"Bitte Beleg-Nr. prüfen",IF(OR(AND(G1937&gt;0,G1937&lt;1000),G1937&gt;9999),"Habenkontonummer muss vierstellig sein",IF(VLOOKUP(G1937,Kontenplan!$E$9:$F$277,1)&lt;&gt;G1937,"Habenkonto exisitert nicht","")))))))</f>
        <v/>
      </c>
      <c r="O1937" s="28" t="str">
        <f t="shared" si="61"/>
        <v/>
      </c>
      <c r="P1937" s="28"/>
      <c r="Q1937" s="28"/>
      <c r="R1937" s="28"/>
      <c r="S1937" s="28"/>
      <c r="T1937" s="28"/>
      <c r="U1937" s="28"/>
      <c r="V1937" s="28"/>
      <c r="X1937" s="28"/>
      <c r="Y1937" s="28"/>
    </row>
    <row r="1938" spans="1:25" x14ac:dyDescent="0.2">
      <c r="A1938" t="e">
        <f>IF(OR(F1938=#REF!,G1938=#REF!),ROUND(A1937+1,0),A1937+0.0001)</f>
        <v>#REF!</v>
      </c>
      <c r="B1938" s="20" t="e">
        <f>IF(AND(E1938&gt;=$B$2,E1938&lt;=$B$3,OR(F1938=#REF!,G1938=#REF!)),ROUND(B1937+1,0),B1937+0.0001)</f>
        <v>#REF!</v>
      </c>
      <c r="C1938" s="20" t="e">
        <f>IF(H1938=#REF!,ROUND(C1937+1,0),C1937+0.0001)</f>
        <v>#REF!</v>
      </c>
      <c r="D1938" s="21"/>
      <c r="E1938" s="22"/>
      <c r="F1938" s="23"/>
      <c r="G1938" s="24"/>
      <c r="H1938" s="51"/>
      <c r="I1938" s="25"/>
      <c r="J1938" s="31"/>
      <c r="K1938" s="43" t="str">
        <f t="shared" si="60"/>
        <v/>
      </c>
      <c r="L1938" s="45" t="str">
        <f>IF(F1938="","",VLOOKUP(Journal!F1938,Kontenplan!$E$9:$F$278,2))</f>
        <v/>
      </c>
      <c r="M1938" s="44" t="str">
        <f>IF(G1938="","",VLOOKUP(Journal!G1938,Kontenplan!$E$9:$F$278,2))</f>
        <v/>
      </c>
      <c r="N1938" s="28" t="str">
        <f>IF(AND(G1938="",I1938="",J1938=""),"",IF(AND(I1938&gt;0,OR(F1938="",G1938="")),"Bitte gültige Kontonummer/n eingeben",IF(OR(AND(F1938&gt;0,F1938&lt;1000),F1938&gt;9999),"Sollkontonummer muss vierstellig sein",IF(VLOOKUP(F1938,Kontenplan!$E$9:$E$277,1)&lt;&gt;F1938,"Sollkonto existiert nicht",IF(D1938=0,"Bitte Beleg-Nr. prüfen",IF(OR(AND(G1938&gt;0,G1938&lt;1000),G1938&gt;9999),"Habenkontonummer muss vierstellig sein",IF(VLOOKUP(G1938,Kontenplan!$E$9:$F$277,1)&lt;&gt;G1938,"Habenkonto exisitert nicht","")))))))</f>
        <v/>
      </c>
      <c r="O1938" s="28" t="str">
        <f t="shared" si="61"/>
        <v/>
      </c>
      <c r="P1938" s="28"/>
      <c r="Q1938" s="28"/>
      <c r="R1938" s="28"/>
      <c r="S1938" s="28"/>
      <c r="T1938" s="28"/>
      <c r="U1938" s="28"/>
      <c r="V1938" s="28"/>
      <c r="X1938" s="28"/>
      <c r="Y1938" s="28"/>
    </row>
    <row r="1939" spans="1:25" x14ac:dyDescent="0.2">
      <c r="A1939" t="e">
        <f>IF(OR(F1939=#REF!,G1939=#REF!),ROUND(A1938+1,0),A1938+0.0001)</f>
        <v>#REF!</v>
      </c>
      <c r="B1939" s="20" t="e">
        <f>IF(AND(E1939&gt;=$B$2,E1939&lt;=$B$3,OR(F1939=#REF!,G1939=#REF!)),ROUND(B1938+1,0),B1938+0.0001)</f>
        <v>#REF!</v>
      </c>
      <c r="C1939" s="20" t="e">
        <f>IF(H1939=#REF!,ROUND(C1938+1,0),C1938+0.0001)</f>
        <v>#REF!</v>
      </c>
      <c r="D1939" s="21"/>
      <c r="E1939" s="22"/>
      <c r="F1939" s="23"/>
      <c r="G1939" s="24"/>
      <c r="H1939" s="51"/>
      <c r="I1939" s="25"/>
      <c r="J1939" s="31"/>
      <c r="K1939" s="43" t="str">
        <f t="shared" si="60"/>
        <v/>
      </c>
      <c r="L1939" s="45" t="str">
        <f>IF(F1939="","",VLOOKUP(Journal!F1939,Kontenplan!$E$9:$F$278,2))</f>
        <v/>
      </c>
      <c r="M1939" s="44" t="str">
        <f>IF(G1939="","",VLOOKUP(Journal!G1939,Kontenplan!$E$9:$F$278,2))</f>
        <v/>
      </c>
      <c r="N1939" s="28" t="str">
        <f>IF(AND(G1939="",I1939="",J1939=""),"",IF(AND(I1939&gt;0,OR(F1939="",G1939="")),"Bitte gültige Kontonummer/n eingeben",IF(OR(AND(F1939&gt;0,F1939&lt;1000),F1939&gt;9999),"Sollkontonummer muss vierstellig sein",IF(VLOOKUP(F1939,Kontenplan!$E$9:$E$277,1)&lt;&gt;F1939,"Sollkonto existiert nicht",IF(D1939=0,"Bitte Beleg-Nr. prüfen",IF(OR(AND(G1939&gt;0,G1939&lt;1000),G1939&gt;9999),"Habenkontonummer muss vierstellig sein",IF(VLOOKUP(G1939,Kontenplan!$E$9:$F$277,1)&lt;&gt;G1939,"Habenkonto exisitert nicht","")))))))</f>
        <v/>
      </c>
      <c r="O1939" s="28" t="str">
        <f t="shared" si="61"/>
        <v/>
      </c>
      <c r="P1939" s="28"/>
      <c r="Q1939" s="28"/>
      <c r="R1939" s="28"/>
      <c r="S1939" s="28"/>
      <c r="T1939" s="28"/>
      <c r="U1939" s="28"/>
      <c r="V1939" s="28"/>
      <c r="X1939" s="28"/>
      <c r="Y1939" s="28"/>
    </row>
    <row r="1940" spans="1:25" x14ac:dyDescent="0.2">
      <c r="A1940" t="e">
        <f>IF(OR(F1940=#REF!,G1940=#REF!),ROUND(A1939+1,0),A1939+0.0001)</f>
        <v>#REF!</v>
      </c>
      <c r="B1940" s="20" t="e">
        <f>IF(AND(E1940&gt;=$B$2,E1940&lt;=$B$3,OR(F1940=#REF!,G1940=#REF!)),ROUND(B1939+1,0),B1939+0.0001)</f>
        <v>#REF!</v>
      </c>
      <c r="C1940" s="20" t="e">
        <f>IF(H1940=#REF!,ROUND(C1939+1,0),C1939+0.0001)</f>
        <v>#REF!</v>
      </c>
      <c r="D1940" s="21"/>
      <c r="E1940" s="22"/>
      <c r="F1940" s="23"/>
      <c r="G1940" s="24"/>
      <c r="H1940" s="51"/>
      <c r="I1940" s="25"/>
      <c r="J1940" s="31"/>
      <c r="K1940" s="43" t="str">
        <f t="shared" si="60"/>
        <v/>
      </c>
      <c r="L1940" s="45" t="str">
        <f>IF(F1940="","",VLOOKUP(Journal!F1940,Kontenplan!$E$9:$F$278,2))</f>
        <v/>
      </c>
      <c r="M1940" s="44" t="str">
        <f>IF(G1940="","",VLOOKUP(Journal!G1940,Kontenplan!$E$9:$F$278,2))</f>
        <v/>
      </c>
      <c r="N1940" s="28" t="str">
        <f>IF(AND(G1940="",I1940="",J1940=""),"",IF(AND(I1940&gt;0,OR(F1940="",G1940="")),"Bitte gültige Kontonummer/n eingeben",IF(OR(AND(F1940&gt;0,F1940&lt;1000),F1940&gt;9999),"Sollkontonummer muss vierstellig sein",IF(VLOOKUP(F1940,Kontenplan!$E$9:$E$277,1)&lt;&gt;F1940,"Sollkonto existiert nicht",IF(D1940=0,"Bitte Beleg-Nr. prüfen",IF(OR(AND(G1940&gt;0,G1940&lt;1000),G1940&gt;9999),"Habenkontonummer muss vierstellig sein",IF(VLOOKUP(G1940,Kontenplan!$E$9:$F$277,1)&lt;&gt;G1940,"Habenkonto exisitert nicht","")))))))</f>
        <v/>
      </c>
      <c r="O1940" s="28" t="str">
        <f t="shared" si="61"/>
        <v/>
      </c>
      <c r="P1940" s="28"/>
      <c r="Q1940" s="28"/>
      <c r="R1940" s="28"/>
      <c r="S1940" s="28"/>
      <c r="T1940" s="28"/>
      <c r="U1940" s="28"/>
      <c r="V1940" s="28"/>
      <c r="X1940" s="28"/>
      <c r="Y1940" s="28"/>
    </row>
    <row r="1941" spans="1:25" x14ac:dyDescent="0.2">
      <c r="A1941" t="e">
        <f>IF(OR(F1941=#REF!,G1941=#REF!),ROUND(A1940+1,0),A1940+0.0001)</f>
        <v>#REF!</v>
      </c>
      <c r="B1941" s="20" t="e">
        <f>IF(AND(E1941&gt;=$B$2,E1941&lt;=$B$3,OR(F1941=#REF!,G1941=#REF!)),ROUND(B1940+1,0),B1940+0.0001)</f>
        <v>#REF!</v>
      </c>
      <c r="C1941" s="20" t="e">
        <f>IF(H1941=#REF!,ROUND(C1940+1,0),C1940+0.0001)</f>
        <v>#REF!</v>
      </c>
      <c r="D1941" s="21"/>
      <c r="E1941" s="22"/>
      <c r="F1941" s="23"/>
      <c r="G1941" s="24"/>
      <c r="H1941" s="51"/>
      <c r="I1941" s="25"/>
      <c r="J1941" s="31"/>
      <c r="K1941" s="43" t="str">
        <f t="shared" si="60"/>
        <v/>
      </c>
      <c r="L1941" s="45" t="str">
        <f>IF(F1941="","",VLOOKUP(Journal!F1941,Kontenplan!$E$9:$F$278,2))</f>
        <v/>
      </c>
      <c r="M1941" s="44" t="str">
        <f>IF(G1941="","",VLOOKUP(Journal!G1941,Kontenplan!$E$9:$F$278,2))</f>
        <v/>
      </c>
      <c r="N1941" s="28" t="str">
        <f>IF(AND(G1941="",I1941="",J1941=""),"",IF(AND(I1941&gt;0,OR(F1941="",G1941="")),"Bitte gültige Kontonummer/n eingeben",IF(OR(AND(F1941&gt;0,F1941&lt;1000),F1941&gt;9999),"Sollkontonummer muss vierstellig sein",IF(VLOOKUP(F1941,Kontenplan!$E$9:$E$277,1)&lt;&gt;F1941,"Sollkonto existiert nicht",IF(D1941=0,"Bitte Beleg-Nr. prüfen",IF(OR(AND(G1941&gt;0,G1941&lt;1000),G1941&gt;9999),"Habenkontonummer muss vierstellig sein",IF(VLOOKUP(G1941,Kontenplan!$E$9:$F$277,1)&lt;&gt;G1941,"Habenkonto exisitert nicht","")))))))</f>
        <v/>
      </c>
      <c r="O1941" s="28" t="str">
        <f t="shared" si="61"/>
        <v/>
      </c>
      <c r="P1941" s="28"/>
      <c r="Q1941" s="28"/>
      <c r="R1941" s="28"/>
      <c r="S1941" s="28"/>
      <c r="T1941" s="28"/>
      <c r="U1941" s="28"/>
      <c r="V1941" s="28"/>
      <c r="X1941" s="28"/>
      <c r="Y1941" s="28"/>
    </row>
    <row r="1942" spans="1:25" x14ac:dyDescent="0.2">
      <c r="A1942" t="e">
        <f>IF(OR(F1942=#REF!,G1942=#REF!),ROUND(A1941+1,0),A1941+0.0001)</f>
        <v>#REF!</v>
      </c>
      <c r="B1942" s="20" t="e">
        <f>IF(AND(E1942&gt;=$B$2,E1942&lt;=$B$3,OR(F1942=#REF!,G1942=#REF!)),ROUND(B1941+1,0),B1941+0.0001)</f>
        <v>#REF!</v>
      </c>
      <c r="C1942" s="20" t="e">
        <f>IF(H1942=#REF!,ROUND(C1941+1,0),C1941+0.0001)</f>
        <v>#REF!</v>
      </c>
      <c r="D1942" s="21"/>
      <c r="E1942" s="22"/>
      <c r="F1942" s="23"/>
      <c r="G1942" s="24"/>
      <c r="H1942" s="51"/>
      <c r="I1942" s="25"/>
      <c r="J1942" s="31"/>
      <c r="K1942" s="43" t="str">
        <f t="shared" si="60"/>
        <v/>
      </c>
      <c r="L1942" s="45" t="str">
        <f>IF(F1942="","",VLOOKUP(Journal!F1942,Kontenplan!$E$9:$F$278,2))</f>
        <v/>
      </c>
      <c r="M1942" s="44" t="str">
        <f>IF(G1942="","",VLOOKUP(Journal!G1942,Kontenplan!$E$9:$F$278,2))</f>
        <v/>
      </c>
      <c r="N1942" s="28" t="str">
        <f>IF(AND(G1942="",I1942="",J1942=""),"",IF(AND(I1942&gt;0,OR(F1942="",G1942="")),"Bitte gültige Kontonummer/n eingeben",IF(OR(AND(F1942&gt;0,F1942&lt;1000),F1942&gt;9999),"Sollkontonummer muss vierstellig sein",IF(VLOOKUP(F1942,Kontenplan!$E$9:$E$277,1)&lt;&gt;F1942,"Sollkonto existiert nicht",IF(D1942=0,"Bitte Beleg-Nr. prüfen",IF(OR(AND(G1942&gt;0,G1942&lt;1000),G1942&gt;9999),"Habenkontonummer muss vierstellig sein",IF(VLOOKUP(G1942,Kontenplan!$E$9:$F$277,1)&lt;&gt;G1942,"Habenkonto exisitert nicht","")))))))</f>
        <v/>
      </c>
      <c r="O1942" s="28" t="str">
        <f t="shared" si="61"/>
        <v/>
      </c>
      <c r="P1942" s="28"/>
      <c r="Q1942" s="28"/>
      <c r="R1942" s="28"/>
      <c r="S1942" s="28"/>
      <c r="T1942" s="28"/>
      <c r="U1942" s="28"/>
      <c r="V1942" s="28"/>
      <c r="X1942" s="28"/>
      <c r="Y1942" s="28"/>
    </row>
    <row r="1943" spans="1:25" x14ac:dyDescent="0.2">
      <c r="A1943" t="e">
        <f>IF(OR(F1943=#REF!,G1943=#REF!),ROUND(A1942+1,0),A1942+0.0001)</f>
        <v>#REF!</v>
      </c>
      <c r="B1943" s="20" t="e">
        <f>IF(AND(E1943&gt;=$B$2,E1943&lt;=$B$3,OR(F1943=#REF!,G1943=#REF!)),ROUND(B1942+1,0),B1942+0.0001)</f>
        <v>#REF!</v>
      </c>
      <c r="C1943" s="20" t="e">
        <f>IF(H1943=#REF!,ROUND(C1942+1,0),C1942+0.0001)</f>
        <v>#REF!</v>
      </c>
      <c r="D1943" s="21"/>
      <c r="E1943" s="22"/>
      <c r="F1943" s="23"/>
      <c r="G1943" s="24"/>
      <c r="H1943" s="51"/>
      <c r="I1943" s="25"/>
      <c r="J1943" s="31"/>
      <c r="K1943" s="43" t="str">
        <f t="shared" si="60"/>
        <v/>
      </c>
      <c r="L1943" s="45" t="str">
        <f>IF(F1943="","",VLOOKUP(Journal!F1943,Kontenplan!$E$9:$F$278,2))</f>
        <v/>
      </c>
      <c r="M1943" s="44" t="str">
        <f>IF(G1943="","",VLOOKUP(Journal!G1943,Kontenplan!$E$9:$F$278,2))</f>
        <v/>
      </c>
      <c r="N1943" s="28" t="str">
        <f>IF(AND(G1943="",I1943="",J1943=""),"",IF(AND(I1943&gt;0,OR(F1943="",G1943="")),"Bitte gültige Kontonummer/n eingeben",IF(OR(AND(F1943&gt;0,F1943&lt;1000),F1943&gt;9999),"Sollkontonummer muss vierstellig sein",IF(VLOOKUP(F1943,Kontenplan!$E$9:$E$277,1)&lt;&gt;F1943,"Sollkonto existiert nicht",IF(D1943=0,"Bitte Beleg-Nr. prüfen",IF(OR(AND(G1943&gt;0,G1943&lt;1000),G1943&gt;9999),"Habenkontonummer muss vierstellig sein",IF(VLOOKUP(G1943,Kontenplan!$E$9:$F$277,1)&lt;&gt;G1943,"Habenkonto exisitert nicht","")))))))</f>
        <v/>
      </c>
      <c r="O1943" s="28" t="str">
        <f t="shared" si="61"/>
        <v/>
      </c>
      <c r="P1943" s="28"/>
      <c r="Q1943" s="28"/>
      <c r="R1943" s="28"/>
      <c r="S1943" s="28"/>
      <c r="T1943" s="28"/>
      <c r="U1943" s="28"/>
      <c r="V1943" s="28"/>
      <c r="X1943" s="28"/>
      <c r="Y1943" s="28"/>
    </row>
    <row r="1944" spans="1:25" x14ac:dyDescent="0.2">
      <c r="A1944" t="e">
        <f>IF(OR(F1944=#REF!,G1944=#REF!),ROUND(A1943+1,0),A1943+0.0001)</f>
        <v>#REF!</v>
      </c>
      <c r="B1944" s="20" t="e">
        <f>IF(AND(E1944&gt;=$B$2,E1944&lt;=$B$3,OR(F1944=#REF!,G1944=#REF!)),ROUND(B1943+1,0),B1943+0.0001)</f>
        <v>#REF!</v>
      </c>
      <c r="C1944" s="20" t="e">
        <f>IF(H1944=#REF!,ROUND(C1943+1,0),C1943+0.0001)</f>
        <v>#REF!</v>
      </c>
      <c r="D1944" s="21"/>
      <c r="E1944" s="22"/>
      <c r="F1944" s="23"/>
      <c r="G1944" s="24"/>
      <c r="H1944" s="51"/>
      <c r="I1944" s="25"/>
      <c r="J1944" s="31"/>
      <c r="K1944" s="43" t="str">
        <f t="shared" si="60"/>
        <v/>
      </c>
      <c r="L1944" s="45" t="str">
        <f>IF(F1944="","",VLOOKUP(Journal!F1944,Kontenplan!$E$9:$F$278,2))</f>
        <v/>
      </c>
      <c r="M1944" s="44" t="str">
        <f>IF(G1944="","",VLOOKUP(Journal!G1944,Kontenplan!$E$9:$F$278,2))</f>
        <v/>
      </c>
      <c r="N1944" s="28" t="str">
        <f>IF(AND(G1944="",I1944="",J1944=""),"",IF(AND(I1944&gt;0,OR(F1944="",G1944="")),"Bitte gültige Kontonummer/n eingeben",IF(OR(AND(F1944&gt;0,F1944&lt;1000),F1944&gt;9999),"Sollkontonummer muss vierstellig sein",IF(VLOOKUP(F1944,Kontenplan!$E$9:$E$277,1)&lt;&gt;F1944,"Sollkonto existiert nicht",IF(D1944=0,"Bitte Beleg-Nr. prüfen",IF(OR(AND(G1944&gt;0,G1944&lt;1000),G1944&gt;9999),"Habenkontonummer muss vierstellig sein",IF(VLOOKUP(G1944,Kontenplan!$E$9:$F$277,1)&lt;&gt;G1944,"Habenkonto exisitert nicht","")))))))</f>
        <v/>
      </c>
      <c r="O1944" s="28" t="str">
        <f t="shared" si="61"/>
        <v/>
      </c>
      <c r="P1944" s="28"/>
      <c r="Q1944" s="28"/>
      <c r="R1944" s="28"/>
      <c r="S1944" s="28"/>
      <c r="T1944" s="28"/>
      <c r="U1944" s="28"/>
      <c r="V1944" s="28"/>
      <c r="X1944" s="28"/>
      <c r="Y1944" s="28"/>
    </row>
    <row r="1945" spans="1:25" x14ac:dyDescent="0.2">
      <c r="A1945" t="e">
        <f>IF(OR(F1945=#REF!,G1945=#REF!),ROUND(A1944+1,0),A1944+0.0001)</f>
        <v>#REF!</v>
      </c>
      <c r="B1945" s="20" t="e">
        <f>IF(AND(E1945&gt;=$B$2,E1945&lt;=$B$3,OR(F1945=#REF!,G1945=#REF!)),ROUND(B1944+1,0),B1944+0.0001)</f>
        <v>#REF!</v>
      </c>
      <c r="C1945" s="20" t="e">
        <f>IF(H1945=#REF!,ROUND(C1944+1,0),C1944+0.0001)</f>
        <v>#REF!</v>
      </c>
      <c r="D1945" s="21"/>
      <c r="E1945" s="22"/>
      <c r="F1945" s="23"/>
      <c r="G1945" s="24"/>
      <c r="H1945" s="51"/>
      <c r="I1945" s="25"/>
      <c r="J1945" s="31"/>
      <c r="K1945" s="43" t="str">
        <f t="shared" si="60"/>
        <v/>
      </c>
      <c r="L1945" s="45" t="str">
        <f>IF(F1945="","",VLOOKUP(Journal!F1945,Kontenplan!$E$9:$F$278,2))</f>
        <v/>
      </c>
      <c r="M1945" s="44" t="str">
        <f>IF(G1945="","",VLOOKUP(Journal!G1945,Kontenplan!$E$9:$F$278,2))</f>
        <v/>
      </c>
      <c r="N1945" s="28" t="str">
        <f>IF(AND(G1945="",I1945="",J1945=""),"",IF(AND(I1945&gt;0,OR(F1945="",G1945="")),"Bitte gültige Kontonummer/n eingeben",IF(OR(AND(F1945&gt;0,F1945&lt;1000),F1945&gt;9999),"Sollkontonummer muss vierstellig sein",IF(VLOOKUP(F1945,Kontenplan!$E$9:$E$277,1)&lt;&gt;F1945,"Sollkonto existiert nicht",IF(D1945=0,"Bitte Beleg-Nr. prüfen",IF(OR(AND(G1945&gt;0,G1945&lt;1000),G1945&gt;9999),"Habenkontonummer muss vierstellig sein",IF(VLOOKUP(G1945,Kontenplan!$E$9:$F$277,1)&lt;&gt;G1945,"Habenkonto exisitert nicht","")))))))</f>
        <v/>
      </c>
      <c r="O1945" s="28" t="str">
        <f t="shared" si="61"/>
        <v/>
      </c>
      <c r="P1945" s="28"/>
      <c r="Q1945" s="28"/>
      <c r="R1945" s="28"/>
      <c r="S1945" s="28"/>
      <c r="T1945" s="28"/>
      <c r="U1945" s="28"/>
      <c r="V1945" s="28"/>
      <c r="X1945" s="28"/>
      <c r="Y1945" s="28"/>
    </row>
    <row r="1946" spans="1:25" x14ac:dyDescent="0.2">
      <c r="A1946" t="e">
        <f>IF(OR(F1946=#REF!,G1946=#REF!),ROUND(A1945+1,0),A1945+0.0001)</f>
        <v>#REF!</v>
      </c>
      <c r="B1946" s="20" t="e">
        <f>IF(AND(E1946&gt;=$B$2,E1946&lt;=$B$3,OR(F1946=#REF!,G1946=#REF!)),ROUND(B1945+1,0),B1945+0.0001)</f>
        <v>#REF!</v>
      </c>
      <c r="C1946" s="20" t="e">
        <f>IF(H1946=#REF!,ROUND(C1945+1,0),C1945+0.0001)</f>
        <v>#REF!</v>
      </c>
      <c r="D1946" s="21"/>
      <c r="E1946" s="22"/>
      <c r="F1946" s="23"/>
      <c r="G1946" s="24"/>
      <c r="H1946" s="51"/>
      <c r="I1946" s="25"/>
      <c r="J1946" s="31"/>
      <c r="K1946" s="43" t="str">
        <f t="shared" si="60"/>
        <v/>
      </c>
      <c r="L1946" s="45" t="str">
        <f>IF(F1946="","",VLOOKUP(Journal!F1946,Kontenplan!$E$9:$F$278,2))</f>
        <v/>
      </c>
      <c r="M1946" s="44" t="str">
        <f>IF(G1946="","",VLOOKUP(Journal!G1946,Kontenplan!$E$9:$F$278,2))</f>
        <v/>
      </c>
      <c r="N1946" s="28" t="str">
        <f>IF(AND(G1946="",I1946="",J1946=""),"",IF(AND(I1946&gt;0,OR(F1946="",G1946="")),"Bitte gültige Kontonummer/n eingeben",IF(OR(AND(F1946&gt;0,F1946&lt;1000),F1946&gt;9999),"Sollkontonummer muss vierstellig sein",IF(VLOOKUP(F1946,Kontenplan!$E$9:$E$277,1)&lt;&gt;F1946,"Sollkonto existiert nicht",IF(D1946=0,"Bitte Beleg-Nr. prüfen",IF(OR(AND(G1946&gt;0,G1946&lt;1000),G1946&gt;9999),"Habenkontonummer muss vierstellig sein",IF(VLOOKUP(G1946,Kontenplan!$E$9:$F$277,1)&lt;&gt;G1946,"Habenkonto exisitert nicht","")))))))</f>
        <v/>
      </c>
      <c r="O1946" s="28" t="str">
        <f t="shared" si="61"/>
        <v/>
      </c>
      <c r="P1946" s="28"/>
      <c r="Q1946" s="28"/>
      <c r="R1946" s="28"/>
      <c r="S1946" s="28"/>
      <c r="T1946" s="28"/>
      <c r="U1946" s="28"/>
      <c r="V1946" s="28"/>
      <c r="X1946" s="28"/>
      <c r="Y1946" s="28"/>
    </row>
    <row r="1947" spans="1:25" x14ac:dyDescent="0.2">
      <c r="A1947" t="e">
        <f>IF(OR(F1947=#REF!,G1947=#REF!),ROUND(A1946+1,0),A1946+0.0001)</f>
        <v>#REF!</v>
      </c>
      <c r="B1947" s="20" t="e">
        <f>IF(AND(E1947&gt;=$B$2,E1947&lt;=$B$3,OR(F1947=#REF!,G1947=#REF!)),ROUND(B1946+1,0),B1946+0.0001)</f>
        <v>#REF!</v>
      </c>
      <c r="C1947" s="20" t="e">
        <f>IF(H1947=#REF!,ROUND(C1946+1,0),C1946+0.0001)</f>
        <v>#REF!</v>
      </c>
      <c r="D1947" s="21"/>
      <c r="E1947" s="22"/>
      <c r="F1947" s="23"/>
      <c r="G1947" s="24"/>
      <c r="H1947" s="51"/>
      <c r="I1947" s="25"/>
      <c r="J1947" s="31"/>
      <c r="K1947" s="43" t="str">
        <f t="shared" si="60"/>
        <v/>
      </c>
      <c r="L1947" s="45" t="str">
        <f>IF(F1947="","",VLOOKUP(Journal!F1947,Kontenplan!$E$9:$F$278,2))</f>
        <v/>
      </c>
      <c r="M1947" s="44" t="str">
        <f>IF(G1947="","",VLOOKUP(Journal!G1947,Kontenplan!$E$9:$F$278,2))</f>
        <v/>
      </c>
      <c r="N1947" s="28" t="str">
        <f>IF(AND(G1947="",I1947="",J1947=""),"",IF(AND(I1947&gt;0,OR(F1947="",G1947="")),"Bitte gültige Kontonummer/n eingeben",IF(OR(AND(F1947&gt;0,F1947&lt;1000),F1947&gt;9999),"Sollkontonummer muss vierstellig sein",IF(VLOOKUP(F1947,Kontenplan!$E$9:$E$277,1)&lt;&gt;F1947,"Sollkonto existiert nicht",IF(D1947=0,"Bitte Beleg-Nr. prüfen",IF(OR(AND(G1947&gt;0,G1947&lt;1000),G1947&gt;9999),"Habenkontonummer muss vierstellig sein",IF(VLOOKUP(G1947,Kontenplan!$E$9:$F$277,1)&lt;&gt;G1947,"Habenkonto exisitert nicht","")))))))</f>
        <v/>
      </c>
      <c r="O1947" s="28" t="str">
        <f t="shared" si="61"/>
        <v/>
      </c>
      <c r="P1947" s="28"/>
      <c r="Q1947" s="28"/>
      <c r="R1947" s="28"/>
      <c r="S1947" s="28"/>
      <c r="T1947" s="28"/>
      <c r="U1947" s="28"/>
      <c r="V1947" s="28"/>
      <c r="X1947" s="28"/>
      <c r="Y1947" s="28"/>
    </row>
    <row r="1948" spans="1:25" x14ac:dyDescent="0.2">
      <c r="A1948" t="e">
        <f>IF(OR(F1948=#REF!,G1948=#REF!),ROUND(A1947+1,0),A1947+0.0001)</f>
        <v>#REF!</v>
      </c>
      <c r="B1948" s="20" t="e">
        <f>IF(AND(E1948&gt;=$B$2,E1948&lt;=$B$3,OR(F1948=#REF!,G1948=#REF!)),ROUND(B1947+1,0),B1947+0.0001)</f>
        <v>#REF!</v>
      </c>
      <c r="C1948" s="20" t="e">
        <f>IF(H1948=#REF!,ROUND(C1947+1,0),C1947+0.0001)</f>
        <v>#REF!</v>
      </c>
      <c r="D1948" s="21"/>
      <c r="E1948" s="22"/>
      <c r="F1948" s="23"/>
      <c r="G1948" s="24"/>
      <c r="H1948" s="51"/>
      <c r="I1948" s="25"/>
      <c r="J1948" s="31"/>
      <c r="K1948" s="43" t="str">
        <f t="shared" si="60"/>
        <v/>
      </c>
      <c r="L1948" s="45" t="str">
        <f>IF(F1948="","",VLOOKUP(Journal!F1948,Kontenplan!$E$9:$F$278,2))</f>
        <v/>
      </c>
      <c r="M1948" s="44" t="str">
        <f>IF(G1948="","",VLOOKUP(Journal!G1948,Kontenplan!$E$9:$F$278,2))</f>
        <v/>
      </c>
      <c r="N1948" s="28" t="str">
        <f>IF(AND(G1948="",I1948="",J1948=""),"",IF(AND(I1948&gt;0,OR(F1948="",G1948="")),"Bitte gültige Kontonummer/n eingeben",IF(OR(AND(F1948&gt;0,F1948&lt;1000),F1948&gt;9999),"Sollkontonummer muss vierstellig sein",IF(VLOOKUP(F1948,Kontenplan!$E$9:$E$277,1)&lt;&gt;F1948,"Sollkonto existiert nicht",IF(D1948=0,"Bitte Beleg-Nr. prüfen",IF(OR(AND(G1948&gt;0,G1948&lt;1000),G1948&gt;9999),"Habenkontonummer muss vierstellig sein",IF(VLOOKUP(G1948,Kontenplan!$E$9:$F$277,1)&lt;&gt;G1948,"Habenkonto exisitert nicht","")))))))</f>
        <v/>
      </c>
      <c r="O1948" s="28" t="str">
        <f t="shared" si="61"/>
        <v/>
      </c>
      <c r="P1948" s="28"/>
      <c r="Q1948" s="28"/>
      <c r="R1948" s="28"/>
      <c r="S1948" s="28"/>
      <c r="T1948" s="28"/>
      <c r="U1948" s="28"/>
      <c r="V1948" s="28"/>
      <c r="X1948" s="28"/>
      <c r="Y1948" s="28"/>
    </row>
    <row r="1949" spans="1:25" x14ac:dyDescent="0.2">
      <c r="A1949" t="e">
        <f>IF(OR(F1949=#REF!,G1949=#REF!),ROUND(A1948+1,0),A1948+0.0001)</f>
        <v>#REF!</v>
      </c>
      <c r="B1949" s="20" t="e">
        <f>IF(AND(E1949&gt;=$B$2,E1949&lt;=$B$3,OR(F1949=#REF!,G1949=#REF!)),ROUND(B1948+1,0),B1948+0.0001)</f>
        <v>#REF!</v>
      </c>
      <c r="C1949" s="20" t="e">
        <f>IF(H1949=#REF!,ROUND(C1948+1,0),C1948+0.0001)</f>
        <v>#REF!</v>
      </c>
      <c r="D1949" s="21"/>
      <c r="E1949" s="22"/>
      <c r="F1949" s="23"/>
      <c r="G1949" s="24"/>
      <c r="H1949" s="51"/>
      <c r="I1949" s="25"/>
      <c r="J1949" s="31"/>
      <c r="K1949" s="43" t="str">
        <f t="shared" ref="K1949:K2006" si="62">IF(N1949&lt;&gt;"",N1949,IF(O1949&lt;&gt;"",O1949,""))</f>
        <v/>
      </c>
      <c r="L1949" s="45" t="str">
        <f>IF(F1949="","",VLOOKUP(Journal!F1949,Kontenplan!$E$9:$F$278,2))</f>
        <v/>
      </c>
      <c r="M1949" s="44" t="str">
        <f>IF(G1949="","",VLOOKUP(Journal!G1949,Kontenplan!$E$9:$F$278,2))</f>
        <v/>
      </c>
      <c r="N1949" s="28" t="str">
        <f>IF(AND(G1949="",I1949="",J1949=""),"",IF(AND(I1949&gt;0,OR(F1949="",G1949="")),"Bitte gültige Kontonummer/n eingeben",IF(OR(AND(F1949&gt;0,F1949&lt;1000),F1949&gt;9999),"Sollkontonummer muss vierstellig sein",IF(VLOOKUP(F1949,Kontenplan!$E$9:$E$277,1)&lt;&gt;F1949,"Sollkonto existiert nicht",IF(D1949=0,"Bitte Beleg-Nr. prüfen",IF(OR(AND(G1949&gt;0,G1949&lt;1000),G1949&gt;9999),"Habenkontonummer muss vierstellig sein",IF(VLOOKUP(G1949,Kontenplan!$E$9:$F$277,1)&lt;&gt;G1949,"Habenkonto exisitert nicht","")))))))</f>
        <v/>
      </c>
      <c r="O1949" s="28" t="str">
        <f t="shared" si="61"/>
        <v/>
      </c>
      <c r="P1949" s="28"/>
      <c r="Q1949" s="28"/>
      <c r="R1949" s="28"/>
      <c r="S1949" s="28"/>
      <c r="T1949" s="28"/>
      <c r="U1949" s="28"/>
      <c r="V1949" s="28"/>
      <c r="X1949" s="28"/>
      <c r="Y1949" s="28"/>
    </row>
    <row r="1950" spans="1:25" x14ac:dyDescent="0.2">
      <c r="A1950" t="e">
        <f>IF(OR(F1950=#REF!,G1950=#REF!),ROUND(A1949+1,0),A1949+0.0001)</f>
        <v>#REF!</v>
      </c>
      <c r="B1950" s="20" t="e">
        <f>IF(AND(E1950&gt;=$B$2,E1950&lt;=$B$3,OR(F1950=#REF!,G1950=#REF!)),ROUND(B1949+1,0),B1949+0.0001)</f>
        <v>#REF!</v>
      </c>
      <c r="C1950" s="20" t="e">
        <f>IF(H1950=#REF!,ROUND(C1949+1,0),C1949+0.0001)</f>
        <v>#REF!</v>
      </c>
      <c r="D1950" s="21"/>
      <c r="E1950" s="22"/>
      <c r="F1950" s="23"/>
      <c r="G1950" s="24"/>
      <c r="H1950" s="51"/>
      <c r="I1950" s="25"/>
      <c r="J1950" s="31"/>
      <c r="K1950" s="43" t="str">
        <f t="shared" si="62"/>
        <v/>
      </c>
      <c r="L1950" s="45" t="str">
        <f>IF(F1950="","",VLOOKUP(Journal!F1950,Kontenplan!$E$9:$F$278,2))</f>
        <v/>
      </c>
      <c r="M1950" s="44" t="str">
        <f>IF(G1950="","",VLOOKUP(Journal!G1950,Kontenplan!$E$9:$F$278,2))</f>
        <v/>
      </c>
      <c r="N1950" s="28" t="str">
        <f>IF(AND(G1950="",I1950="",J1950=""),"",IF(AND(I1950&gt;0,OR(F1950="",G1950="")),"Bitte gültige Kontonummer/n eingeben",IF(OR(AND(F1950&gt;0,F1950&lt;1000),F1950&gt;9999),"Sollkontonummer muss vierstellig sein",IF(VLOOKUP(F1950,Kontenplan!$E$9:$E$277,1)&lt;&gt;F1950,"Sollkonto existiert nicht",IF(D1950=0,"Bitte Beleg-Nr. prüfen",IF(OR(AND(G1950&gt;0,G1950&lt;1000),G1950&gt;9999),"Habenkontonummer muss vierstellig sein",IF(VLOOKUP(G1950,Kontenplan!$E$9:$F$277,1)&lt;&gt;G1950,"Habenkonto exisitert nicht","")))))))</f>
        <v/>
      </c>
      <c r="O1950" s="28" t="str">
        <f t="shared" si="61"/>
        <v/>
      </c>
      <c r="P1950" s="28"/>
      <c r="Q1950" s="28"/>
      <c r="R1950" s="28"/>
      <c r="S1950" s="28"/>
      <c r="T1950" s="28"/>
      <c r="U1950" s="28"/>
      <c r="V1950" s="28"/>
      <c r="X1950" s="28"/>
      <c r="Y1950" s="28"/>
    </row>
    <row r="1951" spans="1:25" x14ac:dyDescent="0.2">
      <c r="A1951" t="e">
        <f>IF(OR(F1951=#REF!,G1951=#REF!),ROUND(A1950+1,0),A1950+0.0001)</f>
        <v>#REF!</v>
      </c>
      <c r="B1951" s="20" t="e">
        <f>IF(AND(E1951&gt;=$B$2,E1951&lt;=$B$3,OR(F1951=#REF!,G1951=#REF!)),ROUND(B1950+1,0),B1950+0.0001)</f>
        <v>#REF!</v>
      </c>
      <c r="C1951" s="20" t="e">
        <f>IF(H1951=#REF!,ROUND(C1950+1,0),C1950+0.0001)</f>
        <v>#REF!</v>
      </c>
      <c r="D1951" s="21"/>
      <c r="E1951" s="22"/>
      <c r="F1951" s="23"/>
      <c r="G1951" s="24"/>
      <c r="H1951" s="51"/>
      <c r="I1951" s="25"/>
      <c r="J1951" s="31"/>
      <c r="K1951" s="43" t="str">
        <f t="shared" si="62"/>
        <v/>
      </c>
      <c r="L1951" s="45" t="str">
        <f>IF(F1951="","",VLOOKUP(Journal!F1951,Kontenplan!$E$9:$F$278,2))</f>
        <v/>
      </c>
      <c r="M1951" s="44" t="str">
        <f>IF(G1951="","",VLOOKUP(Journal!G1951,Kontenplan!$E$9:$F$278,2))</f>
        <v/>
      </c>
      <c r="N1951" s="28" t="str">
        <f>IF(AND(G1951="",I1951="",J1951=""),"",IF(AND(I1951&gt;0,OR(F1951="",G1951="")),"Bitte gültige Kontonummer/n eingeben",IF(OR(AND(F1951&gt;0,F1951&lt;1000),F1951&gt;9999),"Sollkontonummer muss vierstellig sein",IF(VLOOKUP(F1951,Kontenplan!$E$9:$E$277,1)&lt;&gt;F1951,"Sollkonto existiert nicht",IF(D1951=0,"Bitte Beleg-Nr. prüfen",IF(OR(AND(G1951&gt;0,G1951&lt;1000),G1951&gt;9999),"Habenkontonummer muss vierstellig sein",IF(VLOOKUP(G1951,Kontenplan!$E$9:$F$277,1)&lt;&gt;G1951,"Habenkonto exisitert nicht","")))))))</f>
        <v/>
      </c>
      <c r="O1951" s="28" t="str">
        <f t="shared" si="61"/>
        <v/>
      </c>
      <c r="P1951" s="28"/>
      <c r="Q1951" s="28"/>
      <c r="R1951" s="28"/>
      <c r="S1951" s="28"/>
      <c r="T1951" s="28"/>
      <c r="U1951" s="28"/>
      <c r="V1951" s="28"/>
      <c r="X1951" s="28"/>
      <c r="Y1951" s="28"/>
    </row>
    <row r="1952" spans="1:25" x14ac:dyDescent="0.2">
      <c r="A1952" t="e">
        <f>IF(OR(F1952=#REF!,G1952=#REF!),ROUND(A1951+1,0),A1951+0.0001)</f>
        <v>#REF!</v>
      </c>
      <c r="B1952" s="20" t="e">
        <f>IF(AND(E1952&gt;=$B$2,E1952&lt;=$B$3,OR(F1952=#REF!,G1952=#REF!)),ROUND(B1951+1,0),B1951+0.0001)</f>
        <v>#REF!</v>
      </c>
      <c r="C1952" s="20" t="e">
        <f>IF(H1952=#REF!,ROUND(C1951+1,0),C1951+0.0001)</f>
        <v>#REF!</v>
      </c>
      <c r="D1952" s="21"/>
      <c r="E1952" s="22"/>
      <c r="F1952" s="23"/>
      <c r="G1952" s="24"/>
      <c r="H1952" s="51"/>
      <c r="I1952" s="25"/>
      <c r="J1952" s="31"/>
      <c r="K1952" s="43" t="str">
        <f t="shared" si="62"/>
        <v/>
      </c>
      <c r="L1952" s="45" t="str">
        <f>IF(F1952="","",VLOOKUP(Journal!F1952,Kontenplan!$E$9:$F$278,2))</f>
        <v/>
      </c>
      <c r="M1952" s="44" t="str">
        <f>IF(G1952="","",VLOOKUP(Journal!G1952,Kontenplan!$E$9:$F$278,2))</f>
        <v/>
      </c>
      <c r="N1952" s="28" t="str">
        <f>IF(AND(G1952="",I1952="",J1952=""),"",IF(AND(I1952&gt;0,OR(F1952="",G1952="")),"Bitte gültige Kontonummer/n eingeben",IF(OR(AND(F1952&gt;0,F1952&lt;1000),F1952&gt;9999),"Sollkontonummer muss vierstellig sein",IF(VLOOKUP(F1952,Kontenplan!$E$9:$E$277,1)&lt;&gt;F1952,"Sollkonto existiert nicht",IF(D1952=0,"Bitte Beleg-Nr. prüfen",IF(OR(AND(G1952&gt;0,G1952&lt;1000),G1952&gt;9999),"Habenkontonummer muss vierstellig sein",IF(VLOOKUP(G1952,Kontenplan!$E$9:$F$277,1)&lt;&gt;G1952,"Habenkonto exisitert nicht","")))))))</f>
        <v/>
      </c>
      <c r="O1952" s="28" t="str">
        <f t="shared" si="61"/>
        <v/>
      </c>
      <c r="P1952" s="28"/>
      <c r="Q1952" s="28"/>
      <c r="R1952" s="28"/>
      <c r="S1952" s="28"/>
      <c r="T1952" s="28"/>
      <c r="U1952" s="28"/>
      <c r="V1952" s="28"/>
      <c r="X1952" s="28"/>
      <c r="Y1952" s="28"/>
    </row>
    <row r="1953" spans="1:25" x14ac:dyDescent="0.2">
      <c r="A1953" t="e">
        <f>IF(OR(F1953=#REF!,G1953=#REF!),ROUND(A1952+1,0),A1952+0.0001)</f>
        <v>#REF!</v>
      </c>
      <c r="B1953" s="20" t="e">
        <f>IF(AND(E1953&gt;=$B$2,E1953&lt;=$B$3,OR(F1953=#REF!,G1953=#REF!)),ROUND(B1952+1,0),B1952+0.0001)</f>
        <v>#REF!</v>
      </c>
      <c r="C1953" s="20" t="e">
        <f>IF(H1953=#REF!,ROUND(C1952+1,0),C1952+0.0001)</f>
        <v>#REF!</v>
      </c>
      <c r="D1953" s="21"/>
      <c r="E1953" s="22"/>
      <c r="F1953" s="23"/>
      <c r="G1953" s="24"/>
      <c r="H1953" s="51"/>
      <c r="I1953" s="25"/>
      <c r="J1953" s="31"/>
      <c r="K1953" s="43" t="str">
        <f t="shared" si="62"/>
        <v/>
      </c>
      <c r="L1953" s="45" t="str">
        <f>IF(F1953="","",VLOOKUP(Journal!F1953,Kontenplan!$E$9:$F$278,2))</f>
        <v/>
      </c>
      <c r="M1953" s="44" t="str">
        <f>IF(G1953="","",VLOOKUP(Journal!G1953,Kontenplan!$E$9:$F$278,2))</f>
        <v/>
      </c>
      <c r="N1953" s="28" t="str">
        <f>IF(AND(G1953="",I1953="",J1953=""),"",IF(AND(I1953&gt;0,OR(F1953="",G1953="")),"Bitte gültige Kontonummer/n eingeben",IF(OR(AND(F1953&gt;0,F1953&lt;1000),F1953&gt;9999),"Sollkontonummer muss vierstellig sein",IF(VLOOKUP(F1953,Kontenplan!$E$9:$E$277,1)&lt;&gt;F1953,"Sollkonto existiert nicht",IF(D1953=0,"Bitte Beleg-Nr. prüfen",IF(OR(AND(G1953&gt;0,G1953&lt;1000),G1953&gt;9999),"Habenkontonummer muss vierstellig sein",IF(VLOOKUP(G1953,Kontenplan!$E$9:$F$277,1)&lt;&gt;G1953,"Habenkonto exisitert nicht","")))))))</f>
        <v/>
      </c>
      <c r="O1953" s="28" t="str">
        <f t="shared" si="61"/>
        <v/>
      </c>
      <c r="P1953" s="28"/>
      <c r="Q1953" s="28"/>
      <c r="R1953" s="28"/>
      <c r="S1953" s="28"/>
      <c r="T1953" s="28"/>
      <c r="U1953" s="28"/>
      <c r="V1953" s="28"/>
      <c r="X1953" s="28"/>
      <c r="Y1953" s="28"/>
    </row>
    <row r="1954" spans="1:25" x14ac:dyDescent="0.2">
      <c r="A1954" t="e">
        <f>IF(OR(F1954=#REF!,G1954=#REF!),ROUND(A1953+1,0),A1953+0.0001)</f>
        <v>#REF!</v>
      </c>
      <c r="B1954" s="20" t="e">
        <f>IF(AND(E1954&gt;=$B$2,E1954&lt;=$B$3,OR(F1954=#REF!,G1954=#REF!)),ROUND(B1953+1,0),B1953+0.0001)</f>
        <v>#REF!</v>
      </c>
      <c r="C1954" s="20" t="e">
        <f>IF(H1954=#REF!,ROUND(C1953+1,0),C1953+0.0001)</f>
        <v>#REF!</v>
      </c>
      <c r="D1954" s="21"/>
      <c r="E1954" s="22"/>
      <c r="F1954" s="23"/>
      <c r="G1954" s="24"/>
      <c r="H1954" s="51"/>
      <c r="I1954" s="25"/>
      <c r="J1954" s="31"/>
      <c r="K1954" s="43" t="str">
        <f t="shared" si="62"/>
        <v/>
      </c>
      <c r="L1954" s="45" t="str">
        <f>IF(F1954="","",VLOOKUP(Journal!F1954,Kontenplan!$E$9:$F$278,2))</f>
        <v/>
      </c>
      <c r="M1954" s="44" t="str">
        <f>IF(G1954="","",VLOOKUP(Journal!G1954,Kontenplan!$E$9:$F$278,2))</f>
        <v/>
      </c>
      <c r="N1954" s="28" t="str">
        <f>IF(AND(G1954="",I1954="",J1954=""),"",IF(AND(I1954&gt;0,OR(F1954="",G1954="")),"Bitte gültige Kontonummer/n eingeben",IF(OR(AND(F1954&gt;0,F1954&lt;1000),F1954&gt;9999),"Sollkontonummer muss vierstellig sein",IF(VLOOKUP(F1954,Kontenplan!$E$9:$E$277,1)&lt;&gt;F1954,"Sollkonto existiert nicht",IF(D1954=0,"Bitte Beleg-Nr. prüfen",IF(OR(AND(G1954&gt;0,G1954&lt;1000),G1954&gt;9999),"Habenkontonummer muss vierstellig sein",IF(VLOOKUP(G1954,Kontenplan!$E$9:$F$277,1)&lt;&gt;G1954,"Habenkonto exisitert nicht","")))))))</f>
        <v/>
      </c>
      <c r="O1954" s="28" t="str">
        <f t="shared" si="61"/>
        <v/>
      </c>
      <c r="P1954" s="28"/>
      <c r="Q1954" s="28"/>
      <c r="R1954" s="28"/>
      <c r="S1954" s="28"/>
      <c r="T1954" s="28"/>
      <c r="U1954" s="28"/>
      <c r="V1954" s="28"/>
      <c r="X1954" s="28"/>
      <c r="Y1954" s="28"/>
    </row>
    <row r="1955" spans="1:25" x14ac:dyDescent="0.2">
      <c r="A1955" t="e">
        <f>IF(OR(F1955=#REF!,G1955=#REF!),ROUND(A1954+1,0),A1954+0.0001)</f>
        <v>#REF!</v>
      </c>
      <c r="B1955" s="20" t="e">
        <f>IF(AND(E1955&gt;=$B$2,E1955&lt;=$B$3,OR(F1955=#REF!,G1955=#REF!)),ROUND(B1954+1,0),B1954+0.0001)</f>
        <v>#REF!</v>
      </c>
      <c r="C1955" s="20" t="e">
        <f>IF(H1955=#REF!,ROUND(C1954+1,0),C1954+0.0001)</f>
        <v>#REF!</v>
      </c>
      <c r="D1955" s="21"/>
      <c r="E1955" s="22"/>
      <c r="F1955" s="23"/>
      <c r="G1955" s="24"/>
      <c r="H1955" s="51"/>
      <c r="I1955" s="25"/>
      <c r="J1955" s="31"/>
      <c r="K1955" s="43" t="str">
        <f t="shared" si="62"/>
        <v/>
      </c>
      <c r="L1955" s="45" t="str">
        <f>IF(F1955="","",VLOOKUP(Journal!F1955,Kontenplan!$E$9:$F$278,2))</f>
        <v/>
      </c>
      <c r="M1955" s="44" t="str">
        <f>IF(G1955="","",VLOOKUP(Journal!G1955,Kontenplan!$E$9:$F$278,2))</f>
        <v/>
      </c>
      <c r="N1955" s="28" t="str">
        <f>IF(AND(G1955="",I1955="",J1955=""),"",IF(AND(I1955&gt;0,OR(F1955="",G1955="")),"Bitte gültige Kontonummer/n eingeben",IF(OR(AND(F1955&gt;0,F1955&lt;1000),F1955&gt;9999),"Sollkontonummer muss vierstellig sein",IF(VLOOKUP(F1955,Kontenplan!$E$9:$E$277,1)&lt;&gt;F1955,"Sollkonto existiert nicht",IF(D1955=0,"Bitte Beleg-Nr. prüfen",IF(OR(AND(G1955&gt;0,G1955&lt;1000),G1955&gt;9999),"Habenkontonummer muss vierstellig sein",IF(VLOOKUP(G1955,Kontenplan!$E$9:$F$277,1)&lt;&gt;G1955,"Habenkonto exisitert nicht","")))))))</f>
        <v/>
      </c>
      <c r="O1955" s="28" t="str">
        <f t="shared" si="61"/>
        <v/>
      </c>
      <c r="P1955" s="28"/>
      <c r="Q1955" s="28"/>
      <c r="R1955" s="28"/>
      <c r="S1955" s="28"/>
      <c r="T1955" s="28"/>
      <c r="U1955" s="28"/>
      <c r="V1955" s="28"/>
      <c r="X1955" s="28"/>
      <c r="Y1955" s="28"/>
    </row>
    <row r="1956" spans="1:25" x14ac:dyDescent="0.2">
      <c r="A1956" t="e">
        <f>IF(OR(F1956=#REF!,G1956=#REF!),ROUND(A1955+1,0),A1955+0.0001)</f>
        <v>#REF!</v>
      </c>
      <c r="B1956" s="20" t="e">
        <f>IF(AND(E1956&gt;=$B$2,E1956&lt;=$B$3,OR(F1956=#REF!,G1956=#REF!)),ROUND(B1955+1,0),B1955+0.0001)</f>
        <v>#REF!</v>
      </c>
      <c r="C1956" s="20" t="e">
        <f>IF(H1956=#REF!,ROUND(C1955+1,0),C1955+0.0001)</f>
        <v>#REF!</v>
      </c>
      <c r="D1956" s="21"/>
      <c r="E1956" s="22"/>
      <c r="F1956" s="23"/>
      <c r="G1956" s="24"/>
      <c r="H1956" s="51"/>
      <c r="I1956" s="25"/>
      <c r="J1956" s="31"/>
      <c r="K1956" s="43" t="str">
        <f t="shared" si="62"/>
        <v/>
      </c>
      <c r="L1956" s="45" t="str">
        <f>IF(F1956="","",VLOOKUP(Journal!F1956,Kontenplan!$E$9:$F$278,2))</f>
        <v/>
      </c>
      <c r="M1956" s="44" t="str">
        <f>IF(G1956="","",VLOOKUP(Journal!G1956,Kontenplan!$E$9:$F$278,2))</f>
        <v/>
      </c>
      <c r="N1956" s="28" t="str">
        <f>IF(AND(G1956="",I1956="",J1956=""),"",IF(AND(I1956&gt;0,OR(F1956="",G1956="")),"Bitte gültige Kontonummer/n eingeben",IF(OR(AND(F1956&gt;0,F1956&lt;1000),F1956&gt;9999),"Sollkontonummer muss vierstellig sein",IF(VLOOKUP(F1956,Kontenplan!$E$9:$E$277,1)&lt;&gt;F1956,"Sollkonto existiert nicht",IF(D1956=0,"Bitte Beleg-Nr. prüfen",IF(OR(AND(G1956&gt;0,G1956&lt;1000),G1956&gt;9999),"Habenkontonummer muss vierstellig sein",IF(VLOOKUP(G1956,Kontenplan!$E$9:$F$277,1)&lt;&gt;G1956,"Habenkonto exisitert nicht","")))))))</f>
        <v/>
      </c>
      <c r="O1956" s="28" t="str">
        <f t="shared" si="61"/>
        <v/>
      </c>
      <c r="P1956" s="28"/>
      <c r="Q1956" s="28"/>
      <c r="R1956" s="28"/>
      <c r="S1956" s="28"/>
      <c r="T1956" s="28"/>
      <c r="U1956" s="28"/>
      <c r="V1956" s="28"/>
      <c r="X1956" s="28"/>
      <c r="Y1956" s="28"/>
    </row>
    <row r="1957" spans="1:25" x14ac:dyDescent="0.2">
      <c r="A1957" t="e">
        <f>IF(OR(F1957=#REF!,G1957=#REF!),ROUND(A1956+1,0),A1956+0.0001)</f>
        <v>#REF!</v>
      </c>
      <c r="B1957" s="20" t="e">
        <f>IF(AND(E1957&gt;=$B$2,E1957&lt;=$B$3,OR(F1957=#REF!,G1957=#REF!)),ROUND(B1956+1,0),B1956+0.0001)</f>
        <v>#REF!</v>
      </c>
      <c r="C1957" s="20" t="e">
        <f>IF(H1957=#REF!,ROUND(C1956+1,0),C1956+0.0001)</f>
        <v>#REF!</v>
      </c>
      <c r="D1957" s="21"/>
      <c r="E1957" s="22"/>
      <c r="F1957" s="23"/>
      <c r="G1957" s="24"/>
      <c r="H1957" s="51"/>
      <c r="I1957" s="25"/>
      <c r="J1957" s="31"/>
      <c r="K1957" s="43" t="str">
        <f t="shared" si="62"/>
        <v/>
      </c>
      <c r="L1957" s="45" t="str">
        <f>IF(F1957="","",VLOOKUP(Journal!F1957,Kontenplan!$E$9:$F$278,2))</f>
        <v/>
      </c>
      <c r="M1957" s="44" t="str">
        <f>IF(G1957="","",VLOOKUP(Journal!G1957,Kontenplan!$E$9:$F$278,2))</f>
        <v/>
      </c>
      <c r="N1957" s="28" t="str">
        <f>IF(AND(G1957="",I1957="",J1957=""),"",IF(AND(I1957&gt;0,OR(F1957="",G1957="")),"Bitte gültige Kontonummer/n eingeben",IF(OR(AND(F1957&gt;0,F1957&lt;1000),F1957&gt;9999),"Sollkontonummer muss vierstellig sein",IF(VLOOKUP(F1957,Kontenplan!$E$9:$E$277,1)&lt;&gt;F1957,"Sollkonto existiert nicht",IF(D1957=0,"Bitte Beleg-Nr. prüfen",IF(OR(AND(G1957&gt;0,G1957&lt;1000),G1957&gt;9999),"Habenkontonummer muss vierstellig sein",IF(VLOOKUP(G1957,Kontenplan!$E$9:$F$277,1)&lt;&gt;G1957,"Habenkonto exisitert nicht","")))))))</f>
        <v/>
      </c>
      <c r="O1957" s="28" t="str">
        <f t="shared" si="61"/>
        <v/>
      </c>
      <c r="P1957" s="28"/>
      <c r="Q1957" s="28"/>
      <c r="R1957" s="28"/>
      <c r="S1957" s="28"/>
      <c r="T1957" s="28"/>
      <c r="U1957" s="28"/>
      <c r="V1957" s="28"/>
      <c r="X1957" s="28"/>
      <c r="Y1957" s="28"/>
    </row>
    <row r="1958" spans="1:25" x14ac:dyDescent="0.2">
      <c r="A1958" t="e">
        <f>IF(OR(F1958=#REF!,G1958=#REF!),ROUND(A1957+1,0),A1957+0.0001)</f>
        <v>#REF!</v>
      </c>
      <c r="B1958" s="20" t="e">
        <f>IF(AND(E1958&gt;=$B$2,E1958&lt;=$B$3,OR(F1958=#REF!,G1958=#REF!)),ROUND(B1957+1,0),B1957+0.0001)</f>
        <v>#REF!</v>
      </c>
      <c r="C1958" s="20" t="e">
        <f>IF(H1958=#REF!,ROUND(C1957+1,0),C1957+0.0001)</f>
        <v>#REF!</v>
      </c>
      <c r="D1958" s="21"/>
      <c r="E1958" s="22"/>
      <c r="F1958" s="23"/>
      <c r="G1958" s="24"/>
      <c r="H1958" s="51"/>
      <c r="I1958" s="25"/>
      <c r="J1958" s="31"/>
      <c r="K1958" s="43" t="str">
        <f t="shared" si="62"/>
        <v/>
      </c>
      <c r="L1958" s="45" t="str">
        <f>IF(F1958="","",VLOOKUP(Journal!F1958,Kontenplan!$E$9:$F$278,2))</f>
        <v/>
      </c>
      <c r="M1958" s="44" t="str">
        <f>IF(G1958="","",VLOOKUP(Journal!G1958,Kontenplan!$E$9:$F$278,2))</f>
        <v/>
      </c>
      <c r="N1958" s="28" t="str">
        <f>IF(AND(G1958="",I1958="",J1958=""),"",IF(AND(I1958&gt;0,OR(F1958="",G1958="")),"Bitte gültige Kontonummer/n eingeben",IF(OR(AND(F1958&gt;0,F1958&lt;1000),F1958&gt;9999),"Sollkontonummer muss vierstellig sein",IF(VLOOKUP(F1958,Kontenplan!$E$9:$E$277,1)&lt;&gt;F1958,"Sollkonto existiert nicht",IF(D1958=0,"Bitte Beleg-Nr. prüfen",IF(OR(AND(G1958&gt;0,G1958&lt;1000),G1958&gt;9999),"Habenkontonummer muss vierstellig sein",IF(VLOOKUP(G1958,Kontenplan!$E$9:$F$277,1)&lt;&gt;G1958,"Habenkonto exisitert nicht","")))))))</f>
        <v/>
      </c>
      <c r="O1958" s="28" t="str">
        <f t="shared" si="61"/>
        <v/>
      </c>
      <c r="P1958" s="28"/>
      <c r="Q1958" s="28"/>
      <c r="R1958" s="28"/>
      <c r="S1958" s="28"/>
      <c r="T1958" s="28"/>
      <c r="U1958" s="28"/>
      <c r="V1958" s="28"/>
      <c r="X1958" s="28"/>
      <c r="Y1958" s="28"/>
    </row>
    <row r="1959" spans="1:25" x14ac:dyDescent="0.2">
      <c r="A1959" t="e">
        <f>IF(OR(F1959=#REF!,G1959=#REF!),ROUND(A1958+1,0),A1958+0.0001)</f>
        <v>#REF!</v>
      </c>
      <c r="B1959" s="20" t="e">
        <f>IF(AND(E1959&gt;=$B$2,E1959&lt;=$B$3,OR(F1959=#REF!,G1959=#REF!)),ROUND(B1958+1,0),B1958+0.0001)</f>
        <v>#REF!</v>
      </c>
      <c r="C1959" s="20" t="e">
        <f>IF(H1959=#REF!,ROUND(C1958+1,0),C1958+0.0001)</f>
        <v>#REF!</v>
      </c>
      <c r="D1959" s="21"/>
      <c r="E1959" s="22"/>
      <c r="F1959" s="23"/>
      <c r="G1959" s="24"/>
      <c r="H1959" s="51"/>
      <c r="I1959" s="25"/>
      <c r="J1959" s="31"/>
      <c r="K1959" s="43" t="str">
        <f t="shared" si="62"/>
        <v/>
      </c>
      <c r="L1959" s="45" t="str">
        <f>IF(F1959="","",VLOOKUP(Journal!F1959,Kontenplan!$E$9:$F$278,2))</f>
        <v/>
      </c>
      <c r="M1959" s="44" t="str">
        <f>IF(G1959="","",VLOOKUP(Journal!G1959,Kontenplan!$E$9:$F$278,2))</f>
        <v/>
      </c>
      <c r="N1959" s="28" t="str">
        <f>IF(AND(G1959="",I1959="",J1959=""),"",IF(AND(I1959&gt;0,OR(F1959="",G1959="")),"Bitte gültige Kontonummer/n eingeben",IF(OR(AND(F1959&gt;0,F1959&lt;1000),F1959&gt;9999),"Sollkontonummer muss vierstellig sein",IF(VLOOKUP(F1959,Kontenplan!$E$9:$E$277,1)&lt;&gt;F1959,"Sollkonto existiert nicht",IF(D1959=0,"Bitte Beleg-Nr. prüfen",IF(OR(AND(G1959&gt;0,G1959&lt;1000),G1959&gt;9999),"Habenkontonummer muss vierstellig sein",IF(VLOOKUP(G1959,Kontenplan!$E$9:$F$277,1)&lt;&gt;G1959,"Habenkonto exisitert nicht","")))))))</f>
        <v/>
      </c>
      <c r="O1959" s="28" t="str">
        <f t="shared" si="61"/>
        <v/>
      </c>
      <c r="P1959" s="28"/>
      <c r="Q1959" s="28"/>
      <c r="R1959" s="28"/>
      <c r="S1959" s="28"/>
      <c r="T1959" s="28"/>
      <c r="U1959" s="28"/>
      <c r="V1959" s="28"/>
      <c r="X1959" s="28"/>
      <c r="Y1959" s="28"/>
    </row>
    <row r="1960" spans="1:25" x14ac:dyDescent="0.2">
      <c r="A1960" t="e">
        <f>IF(OR(F1960=#REF!,G1960=#REF!),ROUND(A1959+1,0),A1959+0.0001)</f>
        <v>#REF!</v>
      </c>
      <c r="B1960" s="20" t="e">
        <f>IF(AND(E1960&gt;=$B$2,E1960&lt;=$B$3,OR(F1960=#REF!,G1960=#REF!)),ROUND(B1959+1,0),B1959+0.0001)</f>
        <v>#REF!</v>
      </c>
      <c r="C1960" s="20" t="e">
        <f>IF(H1960=#REF!,ROUND(C1959+1,0),C1959+0.0001)</f>
        <v>#REF!</v>
      </c>
      <c r="D1960" s="21"/>
      <c r="E1960" s="22"/>
      <c r="F1960" s="23"/>
      <c r="G1960" s="24"/>
      <c r="H1960" s="51"/>
      <c r="I1960" s="25"/>
      <c r="J1960" s="31"/>
      <c r="K1960" s="43" t="str">
        <f t="shared" si="62"/>
        <v/>
      </c>
      <c r="L1960" s="45" t="str">
        <f>IF(F1960="","",VLOOKUP(Journal!F1960,Kontenplan!$E$9:$F$278,2))</f>
        <v/>
      </c>
      <c r="M1960" s="44" t="str">
        <f>IF(G1960="","",VLOOKUP(Journal!G1960,Kontenplan!$E$9:$F$278,2))</f>
        <v/>
      </c>
      <c r="N1960" s="28" t="str">
        <f>IF(AND(G1960="",I1960="",J1960=""),"",IF(AND(I1960&gt;0,OR(F1960="",G1960="")),"Bitte gültige Kontonummer/n eingeben",IF(OR(AND(F1960&gt;0,F1960&lt;1000),F1960&gt;9999),"Sollkontonummer muss vierstellig sein",IF(VLOOKUP(F1960,Kontenplan!$E$9:$E$277,1)&lt;&gt;F1960,"Sollkonto existiert nicht",IF(D1960=0,"Bitte Beleg-Nr. prüfen",IF(OR(AND(G1960&gt;0,G1960&lt;1000),G1960&gt;9999),"Habenkontonummer muss vierstellig sein",IF(VLOOKUP(G1960,Kontenplan!$E$9:$F$277,1)&lt;&gt;G1960,"Habenkonto exisitert nicht","")))))))</f>
        <v/>
      </c>
      <c r="O1960" s="28" t="str">
        <f t="shared" si="61"/>
        <v/>
      </c>
      <c r="P1960" s="28"/>
      <c r="Q1960" s="28"/>
      <c r="R1960" s="28"/>
      <c r="S1960" s="28"/>
      <c r="T1960" s="28"/>
      <c r="U1960" s="28"/>
      <c r="V1960" s="28"/>
      <c r="X1960" s="28"/>
      <c r="Y1960" s="28"/>
    </row>
    <row r="1961" spans="1:25" x14ac:dyDescent="0.2">
      <c r="A1961" t="e">
        <f>IF(OR(F1961=#REF!,G1961=#REF!),ROUND(A1960+1,0),A1960+0.0001)</f>
        <v>#REF!</v>
      </c>
      <c r="B1961" s="20" t="e">
        <f>IF(AND(E1961&gt;=$B$2,E1961&lt;=$B$3,OR(F1961=#REF!,G1961=#REF!)),ROUND(B1960+1,0),B1960+0.0001)</f>
        <v>#REF!</v>
      </c>
      <c r="C1961" s="20" t="e">
        <f>IF(H1961=#REF!,ROUND(C1960+1,0),C1960+0.0001)</f>
        <v>#REF!</v>
      </c>
      <c r="D1961" s="21"/>
      <c r="E1961" s="22"/>
      <c r="F1961" s="23"/>
      <c r="G1961" s="24"/>
      <c r="H1961" s="51"/>
      <c r="I1961" s="25"/>
      <c r="J1961" s="31"/>
      <c r="K1961" s="43" t="str">
        <f t="shared" si="62"/>
        <v/>
      </c>
      <c r="L1961" s="45" t="str">
        <f>IF(F1961="","",VLOOKUP(Journal!F1961,Kontenplan!$E$9:$F$278,2))</f>
        <v/>
      </c>
      <c r="M1961" s="44" t="str">
        <f>IF(G1961="","",VLOOKUP(Journal!G1961,Kontenplan!$E$9:$F$278,2))</f>
        <v/>
      </c>
      <c r="N1961" s="28" t="str">
        <f>IF(AND(G1961="",I1961="",J1961=""),"",IF(AND(I1961&gt;0,OR(F1961="",G1961="")),"Bitte gültige Kontonummer/n eingeben",IF(OR(AND(F1961&gt;0,F1961&lt;1000),F1961&gt;9999),"Sollkontonummer muss vierstellig sein",IF(VLOOKUP(F1961,Kontenplan!$E$9:$E$277,1)&lt;&gt;F1961,"Sollkonto existiert nicht",IF(D1961=0,"Bitte Beleg-Nr. prüfen",IF(OR(AND(G1961&gt;0,G1961&lt;1000),G1961&gt;9999),"Habenkontonummer muss vierstellig sein",IF(VLOOKUP(G1961,Kontenplan!$E$9:$F$277,1)&lt;&gt;G1961,"Habenkonto exisitert nicht","")))))))</f>
        <v/>
      </c>
      <c r="O1961" s="28" t="str">
        <f t="shared" si="61"/>
        <v/>
      </c>
      <c r="P1961" s="28"/>
      <c r="Q1961" s="28"/>
      <c r="R1961" s="28"/>
      <c r="S1961" s="28"/>
      <c r="T1961" s="28"/>
      <c r="U1961" s="28"/>
      <c r="V1961" s="28"/>
      <c r="X1961" s="28"/>
      <c r="Y1961" s="28"/>
    </row>
    <row r="1962" spans="1:25" x14ac:dyDescent="0.2">
      <c r="A1962" t="e">
        <f>IF(OR(F1962=#REF!,G1962=#REF!),ROUND(A1961+1,0),A1961+0.0001)</f>
        <v>#REF!</v>
      </c>
      <c r="B1962" s="20" t="e">
        <f>IF(AND(E1962&gt;=$B$2,E1962&lt;=$B$3,OR(F1962=#REF!,G1962=#REF!)),ROUND(B1961+1,0),B1961+0.0001)</f>
        <v>#REF!</v>
      </c>
      <c r="C1962" s="20" t="e">
        <f>IF(H1962=#REF!,ROUND(C1961+1,0),C1961+0.0001)</f>
        <v>#REF!</v>
      </c>
      <c r="D1962" s="21"/>
      <c r="E1962" s="22"/>
      <c r="F1962" s="23"/>
      <c r="G1962" s="24"/>
      <c r="H1962" s="51"/>
      <c r="I1962" s="25"/>
      <c r="J1962" s="31"/>
      <c r="K1962" s="43" t="str">
        <f t="shared" si="62"/>
        <v/>
      </c>
      <c r="L1962" s="45" t="str">
        <f>IF(F1962="","",VLOOKUP(Journal!F1962,Kontenplan!$E$9:$F$278,2))</f>
        <v/>
      </c>
      <c r="M1962" s="44" t="str">
        <f>IF(G1962="","",VLOOKUP(Journal!G1962,Kontenplan!$E$9:$F$278,2))</f>
        <v/>
      </c>
      <c r="N1962" s="28" t="str">
        <f>IF(AND(G1962="",I1962="",J1962=""),"",IF(AND(I1962&gt;0,OR(F1962="",G1962="")),"Bitte gültige Kontonummer/n eingeben",IF(OR(AND(F1962&gt;0,F1962&lt;1000),F1962&gt;9999),"Sollkontonummer muss vierstellig sein",IF(VLOOKUP(F1962,Kontenplan!$E$9:$E$277,1)&lt;&gt;F1962,"Sollkonto existiert nicht",IF(D1962=0,"Bitte Beleg-Nr. prüfen",IF(OR(AND(G1962&gt;0,G1962&lt;1000),G1962&gt;9999),"Habenkontonummer muss vierstellig sein",IF(VLOOKUP(G1962,Kontenplan!$E$9:$F$277,1)&lt;&gt;G1962,"Habenkonto exisitert nicht","")))))))</f>
        <v/>
      </c>
      <c r="O1962" s="28" t="str">
        <f t="shared" si="61"/>
        <v/>
      </c>
      <c r="P1962" s="28"/>
      <c r="Q1962" s="28"/>
      <c r="R1962" s="28"/>
      <c r="S1962" s="28"/>
      <c r="T1962" s="28"/>
      <c r="U1962" s="28"/>
      <c r="V1962" s="28"/>
      <c r="X1962" s="28"/>
      <c r="Y1962" s="28"/>
    </row>
    <row r="1963" spans="1:25" x14ac:dyDescent="0.2">
      <c r="A1963" t="e">
        <f>IF(OR(F1963=#REF!,G1963=#REF!),ROUND(A1962+1,0),A1962+0.0001)</f>
        <v>#REF!</v>
      </c>
      <c r="B1963" s="20" t="e">
        <f>IF(AND(E1963&gt;=$B$2,E1963&lt;=$B$3,OR(F1963=#REF!,G1963=#REF!)),ROUND(B1962+1,0),B1962+0.0001)</f>
        <v>#REF!</v>
      </c>
      <c r="C1963" s="20" t="e">
        <f>IF(H1963=#REF!,ROUND(C1962+1,0),C1962+0.0001)</f>
        <v>#REF!</v>
      </c>
      <c r="D1963" s="21"/>
      <c r="E1963" s="22"/>
      <c r="F1963" s="23"/>
      <c r="G1963" s="24"/>
      <c r="H1963" s="51"/>
      <c r="I1963" s="25"/>
      <c r="J1963" s="31"/>
      <c r="K1963" s="43" t="str">
        <f t="shared" si="62"/>
        <v/>
      </c>
      <c r="L1963" s="45" t="str">
        <f>IF(F1963="","",VLOOKUP(Journal!F1963,Kontenplan!$E$9:$F$278,2))</f>
        <v/>
      </c>
      <c r="M1963" s="44" t="str">
        <f>IF(G1963="","",VLOOKUP(Journal!G1963,Kontenplan!$E$9:$F$278,2))</f>
        <v/>
      </c>
      <c r="N1963" s="28" t="str">
        <f>IF(AND(G1963="",I1963="",J1963=""),"",IF(AND(I1963&gt;0,OR(F1963="",G1963="")),"Bitte gültige Kontonummer/n eingeben",IF(OR(AND(F1963&gt;0,F1963&lt;1000),F1963&gt;9999),"Sollkontonummer muss vierstellig sein",IF(VLOOKUP(F1963,Kontenplan!$E$9:$E$277,1)&lt;&gt;F1963,"Sollkonto existiert nicht",IF(D1963=0,"Bitte Beleg-Nr. prüfen",IF(OR(AND(G1963&gt;0,G1963&lt;1000),G1963&gt;9999),"Habenkontonummer muss vierstellig sein",IF(VLOOKUP(G1963,Kontenplan!$E$9:$F$277,1)&lt;&gt;G1963,"Habenkonto exisitert nicht","")))))))</f>
        <v/>
      </c>
      <c r="O1963" s="28" t="str">
        <f t="shared" si="61"/>
        <v/>
      </c>
      <c r="P1963" s="28"/>
      <c r="Q1963" s="28"/>
      <c r="R1963" s="28"/>
      <c r="S1963" s="28"/>
      <c r="T1963" s="28"/>
      <c r="U1963" s="28"/>
      <c r="V1963" s="28"/>
      <c r="X1963" s="28"/>
      <c r="Y1963" s="28"/>
    </row>
    <row r="1964" spans="1:25" x14ac:dyDescent="0.2">
      <c r="A1964" t="e">
        <f>IF(OR(F1964=#REF!,G1964=#REF!),ROUND(A1963+1,0),A1963+0.0001)</f>
        <v>#REF!</v>
      </c>
      <c r="B1964" s="20" t="e">
        <f>IF(AND(E1964&gt;=$B$2,E1964&lt;=$B$3,OR(F1964=#REF!,G1964=#REF!)),ROUND(B1963+1,0),B1963+0.0001)</f>
        <v>#REF!</v>
      </c>
      <c r="C1964" s="20" t="e">
        <f>IF(H1964=#REF!,ROUND(C1963+1,0),C1963+0.0001)</f>
        <v>#REF!</v>
      </c>
      <c r="D1964" s="21"/>
      <c r="E1964" s="22"/>
      <c r="F1964" s="23"/>
      <c r="G1964" s="24"/>
      <c r="H1964" s="51"/>
      <c r="I1964" s="25"/>
      <c r="J1964" s="31"/>
      <c r="K1964" s="43" t="str">
        <f t="shared" si="62"/>
        <v/>
      </c>
      <c r="L1964" s="45" t="str">
        <f>IF(F1964="","",VLOOKUP(Journal!F1964,Kontenplan!$E$9:$F$278,2))</f>
        <v/>
      </c>
      <c r="M1964" s="44" t="str">
        <f>IF(G1964="","",VLOOKUP(Journal!G1964,Kontenplan!$E$9:$F$278,2))</f>
        <v/>
      </c>
      <c r="N1964" s="28" t="str">
        <f>IF(AND(G1964="",I1964="",J1964=""),"",IF(AND(I1964&gt;0,OR(F1964="",G1964="")),"Bitte gültige Kontonummer/n eingeben",IF(OR(AND(F1964&gt;0,F1964&lt;1000),F1964&gt;9999),"Sollkontonummer muss vierstellig sein",IF(VLOOKUP(F1964,Kontenplan!$E$9:$E$277,1)&lt;&gt;F1964,"Sollkonto existiert nicht",IF(D1964=0,"Bitte Beleg-Nr. prüfen",IF(OR(AND(G1964&gt;0,G1964&lt;1000),G1964&gt;9999),"Habenkontonummer muss vierstellig sein",IF(VLOOKUP(G1964,Kontenplan!$E$9:$F$277,1)&lt;&gt;G1964,"Habenkonto exisitert nicht","")))))))</f>
        <v/>
      </c>
      <c r="O1964" s="28" t="str">
        <f t="shared" si="61"/>
        <v/>
      </c>
      <c r="P1964" s="28"/>
      <c r="Q1964" s="28"/>
      <c r="R1964" s="28"/>
      <c r="S1964" s="28"/>
      <c r="T1964" s="28"/>
      <c r="U1964" s="28"/>
      <c r="V1964" s="28"/>
      <c r="X1964" s="28"/>
      <c r="Y1964" s="28"/>
    </row>
    <row r="1965" spans="1:25" x14ac:dyDescent="0.2">
      <c r="A1965" t="e">
        <f>IF(OR(F1965=#REF!,G1965=#REF!),ROUND(A1964+1,0),A1964+0.0001)</f>
        <v>#REF!</v>
      </c>
      <c r="B1965" s="20" t="e">
        <f>IF(AND(E1965&gt;=$B$2,E1965&lt;=$B$3,OR(F1965=#REF!,G1965=#REF!)),ROUND(B1964+1,0),B1964+0.0001)</f>
        <v>#REF!</v>
      </c>
      <c r="C1965" s="20" t="e">
        <f>IF(H1965=#REF!,ROUND(C1964+1,0),C1964+0.0001)</f>
        <v>#REF!</v>
      </c>
      <c r="D1965" s="21"/>
      <c r="E1965" s="22"/>
      <c r="F1965" s="23"/>
      <c r="G1965" s="24"/>
      <c r="H1965" s="51"/>
      <c r="I1965" s="25"/>
      <c r="J1965" s="31"/>
      <c r="K1965" s="43" t="str">
        <f t="shared" si="62"/>
        <v/>
      </c>
      <c r="L1965" s="45" t="str">
        <f>IF(F1965="","",VLOOKUP(Journal!F1965,Kontenplan!$E$9:$F$278,2))</f>
        <v/>
      </c>
      <c r="M1965" s="44" t="str">
        <f>IF(G1965="","",VLOOKUP(Journal!G1965,Kontenplan!$E$9:$F$278,2))</f>
        <v/>
      </c>
      <c r="N1965" s="28" t="str">
        <f>IF(AND(G1965="",I1965="",J1965=""),"",IF(AND(I1965&gt;0,OR(F1965="",G1965="")),"Bitte gültige Kontonummer/n eingeben",IF(OR(AND(F1965&gt;0,F1965&lt;1000),F1965&gt;9999),"Sollkontonummer muss vierstellig sein",IF(VLOOKUP(F1965,Kontenplan!$E$9:$E$277,1)&lt;&gt;F1965,"Sollkonto existiert nicht",IF(D1965=0,"Bitte Beleg-Nr. prüfen",IF(OR(AND(G1965&gt;0,G1965&lt;1000),G1965&gt;9999),"Habenkontonummer muss vierstellig sein",IF(VLOOKUP(G1965,Kontenplan!$E$9:$F$277,1)&lt;&gt;G1965,"Habenkonto exisitert nicht","")))))))</f>
        <v/>
      </c>
      <c r="O1965" s="28" t="str">
        <f t="shared" si="61"/>
        <v/>
      </c>
      <c r="P1965" s="28"/>
      <c r="Q1965" s="28"/>
      <c r="R1965" s="28"/>
      <c r="S1965" s="28"/>
      <c r="T1965" s="28"/>
      <c r="U1965" s="28"/>
      <c r="V1965" s="28"/>
      <c r="X1965" s="28"/>
      <c r="Y1965" s="28"/>
    </row>
    <row r="1966" spans="1:25" x14ac:dyDescent="0.2">
      <c r="A1966" t="e">
        <f>IF(OR(F1966=#REF!,G1966=#REF!),ROUND(A1965+1,0),A1965+0.0001)</f>
        <v>#REF!</v>
      </c>
      <c r="B1966" s="20" t="e">
        <f>IF(AND(E1966&gt;=$B$2,E1966&lt;=$B$3,OR(F1966=#REF!,G1966=#REF!)),ROUND(B1965+1,0),B1965+0.0001)</f>
        <v>#REF!</v>
      </c>
      <c r="C1966" s="20" t="e">
        <f>IF(H1966=#REF!,ROUND(C1965+1,0),C1965+0.0001)</f>
        <v>#REF!</v>
      </c>
      <c r="D1966" s="21"/>
      <c r="E1966" s="22"/>
      <c r="F1966" s="23"/>
      <c r="G1966" s="24"/>
      <c r="H1966" s="51"/>
      <c r="I1966" s="25"/>
      <c r="J1966" s="31"/>
      <c r="K1966" s="43" t="str">
        <f t="shared" si="62"/>
        <v/>
      </c>
      <c r="L1966" s="45" t="str">
        <f>IF(F1966="","",VLOOKUP(Journal!F1966,Kontenplan!$E$9:$F$278,2))</f>
        <v/>
      </c>
      <c r="M1966" s="44" t="str">
        <f>IF(G1966="","",VLOOKUP(Journal!G1966,Kontenplan!$E$9:$F$278,2))</f>
        <v/>
      </c>
      <c r="N1966" s="28" t="str">
        <f>IF(AND(G1966="",I1966="",J1966=""),"",IF(AND(I1966&gt;0,OR(F1966="",G1966="")),"Bitte gültige Kontonummer/n eingeben",IF(OR(AND(F1966&gt;0,F1966&lt;1000),F1966&gt;9999),"Sollkontonummer muss vierstellig sein",IF(VLOOKUP(F1966,Kontenplan!$E$9:$E$277,1)&lt;&gt;F1966,"Sollkonto existiert nicht",IF(D1966=0,"Bitte Beleg-Nr. prüfen",IF(OR(AND(G1966&gt;0,G1966&lt;1000),G1966&gt;9999),"Habenkontonummer muss vierstellig sein",IF(VLOOKUP(G1966,Kontenplan!$E$9:$F$277,1)&lt;&gt;G1966,"Habenkonto exisitert nicht","")))))))</f>
        <v/>
      </c>
      <c r="O1966" s="28" t="str">
        <f t="shared" si="61"/>
        <v/>
      </c>
      <c r="P1966" s="28"/>
      <c r="Q1966" s="28"/>
      <c r="R1966" s="28"/>
      <c r="S1966" s="28"/>
      <c r="T1966" s="28"/>
      <c r="U1966" s="28"/>
      <c r="V1966" s="28"/>
      <c r="X1966" s="28"/>
      <c r="Y1966" s="28"/>
    </row>
    <row r="1967" spans="1:25" x14ac:dyDescent="0.2">
      <c r="A1967" t="e">
        <f>IF(OR(F1967=#REF!,G1967=#REF!),ROUND(A1966+1,0),A1966+0.0001)</f>
        <v>#REF!</v>
      </c>
      <c r="B1967" s="20" t="e">
        <f>IF(AND(E1967&gt;=$B$2,E1967&lt;=$B$3,OR(F1967=#REF!,G1967=#REF!)),ROUND(B1966+1,0),B1966+0.0001)</f>
        <v>#REF!</v>
      </c>
      <c r="C1967" s="20" t="e">
        <f>IF(H1967=#REF!,ROUND(C1966+1,0),C1966+0.0001)</f>
        <v>#REF!</v>
      </c>
      <c r="D1967" s="21"/>
      <c r="E1967" s="22"/>
      <c r="F1967" s="23"/>
      <c r="G1967" s="24"/>
      <c r="H1967" s="51"/>
      <c r="I1967" s="25"/>
      <c r="J1967" s="31"/>
      <c r="K1967" s="43" t="str">
        <f t="shared" si="62"/>
        <v/>
      </c>
      <c r="L1967" s="45" t="str">
        <f>IF(F1967="","",VLOOKUP(Journal!F1967,Kontenplan!$E$9:$F$278,2))</f>
        <v/>
      </c>
      <c r="M1967" s="44" t="str">
        <f>IF(G1967="","",VLOOKUP(Journal!G1967,Kontenplan!$E$9:$F$278,2))</f>
        <v/>
      </c>
      <c r="N1967" s="28" t="str">
        <f>IF(AND(G1967="",I1967="",J1967=""),"",IF(AND(I1967&gt;0,OR(F1967="",G1967="")),"Bitte gültige Kontonummer/n eingeben",IF(OR(AND(F1967&gt;0,F1967&lt;1000),F1967&gt;9999),"Sollkontonummer muss vierstellig sein",IF(VLOOKUP(F1967,Kontenplan!$E$9:$E$277,1)&lt;&gt;F1967,"Sollkonto existiert nicht",IF(D1967=0,"Bitte Beleg-Nr. prüfen",IF(OR(AND(G1967&gt;0,G1967&lt;1000),G1967&gt;9999),"Habenkontonummer muss vierstellig sein",IF(VLOOKUP(G1967,Kontenplan!$E$9:$F$277,1)&lt;&gt;G1967,"Habenkonto exisitert nicht","")))))))</f>
        <v/>
      </c>
      <c r="O1967" s="28" t="str">
        <f t="shared" si="61"/>
        <v/>
      </c>
      <c r="P1967" s="28"/>
      <c r="Q1967" s="28"/>
      <c r="R1967" s="28"/>
      <c r="S1967" s="28"/>
      <c r="T1967" s="28"/>
      <c r="U1967" s="28"/>
      <c r="V1967" s="28"/>
      <c r="X1967" s="28"/>
      <c r="Y1967" s="28"/>
    </row>
    <row r="1968" spans="1:25" x14ac:dyDescent="0.2">
      <c r="A1968" t="e">
        <f>IF(OR(F1968=#REF!,G1968=#REF!),ROUND(A1967+1,0),A1967+0.0001)</f>
        <v>#REF!</v>
      </c>
      <c r="B1968" s="20" t="e">
        <f>IF(AND(E1968&gt;=$B$2,E1968&lt;=$B$3,OR(F1968=#REF!,G1968=#REF!)),ROUND(B1967+1,0),B1967+0.0001)</f>
        <v>#REF!</v>
      </c>
      <c r="C1968" s="20" t="e">
        <f>IF(H1968=#REF!,ROUND(C1967+1,0),C1967+0.0001)</f>
        <v>#REF!</v>
      </c>
      <c r="D1968" s="21"/>
      <c r="E1968" s="22"/>
      <c r="F1968" s="23"/>
      <c r="G1968" s="24"/>
      <c r="H1968" s="51"/>
      <c r="I1968" s="25"/>
      <c r="J1968" s="31"/>
      <c r="K1968" s="43" t="str">
        <f t="shared" si="62"/>
        <v/>
      </c>
      <c r="L1968" s="45" t="str">
        <f>IF(F1968="","",VLOOKUP(Journal!F1968,Kontenplan!$E$9:$F$278,2))</f>
        <v/>
      </c>
      <c r="M1968" s="44" t="str">
        <f>IF(G1968="","",VLOOKUP(Journal!G1968,Kontenplan!$E$9:$F$278,2))</f>
        <v/>
      </c>
      <c r="N1968" s="28" t="str">
        <f>IF(AND(G1968="",I1968="",J1968=""),"",IF(AND(I1968&gt;0,OR(F1968="",G1968="")),"Bitte gültige Kontonummer/n eingeben",IF(OR(AND(F1968&gt;0,F1968&lt;1000),F1968&gt;9999),"Sollkontonummer muss vierstellig sein",IF(VLOOKUP(F1968,Kontenplan!$E$9:$E$277,1)&lt;&gt;F1968,"Sollkonto existiert nicht",IF(D1968=0,"Bitte Beleg-Nr. prüfen",IF(OR(AND(G1968&gt;0,G1968&lt;1000),G1968&gt;9999),"Habenkontonummer muss vierstellig sein",IF(VLOOKUP(G1968,Kontenplan!$E$9:$F$277,1)&lt;&gt;G1968,"Habenkonto exisitert nicht","")))))))</f>
        <v/>
      </c>
      <c r="O1968" s="28" t="str">
        <f t="shared" si="61"/>
        <v/>
      </c>
      <c r="P1968" s="28"/>
      <c r="Q1968" s="28"/>
      <c r="R1968" s="28"/>
      <c r="S1968" s="28"/>
      <c r="T1968" s="28"/>
      <c r="U1968" s="28"/>
      <c r="V1968" s="28"/>
      <c r="X1968" s="28"/>
      <c r="Y1968" s="28"/>
    </row>
    <row r="1969" spans="1:25" x14ac:dyDescent="0.2">
      <c r="A1969" t="e">
        <f>IF(OR(F1969=#REF!,G1969=#REF!),ROUND(A1968+1,0),A1968+0.0001)</f>
        <v>#REF!</v>
      </c>
      <c r="B1969" s="20" t="e">
        <f>IF(AND(E1969&gt;=$B$2,E1969&lt;=$B$3,OR(F1969=#REF!,G1969=#REF!)),ROUND(B1968+1,0),B1968+0.0001)</f>
        <v>#REF!</v>
      </c>
      <c r="C1969" s="20" t="e">
        <f>IF(H1969=#REF!,ROUND(C1968+1,0),C1968+0.0001)</f>
        <v>#REF!</v>
      </c>
      <c r="D1969" s="21"/>
      <c r="E1969" s="22"/>
      <c r="F1969" s="23"/>
      <c r="G1969" s="24"/>
      <c r="H1969" s="51"/>
      <c r="I1969" s="25"/>
      <c r="J1969" s="31"/>
      <c r="K1969" s="43" t="str">
        <f t="shared" si="62"/>
        <v/>
      </c>
      <c r="L1969" s="45" t="str">
        <f>IF(F1969="","",VLOOKUP(Journal!F1969,Kontenplan!$E$9:$F$278,2))</f>
        <v/>
      </c>
      <c r="M1969" s="44" t="str">
        <f>IF(G1969="","",VLOOKUP(Journal!G1969,Kontenplan!$E$9:$F$278,2))</f>
        <v/>
      </c>
      <c r="N1969" s="28" t="str">
        <f>IF(AND(G1969="",I1969="",J1969=""),"",IF(AND(I1969&gt;0,OR(F1969="",G1969="")),"Bitte gültige Kontonummer/n eingeben",IF(OR(AND(F1969&gt;0,F1969&lt;1000),F1969&gt;9999),"Sollkontonummer muss vierstellig sein",IF(VLOOKUP(F1969,Kontenplan!$E$9:$E$277,1)&lt;&gt;F1969,"Sollkonto existiert nicht",IF(D1969=0,"Bitte Beleg-Nr. prüfen",IF(OR(AND(G1969&gt;0,G1969&lt;1000),G1969&gt;9999),"Habenkontonummer muss vierstellig sein",IF(VLOOKUP(G1969,Kontenplan!$E$9:$F$277,1)&lt;&gt;G1969,"Habenkonto exisitert nicht","")))))))</f>
        <v/>
      </c>
      <c r="O1969" s="28" t="str">
        <f t="shared" si="61"/>
        <v/>
      </c>
      <c r="P1969" s="28"/>
      <c r="Q1969" s="28"/>
      <c r="R1969" s="28"/>
      <c r="S1969" s="28"/>
      <c r="T1969" s="28"/>
      <c r="U1969" s="28"/>
      <c r="V1969" s="28"/>
      <c r="X1969" s="28"/>
      <c r="Y1969" s="28"/>
    </row>
    <row r="1970" spans="1:25" x14ac:dyDescent="0.2">
      <c r="A1970" t="e">
        <f>IF(OR(F1970=#REF!,G1970=#REF!),ROUND(A1969+1,0),A1969+0.0001)</f>
        <v>#REF!</v>
      </c>
      <c r="B1970" s="20" t="e">
        <f>IF(AND(E1970&gt;=$B$2,E1970&lt;=$B$3,OR(F1970=#REF!,G1970=#REF!)),ROUND(B1969+1,0),B1969+0.0001)</f>
        <v>#REF!</v>
      </c>
      <c r="C1970" s="20" t="e">
        <f>IF(H1970=#REF!,ROUND(C1969+1,0),C1969+0.0001)</f>
        <v>#REF!</v>
      </c>
      <c r="D1970" s="21"/>
      <c r="E1970" s="22"/>
      <c r="F1970" s="23"/>
      <c r="G1970" s="24"/>
      <c r="H1970" s="51"/>
      <c r="I1970" s="25"/>
      <c r="J1970" s="31"/>
      <c r="K1970" s="43" t="str">
        <f t="shared" si="62"/>
        <v/>
      </c>
      <c r="L1970" s="45" t="str">
        <f>IF(F1970="","",VLOOKUP(Journal!F1970,Kontenplan!$E$9:$F$278,2))</f>
        <v/>
      </c>
      <c r="M1970" s="44" t="str">
        <f>IF(G1970="","",VLOOKUP(Journal!G1970,Kontenplan!$E$9:$F$278,2))</f>
        <v/>
      </c>
      <c r="N1970" s="28" t="str">
        <f>IF(AND(G1970="",I1970="",J1970=""),"",IF(AND(I1970&gt;0,OR(F1970="",G1970="")),"Bitte gültige Kontonummer/n eingeben",IF(OR(AND(F1970&gt;0,F1970&lt;1000),F1970&gt;9999),"Sollkontonummer muss vierstellig sein",IF(VLOOKUP(F1970,Kontenplan!$E$9:$E$277,1)&lt;&gt;F1970,"Sollkonto existiert nicht",IF(D1970=0,"Bitte Beleg-Nr. prüfen",IF(OR(AND(G1970&gt;0,G1970&lt;1000),G1970&gt;9999),"Habenkontonummer muss vierstellig sein",IF(VLOOKUP(G1970,Kontenplan!$E$9:$F$277,1)&lt;&gt;G1970,"Habenkonto exisitert nicht","")))))))</f>
        <v/>
      </c>
      <c r="O1970" s="28" t="str">
        <f t="shared" si="61"/>
        <v/>
      </c>
      <c r="P1970" s="28"/>
      <c r="Q1970" s="28"/>
      <c r="R1970" s="28"/>
      <c r="S1970" s="28"/>
      <c r="T1970" s="28"/>
      <c r="U1970" s="28"/>
      <c r="V1970" s="28"/>
      <c r="X1970" s="28"/>
      <c r="Y1970" s="28"/>
    </row>
    <row r="1971" spans="1:25" x14ac:dyDescent="0.2">
      <c r="A1971" t="e">
        <f>IF(OR(F1971=#REF!,G1971=#REF!),ROUND(A1970+1,0),A1970+0.0001)</f>
        <v>#REF!</v>
      </c>
      <c r="B1971" s="20" t="e">
        <f>IF(AND(E1971&gt;=$B$2,E1971&lt;=$B$3,OR(F1971=#REF!,G1971=#REF!)),ROUND(B1970+1,0),B1970+0.0001)</f>
        <v>#REF!</v>
      </c>
      <c r="C1971" s="20" t="e">
        <f>IF(H1971=#REF!,ROUND(C1970+1,0),C1970+0.0001)</f>
        <v>#REF!</v>
      </c>
      <c r="D1971" s="21"/>
      <c r="E1971" s="22"/>
      <c r="F1971" s="23"/>
      <c r="G1971" s="24"/>
      <c r="H1971" s="51"/>
      <c r="I1971" s="25"/>
      <c r="J1971" s="31"/>
      <c r="K1971" s="43" t="str">
        <f t="shared" si="62"/>
        <v/>
      </c>
      <c r="L1971" s="45" t="str">
        <f>IF(F1971="","",VLOOKUP(Journal!F1971,Kontenplan!$E$9:$F$278,2))</f>
        <v/>
      </c>
      <c r="M1971" s="44" t="str">
        <f>IF(G1971="","",VLOOKUP(Journal!G1971,Kontenplan!$E$9:$F$278,2))</f>
        <v/>
      </c>
      <c r="N1971" s="28" t="str">
        <f>IF(AND(G1971="",I1971="",J1971=""),"",IF(AND(I1971&gt;0,OR(F1971="",G1971="")),"Bitte gültige Kontonummer/n eingeben",IF(OR(AND(F1971&gt;0,F1971&lt;1000),F1971&gt;9999),"Sollkontonummer muss vierstellig sein",IF(VLOOKUP(F1971,Kontenplan!$E$9:$E$277,1)&lt;&gt;F1971,"Sollkonto existiert nicht",IF(D1971=0,"Bitte Beleg-Nr. prüfen",IF(OR(AND(G1971&gt;0,G1971&lt;1000),G1971&gt;9999),"Habenkontonummer muss vierstellig sein",IF(VLOOKUP(G1971,Kontenplan!$E$9:$F$277,1)&lt;&gt;G1971,"Habenkonto exisitert nicht","")))))))</f>
        <v/>
      </c>
      <c r="O1971" s="28" t="str">
        <f t="shared" ref="O1971:O2005" si="63">IF(AND(F1971&lt;&gt;"",F1971=G1971),"Soll- und Habenkontonummern sind identisch",IF(AND(D1972&lt;&gt;"",G1971&gt;0,F1971&gt;0,OR(I1971="",I1971&lt;=0)),"Bitte Betrag prüfen",IF(AND(J1971="",D1972&gt;0),"Kein Text ist ok, aber nicht empfehlenswert",IF(OR(AND(E1971="",G1971&gt;0),AND(E1971&lt;MAX(E1964:E1970)-20,G1971&gt;0)),"Datum möglicherweise falsch",""))))</f>
        <v/>
      </c>
      <c r="P1971" s="28"/>
      <c r="Q1971" s="28"/>
      <c r="R1971" s="28"/>
      <c r="S1971" s="28"/>
      <c r="T1971" s="28"/>
      <c r="U1971" s="28"/>
      <c r="V1971" s="28"/>
      <c r="X1971" s="28"/>
      <c r="Y1971" s="28"/>
    </row>
    <row r="1972" spans="1:25" x14ac:dyDescent="0.2">
      <c r="A1972" t="e">
        <f>IF(OR(F1972=#REF!,G1972=#REF!),ROUND(A1971+1,0),A1971+0.0001)</f>
        <v>#REF!</v>
      </c>
      <c r="B1972" s="20" t="e">
        <f>IF(AND(E1972&gt;=$B$2,E1972&lt;=$B$3,OR(F1972=#REF!,G1972=#REF!)),ROUND(B1971+1,0),B1971+0.0001)</f>
        <v>#REF!</v>
      </c>
      <c r="C1972" s="20" t="e">
        <f>IF(H1972=#REF!,ROUND(C1971+1,0),C1971+0.0001)</f>
        <v>#REF!</v>
      </c>
      <c r="D1972" s="21"/>
      <c r="E1972" s="22"/>
      <c r="F1972" s="23"/>
      <c r="G1972" s="24"/>
      <c r="H1972" s="51"/>
      <c r="I1972" s="25"/>
      <c r="J1972" s="31"/>
      <c r="K1972" s="43" t="str">
        <f t="shared" si="62"/>
        <v/>
      </c>
      <c r="L1972" s="45" t="str">
        <f>IF(F1972="","",VLOOKUP(Journal!F1972,Kontenplan!$E$9:$F$278,2))</f>
        <v/>
      </c>
      <c r="M1972" s="44" t="str">
        <f>IF(G1972="","",VLOOKUP(Journal!G1972,Kontenplan!$E$9:$F$278,2))</f>
        <v/>
      </c>
      <c r="N1972" s="28" t="str">
        <f>IF(AND(G1972="",I1972="",J1972=""),"",IF(AND(I1972&gt;0,OR(F1972="",G1972="")),"Bitte gültige Kontonummer/n eingeben",IF(OR(AND(F1972&gt;0,F1972&lt;1000),F1972&gt;9999),"Sollkontonummer muss vierstellig sein",IF(VLOOKUP(F1972,Kontenplan!$E$9:$E$277,1)&lt;&gt;F1972,"Sollkonto existiert nicht",IF(D1972=0,"Bitte Beleg-Nr. prüfen",IF(OR(AND(G1972&gt;0,G1972&lt;1000),G1972&gt;9999),"Habenkontonummer muss vierstellig sein",IF(VLOOKUP(G1972,Kontenplan!$E$9:$F$277,1)&lt;&gt;G1972,"Habenkonto exisitert nicht","")))))))</f>
        <v/>
      </c>
      <c r="O1972" s="28" t="str">
        <f t="shared" si="63"/>
        <v/>
      </c>
      <c r="P1972" s="28"/>
      <c r="Q1972" s="28"/>
      <c r="R1972" s="28"/>
      <c r="S1972" s="28"/>
      <c r="T1972" s="28"/>
      <c r="U1972" s="28"/>
      <c r="V1972" s="28"/>
      <c r="X1972" s="28"/>
      <c r="Y1972" s="28"/>
    </row>
    <row r="1973" spans="1:25" x14ac:dyDescent="0.2">
      <c r="A1973" t="e">
        <f>IF(OR(F1973=#REF!,G1973=#REF!),ROUND(A1972+1,0),A1972+0.0001)</f>
        <v>#REF!</v>
      </c>
      <c r="B1973" s="20" t="e">
        <f>IF(AND(E1973&gt;=$B$2,E1973&lt;=$B$3,OR(F1973=#REF!,G1973=#REF!)),ROUND(B1972+1,0),B1972+0.0001)</f>
        <v>#REF!</v>
      </c>
      <c r="C1973" s="20" t="e">
        <f>IF(H1973=#REF!,ROUND(C1972+1,0),C1972+0.0001)</f>
        <v>#REF!</v>
      </c>
      <c r="D1973" s="21"/>
      <c r="E1973" s="22"/>
      <c r="F1973" s="23"/>
      <c r="G1973" s="24"/>
      <c r="H1973" s="51"/>
      <c r="I1973" s="25"/>
      <c r="J1973" s="31"/>
      <c r="K1973" s="43" t="str">
        <f t="shared" si="62"/>
        <v/>
      </c>
      <c r="L1973" s="45" t="str">
        <f>IF(F1973="","",VLOOKUP(Journal!F1973,Kontenplan!$E$9:$F$278,2))</f>
        <v/>
      </c>
      <c r="M1973" s="44" t="str">
        <f>IF(G1973="","",VLOOKUP(Journal!G1973,Kontenplan!$E$9:$F$278,2))</f>
        <v/>
      </c>
      <c r="N1973" s="28" t="str">
        <f>IF(AND(G1973="",I1973="",J1973=""),"",IF(AND(I1973&gt;0,OR(F1973="",G1973="")),"Bitte gültige Kontonummer/n eingeben",IF(OR(AND(F1973&gt;0,F1973&lt;1000),F1973&gt;9999),"Sollkontonummer muss vierstellig sein",IF(VLOOKUP(F1973,Kontenplan!$E$9:$E$277,1)&lt;&gt;F1973,"Sollkonto existiert nicht",IF(D1973=0,"Bitte Beleg-Nr. prüfen",IF(OR(AND(G1973&gt;0,G1973&lt;1000),G1973&gt;9999),"Habenkontonummer muss vierstellig sein",IF(VLOOKUP(G1973,Kontenplan!$E$9:$F$277,1)&lt;&gt;G1973,"Habenkonto exisitert nicht","")))))))</f>
        <v/>
      </c>
      <c r="O1973" s="28" t="str">
        <f t="shared" si="63"/>
        <v/>
      </c>
      <c r="P1973" s="28"/>
      <c r="Q1973" s="28"/>
      <c r="R1973" s="28"/>
      <c r="S1973" s="28"/>
      <c r="T1973" s="28"/>
      <c r="U1973" s="28"/>
      <c r="V1973" s="28"/>
      <c r="X1973" s="28"/>
      <c r="Y1973" s="28"/>
    </row>
    <row r="1974" spans="1:25" x14ac:dyDescent="0.2">
      <c r="A1974" t="e">
        <f>IF(OR(F1974=#REF!,G1974=#REF!),ROUND(A1973+1,0),A1973+0.0001)</f>
        <v>#REF!</v>
      </c>
      <c r="B1974" s="20" t="e">
        <f>IF(AND(E1974&gt;=$B$2,E1974&lt;=$B$3,OR(F1974=#REF!,G1974=#REF!)),ROUND(B1973+1,0),B1973+0.0001)</f>
        <v>#REF!</v>
      </c>
      <c r="C1974" s="20" t="e">
        <f>IF(H1974=#REF!,ROUND(C1973+1,0),C1973+0.0001)</f>
        <v>#REF!</v>
      </c>
      <c r="D1974" s="21"/>
      <c r="E1974" s="22"/>
      <c r="F1974" s="23"/>
      <c r="G1974" s="24"/>
      <c r="H1974" s="51"/>
      <c r="I1974" s="25"/>
      <c r="J1974" s="31"/>
      <c r="K1974" s="43" t="str">
        <f t="shared" si="62"/>
        <v/>
      </c>
      <c r="L1974" s="45" t="str">
        <f>IF(F1974="","",VLOOKUP(Journal!F1974,Kontenplan!$E$9:$F$278,2))</f>
        <v/>
      </c>
      <c r="M1974" s="44" t="str">
        <f>IF(G1974="","",VLOOKUP(Journal!G1974,Kontenplan!$E$9:$F$278,2))</f>
        <v/>
      </c>
      <c r="N1974" s="28" t="str">
        <f>IF(AND(G1974="",I1974="",J1974=""),"",IF(AND(I1974&gt;0,OR(F1974="",G1974="")),"Bitte gültige Kontonummer/n eingeben",IF(OR(AND(F1974&gt;0,F1974&lt;1000),F1974&gt;9999),"Sollkontonummer muss vierstellig sein",IF(VLOOKUP(F1974,Kontenplan!$E$9:$E$277,1)&lt;&gt;F1974,"Sollkonto existiert nicht",IF(D1974=0,"Bitte Beleg-Nr. prüfen",IF(OR(AND(G1974&gt;0,G1974&lt;1000),G1974&gt;9999),"Habenkontonummer muss vierstellig sein",IF(VLOOKUP(G1974,Kontenplan!$E$9:$F$277,1)&lt;&gt;G1974,"Habenkonto exisitert nicht","")))))))</f>
        <v/>
      </c>
      <c r="O1974" s="28" t="str">
        <f t="shared" si="63"/>
        <v/>
      </c>
      <c r="P1974" s="28"/>
      <c r="Q1974" s="28"/>
      <c r="R1974" s="28"/>
      <c r="S1974" s="28"/>
      <c r="T1974" s="28"/>
      <c r="U1974" s="28"/>
      <c r="V1974" s="28"/>
      <c r="X1974" s="28"/>
      <c r="Y1974" s="28"/>
    </row>
    <row r="1975" spans="1:25" x14ac:dyDescent="0.2">
      <c r="A1975" t="e">
        <f>IF(OR(F1975=#REF!,G1975=#REF!),ROUND(A1974+1,0),A1974+0.0001)</f>
        <v>#REF!</v>
      </c>
      <c r="B1975" s="20" t="e">
        <f>IF(AND(E1975&gt;=$B$2,E1975&lt;=$B$3,OR(F1975=#REF!,G1975=#REF!)),ROUND(B1974+1,0),B1974+0.0001)</f>
        <v>#REF!</v>
      </c>
      <c r="C1975" s="20" t="e">
        <f>IF(H1975=#REF!,ROUND(C1974+1,0),C1974+0.0001)</f>
        <v>#REF!</v>
      </c>
      <c r="D1975" s="21"/>
      <c r="E1975" s="22"/>
      <c r="F1975" s="23"/>
      <c r="G1975" s="24"/>
      <c r="H1975" s="51"/>
      <c r="I1975" s="25"/>
      <c r="J1975" s="31"/>
      <c r="K1975" s="43" t="str">
        <f t="shared" si="62"/>
        <v/>
      </c>
      <c r="L1975" s="45" t="str">
        <f>IF(F1975="","",VLOOKUP(Journal!F1975,Kontenplan!$E$9:$F$278,2))</f>
        <v/>
      </c>
      <c r="M1975" s="44" t="str">
        <f>IF(G1975="","",VLOOKUP(Journal!G1975,Kontenplan!$E$9:$F$278,2))</f>
        <v/>
      </c>
      <c r="N1975" s="28" t="str">
        <f>IF(AND(G1975="",I1975="",J1975=""),"",IF(AND(I1975&gt;0,OR(F1975="",G1975="")),"Bitte gültige Kontonummer/n eingeben",IF(OR(AND(F1975&gt;0,F1975&lt;1000),F1975&gt;9999),"Sollkontonummer muss vierstellig sein",IF(VLOOKUP(F1975,Kontenplan!$E$9:$E$277,1)&lt;&gt;F1975,"Sollkonto existiert nicht",IF(D1975=0,"Bitte Beleg-Nr. prüfen",IF(OR(AND(G1975&gt;0,G1975&lt;1000),G1975&gt;9999),"Habenkontonummer muss vierstellig sein",IF(VLOOKUP(G1975,Kontenplan!$E$9:$F$277,1)&lt;&gt;G1975,"Habenkonto exisitert nicht","")))))))</f>
        <v/>
      </c>
      <c r="O1975" s="28" t="str">
        <f t="shared" si="63"/>
        <v/>
      </c>
      <c r="P1975" s="28"/>
      <c r="Q1975" s="28"/>
      <c r="R1975" s="28"/>
      <c r="S1975" s="28"/>
      <c r="T1975" s="28"/>
      <c r="U1975" s="28"/>
      <c r="V1975" s="28"/>
      <c r="X1975" s="28"/>
      <c r="Y1975" s="28"/>
    </row>
    <row r="1976" spans="1:25" x14ac:dyDescent="0.2">
      <c r="A1976" t="e">
        <f>IF(OR(F1976=#REF!,G1976=#REF!),ROUND(A1975+1,0),A1975+0.0001)</f>
        <v>#REF!</v>
      </c>
      <c r="B1976" s="20" t="e">
        <f>IF(AND(E1976&gt;=$B$2,E1976&lt;=$B$3,OR(F1976=#REF!,G1976=#REF!)),ROUND(B1975+1,0),B1975+0.0001)</f>
        <v>#REF!</v>
      </c>
      <c r="C1976" s="20" t="e">
        <f>IF(H1976=#REF!,ROUND(C1975+1,0),C1975+0.0001)</f>
        <v>#REF!</v>
      </c>
      <c r="D1976" s="21"/>
      <c r="E1976" s="22"/>
      <c r="F1976" s="23"/>
      <c r="G1976" s="24"/>
      <c r="H1976" s="51"/>
      <c r="I1976" s="25"/>
      <c r="J1976" s="31"/>
      <c r="K1976" s="43" t="str">
        <f t="shared" si="62"/>
        <v/>
      </c>
      <c r="L1976" s="45" t="str">
        <f>IF(F1976="","",VLOOKUP(Journal!F1976,Kontenplan!$E$9:$F$278,2))</f>
        <v/>
      </c>
      <c r="M1976" s="44" t="str">
        <f>IF(G1976="","",VLOOKUP(Journal!G1976,Kontenplan!$E$9:$F$278,2))</f>
        <v/>
      </c>
      <c r="N1976" s="28" t="str">
        <f>IF(AND(G1976="",I1976="",J1976=""),"",IF(AND(I1976&gt;0,OR(F1976="",G1976="")),"Bitte gültige Kontonummer/n eingeben",IF(OR(AND(F1976&gt;0,F1976&lt;1000),F1976&gt;9999),"Sollkontonummer muss vierstellig sein",IF(VLOOKUP(F1976,Kontenplan!$E$9:$E$277,1)&lt;&gt;F1976,"Sollkonto existiert nicht",IF(D1976=0,"Bitte Beleg-Nr. prüfen",IF(OR(AND(G1976&gt;0,G1976&lt;1000),G1976&gt;9999),"Habenkontonummer muss vierstellig sein",IF(VLOOKUP(G1976,Kontenplan!$E$9:$F$277,1)&lt;&gt;G1976,"Habenkonto exisitert nicht","")))))))</f>
        <v/>
      </c>
      <c r="O1976" s="28" t="str">
        <f t="shared" si="63"/>
        <v/>
      </c>
      <c r="P1976" s="28"/>
      <c r="Q1976" s="28"/>
      <c r="R1976" s="28"/>
      <c r="S1976" s="28"/>
      <c r="T1976" s="28"/>
      <c r="U1976" s="28"/>
      <c r="V1976" s="28"/>
      <c r="X1976" s="28"/>
      <c r="Y1976" s="28"/>
    </row>
    <row r="1977" spans="1:25" x14ac:dyDescent="0.2">
      <c r="A1977" t="e">
        <f>IF(OR(F1977=#REF!,G1977=#REF!),ROUND(A1976+1,0),A1976+0.0001)</f>
        <v>#REF!</v>
      </c>
      <c r="B1977" s="20" t="e">
        <f>IF(AND(E1977&gt;=$B$2,E1977&lt;=$B$3,OR(F1977=#REF!,G1977=#REF!)),ROUND(B1976+1,0),B1976+0.0001)</f>
        <v>#REF!</v>
      </c>
      <c r="C1977" s="20" t="e">
        <f>IF(H1977=#REF!,ROUND(C1976+1,0),C1976+0.0001)</f>
        <v>#REF!</v>
      </c>
      <c r="D1977" s="21"/>
      <c r="E1977" s="22"/>
      <c r="F1977" s="23"/>
      <c r="G1977" s="24"/>
      <c r="H1977" s="51"/>
      <c r="I1977" s="25"/>
      <c r="J1977" s="31"/>
      <c r="K1977" s="43" t="str">
        <f t="shared" si="62"/>
        <v/>
      </c>
      <c r="L1977" s="45" t="str">
        <f>IF(F1977="","",VLOOKUP(Journal!F1977,Kontenplan!$E$9:$F$278,2))</f>
        <v/>
      </c>
      <c r="M1977" s="44" t="str">
        <f>IF(G1977="","",VLOOKUP(Journal!G1977,Kontenplan!$E$9:$F$278,2))</f>
        <v/>
      </c>
      <c r="N1977" s="28" t="str">
        <f>IF(AND(G1977="",I1977="",J1977=""),"",IF(AND(I1977&gt;0,OR(F1977="",G1977="")),"Bitte gültige Kontonummer/n eingeben",IF(OR(AND(F1977&gt;0,F1977&lt;1000),F1977&gt;9999),"Sollkontonummer muss vierstellig sein",IF(VLOOKUP(F1977,Kontenplan!$E$9:$E$277,1)&lt;&gt;F1977,"Sollkonto existiert nicht",IF(D1977=0,"Bitte Beleg-Nr. prüfen",IF(OR(AND(G1977&gt;0,G1977&lt;1000),G1977&gt;9999),"Habenkontonummer muss vierstellig sein",IF(VLOOKUP(G1977,Kontenplan!$E$9:$F$277,1)&lt;&gt;G1977,"Habenkonto exisitert nicht","")))))))</f>
        <v/>
      </c>
      <c r="O1977" s="28" t="str">
        <f t="shared" si="63"/>
        <v/>
      </c>
      <c r="P1977" s="28"/>
      <c r="Q1977" s="28"/>
      <c r="R1977" s="28"/>
      <c r="S1977" s="28"/>
      <c r="T1977" s="28"/>
      <c r="U1977" s="28"/>
      <c r="V1977" s="28"/>
      <c r="X1977" s="28"/>
      <c r="Y1977" s="28"/>
    </row>
    <row r="1978" spans="1:25" x14ac:dyDescent="0.2">
      <c r="A1978" t="e">
        <f>IF(OR(F1978=#REF!,G1978=#REF!),ROUND(A1977+1,0),A1977+0.0001)</f>
        <v>#REF!</v>
      </c>
      <c r="B1978" s="20" t="e">
        <f>IF(AND(E1978&gt;=$B$2,E1978&lt;=$B$3,OR(F1978=#REF!,G1978=#REF!)),ROUND(B1977+1,0),B1977+0.0001)</f>
        <v>#REF!</v>
      </c>
      <c r="C1978" s="20" t="e">
        <f>IF(H1978=#REF!,ROUND(C1977+1,0),C1977+0.0001)</f>
        <v>#REF!</v>
      </c>
      <c r="D1978" s="21"/>
      <c r="E1978" s="22"/>
      <c r="F1978" s="23"/>
      <c r="G1978" s="24"/>
      <c r="H1978" s="51"/>
      <c r="I1978" s="25"/>
      <c r="J1978" s="31"/>
      <c r="K1978" s="43" t="str">
        <f t="shared" si="62"/>
        <v/>
      </c>
      <c r="L1978" s="45" t="str">
        <f>IF(F1978="","",VLOOKUP(Journal!F1978,Kontenplan!$E$9:$F$278,2))</f>
        <v/>
      </c>
      <c r="M1978" s="44" t="str">
        <f>IF(G1978="","",VLOOKUP(Journal!G1978,Kontenplan!$E$9:$F$278,2))</f>
        <v/>
      </c>
      <c r="N1978" s="28" t="str">
        <f>IF(AND(G1978="",I1978="",J1978=""),"",IF(AND(I1978&gt;0,OR(F1978="",G1978="")),"Bitte gültige Kontonummer/n eingeben",IF(OR(AND(F1978&gt;0,F1978&lt;1000),F1978&gt;9999),"Sollkontonummer muss vierstellig sein",IF(VLOOKUP(F1978,Kontenplan!$E$9:$E$277,1)&lt;&gt;F1978,"Sollkonto existiert nicht",IF(D1978=0,"Bitte Beleg-Nr. prüfen",IF(OR(AND(G1978&gt;0,G1978&lt;1000),G1978&gt;9999),"Habenkontonummer muss vierstellig sein",IF(VLOOKUP(G1978,Kontenplan!$E$9:$F$277,1)&lt;&gt;G1978,"Habenkonto exisitert nicht","")))))))</f>
        <v/>
      </c>
      <c r="O1978" s="28" t="str">
        <f t="shared" si="63"/>
        <v/>
      </c>
      <c r="P1978" s="28"/>
      <c r="Q1978" s="28"/>
      <c r="R1978" s="28"/>
      <c r="S1978" s="28"/>
      <c r="T1978" s="28"/>
      <c r="U1978" s="28"/>
      <c r="V1978" s="28"/>
      <c r="X1978" s="28"/>
      <c r="Y1978" s="28"/>
    </row>
    <row r="1979" spans="1:25" x14ac:dyDescent="0.2">
      <c r="A1979" t="e">
        <f>IF(OR(F1979=#REF!,G1979=#REF!),ROUND(A1978+1,0),A1978+0.0001)</f>
        <v>#REF!</v>
      </c>
      <c r="B1979" s="20" t="e">
        <f>IF(AND(E1979&gt;=$B$2,E1979&lt;=$B$3,OR(F1979=#REF!,G1979=#REF!)),ROUND(B1978+1,0),B1978+0.0001)</f>
        <v>#REF!</v>
      </c>
      <c r="C1979" s="20" t="e">
        <f>IF(H1979=#REF!,ROUND(C1978+1,0),C1978+0.0001)</f>
        <v>#REF!</v>
      </c>
      <c r="D1979" s="21"/>
      <c r="E1979" s="22"/>
      <c r="F1979" s="23"/>
      <c r="G1979" s="24"/>
      <c r="H1979" s="51"/>
      <c r="I1979" s="25"/>
      <c r="J1979" s="31"/>
      <c r="K1979" s="43" t="str">
        <f t="shared" si="62"/>
        <v/>
      </c>
      <c r="L1979" s="45" t="str">
        <f>IF(F1979="","",VLOOKUP(Journal!F1979,Kontenplan!$E$9:$F$278,2))</f>
        <v/>
      </c>
      <c r="M1979" s="44" t="str">
        <f>IF(G1979="","",VLOOKUP(Journal!G1979,Kontenplan!$E$9:$F$278,2))</f>
        <v/>
      </c>
      <c r="N1979" s="28" t="str">
        <f>IF(AND(G1979="",I1979="",J1979=""),"",IF(AND(I1979&gt;0,OR(F1979="",G1979="")),"Bitte gültige Kontonummer/n eingeben",IF(OR(AND(F1979&gt;0,F1979&lt;1000),F1979&gt;9999),"Sollkontonummer muss vierstellig sein",IF(VLOOKUP(F1979,Kontenplan!$E$9:$E$277,1)&lt;&gt;F1979,"Sollkonto existiert nicht",IF(D1979=0,"Bitte Beleg-Nr. prüfen",IF(OR(AND(G1979&gt;0,G1979&lt;1000),G1979&gt;9999),"Habenkontonummer muss vierstellig sein",IF(VLOOKUP(G1979,Kontenplan!$E$9:$F$277,1)&lt;&gt;G1979,"Habenkonto exisitert nicht","")))))))</f>
        <v/>
      </c>
      <c r="O1979" s="28" t="str">
        <f t="shared" si="63"/>
        <v/>
      </c>
      <c r="P1979" s="28"/>
      <c r="Q1979" s="28"/>
      <c r="R1979" s="28"/>
      <c r="S1979" s="28"/>
      <c r="T1979" s="28"/>
      <c r="U1979" s="28"/>
      <c r="V1979" s="28"/>
      <c r="X1979" s="28"/>
      <c r="Y1979" s="28"/>
    </row>
    <row r="1980" spans="1:25" x14ac:dyDescent="0.2">
      <c r="A1980" t="e">
        <f>IF(OR(F1980=#REF!,G1980=#REF!),ROUND(A1979+1,0),A1979+0.0001)</f>
        <v>#REF!</v>
      </c>
      <c r="B1980" s="20" t="e">
        <f>IF(AND(E1980&gt;=$B$2,E1980&lt;=$B$3,OR(F1980=#REF!,G1980=#REF!)),ROUND(B1979+1,0),B1979+0.0001)</f>
        <v>#REF!</v>
      </c>
      <c r="C1980" s="20" t="e">
        <f>IF(H1980=#REF!,ROUND(C1979+1,0),C1979+0.0001)</f>
        <v>#REF!</v>
      </c>
      <c r="D1980" s="21"/>
      <c r="E1980" s="22"/>
      <c r="F1980" s="23"/>
      <c r="G1980" s="24"/>
      <c r="H1980" s="51"/>
      <c r="I1980" s="25"/>
      <c r="J1980" s="31"/>
      <c r="K1980" s="43" t="str">
        <f t="shared" si="62"/>
        <v/>
      </c>
      <c r="L1980" s="45" t="str">
        <f>IF(F1980="","",VLOOKUP(Journal!F1980,Kontenplan!$E$9:$F$278,2))</f>
        <v/>
      </c>
      <c r="M1980" s="44" t="str">
        <f>IF(G1980="","",VLOOKUP(Journal!G1980,Kontenplan!$E$9:$F$278,2))</f>
        <v/>
      </c>
      <c r="N1980" s="28" t="str">
        <f>IF(AND(G1980="",I1980="",J1980=""),"",IF(AND(I1980&gt;0,OR(F1980="",G1980="")),"Bitte gültige Kontonummer/n eingeben",IF(OR(AND(F1980&gt;0,F1980&lt;1000),F1980&gt;9999),"Sollkontonummer muss vierstellig sein",IF(VLOOKUP(F1980,Kontenplan!$E$9:$E$277,1)&lt;&gt;F1980,"Sollkonto existiert nicht",IF(D1980=0,"Bitte Beleg-Nr. prüfen",IF(OR(AND(G1980&gt;0,G1980&lt;1000),G1980&gt;9999),"Habenkontonummer muss vierstellig sein",IF(VLOOKUP(G1980,Kontenplan!$E$9:$F$277,1)&lt;&gt;G1980,"Habenkonto exisitert nicht","")))))))</f>
        <v/>
      </c>
      <c r="O1980" s="28" t="str">
        <f t="shared" si="63"/>
        <v/>
      </c>
      <c r="P1980" s="28"/>
      <c r="Q1980" s="28"/>
      <c r="R1980" s="28"/>
      <c r="S1980" s="28"/>
      <c r="T1980" s="28"/>
      <c r="U1980" s="28"/>
      <c r="V1980" s="28"/>
      <c r="X1980" s="28"/>
      <c r="Y1980" s="28"/>
    </row>
    <row r="1981" spans="1:25" x14ac:dyDescent="0.2">
      <c r="A1981" t="e">
        <f>IF(OR(F1981=#REF!,G1981=#REF!),ROUND(A1980+1,0),A1980+0.0001)</f>
        <v>#REF!</v>
      </c>
      <c r="B1981" s="20" t="e">
        <f>IF(AND(E1981&gt;=$B$2,E1981&lt;=$B$3,OR(F1981=#REF!,G1981=#REF!)),ROUND(B1980+1,0),B1980+0.0001)</f>
        <v>#REF!</v>
      </c>
      <c r="C1981" s="20" t="e">
        <f>IF(H1981=#REF!,ROUND(C1980+1,0),C1980+0.0001)</f>
        <v>#REF!</v>
      </c>
      <c r="D1981" s="21"/>
      <c r="E1981" s="22"/>
      <c r="F1981" s="23"/>
      <c r="G1981" s="24"/>
      <c r="H1981" s="51"/>
      <c r="I1981" s="25"/>
      <c r="J1981" s="31"/>
      <c r="K1981" s="43" t="str">
        <f t="shared" si="62"/>
        <v/>
      </c>
      <c r="L1981" s="45" t="str">
        <f>IF(F1981="","",VLOOKUP(Journal!F1981,Kontenplan!$E$9:$F$278,2))</f>
        <v/>
      </c>
      <c r="M1981" s="44" t="str">
        <f>IF(G1981="","",VLOOKUP(Journal!G1981,Kontenplan!$E$9:$F$278,2))</f>
        <v/>
      </c>
      <c r="N1981" s="28" t="str">
        <f>IF(AND(G1981="",I1981="",J1981=""),"",IF(AND(I1981&gt;0,OR(F1981="",G1981="")),"Bitte gültige Kontonummer/n eingeben",IF(OR(AND(F1981&gt;0,F1981&lt;1000),F1981&gt;9999),"Sollkontonummer muss vierstellig sein",IF(VLOOKUP(F1981,Kontenplan!$E$9:$E$277,1)&lt;&gt;F1981,"Sollkonto existiert nicht",IF(D1981=0,"Bitte Beleg-Nr. prüfen",IF(OR(AND(G1981&gt;0,G1981&lt;1000),G1981&gt;9999),"Habenkontonummer muss vierstellig sein",IF(VLOOKUP(G1981,Kontenplan!$E$9:$F$277,1)&lt;&gt;G1981,"Habenkonto exisitert nicht","")))))))</f>
        <v/>
      </c>
      <c r="O1981" s="28" t="str">
        <f t="shared" si="63"/>
        <v/>
      </c>
      <c r="P1981" s="28"/>
      <c r="Q1981" s="28"/>
      <c r="R1981" s="28"/>
      <c r="S1981" s="28"/>
      <c r="T1981" s="28"/>
      <c r="U1981" s="28"/>
      <c r="V1981" s="28"/>
      <c r="X1981" s="28"/>
      <c r="Y1981" s="28"/>
    </row>
    <row r="1982" spans="1:25" x14ac:dyDescent="0.2">
      <c r="A1982" t="e">
        <f>IF(OR(F1982=#REF!,G1982=#REF!),ROUND(A1981+1,0),A1981+0.0001)</f>
        <v>#REF!</v>
      </c>
      <c r="B1982" s="20" t="e">
        <f>IF(AND(E1982&gt;=$B$2,E1982&lt;=$B$3,OR(F1982=#REF!,G1982=#REF!)),ROUND(B1981+1,0),B1981+0.0001)</f>
        <v>#REF!</v>
      </c>
      <c r="C1982" s="20" t="e">
        <f>IF(H1982=#REF!,ROUND(C1981+1,0),C1981+0.0001)</f>
        <v>#REF!</v>
      </c>
      <c r="D1982" s="21"/>
      <c r="E1982" s="22"/>
      <c r="F1982" s="23"/>
      <c r="G1982" s="24"/>
      <c r="H1982" s="51"/>
      <c r="I1982" s="25"/>
      <c r="J1982" s="31"/>
      <c r="K1982" s="43" t="str">
        <f t="shared" si="62"/>
        <v/>
      </c>
      <c r="L1982" s="45" t="str">
        <f>IF(F1982="","",VLOOKUP(Journal!F1982,Kontenplan!$E$9:$F$278,2))</f>
        <v/>
      </c>
      <c r="M1982" s="44" t="str">
        <f>IF(G1982="","",VLOOKUP(Journal!G1982,Kontenplan!$E$9:$F$278,2))</f>
        <v/>
      </c>
      <c r="N1982" s="28" t="str">
        <f>IF(AND(G1982="",I1982="",J1982=""),"",IF(AND(I1982&gt;0,OR(F1982="",G1982="")),"Bitte gültige Kontonummer/n eingeben",IF(OR(AND(F1982&gt;0,F1982&lt;1000),F1982&gt;9999),"Sollkontonummer muss vierstellig sein",IF(VLOOKUP(F1982,Kontenplan!$E$9:$E$277,1)&lt;&gt;F1982,"Sollkonto existiert nicht",IF(D1982=0,"Bitte Beleg-Nr. prüfen",IF(OR(AND(G1982&gt;0,G1982&lt;1000),G1982&gt;9999),"Habenkontonummer muss vierstellig sein",IF(VLOOKUP(G1982,Kontenplan!$E$9:$F$277,1)&lt;&gt;G1982,"Habenkonto exisitert nicht","")))))))</f>
        <v/>
      </c>
      <c r="O1982" s="28" t="str">
        <f t="shared" si="63"/>
        <v/>
      </c>
      <c r="P1982" s="28"/>
      <c r="Q1982" s="28"/>
      <c r="R1982" s="28"/>
      <c r="S1982" s="28"/>
      <c r="T1982" s="28"/>
      <c r="U1982" s="28"/>
      <c r="V1982" s="28"/>
      <c r="X1982" s="28"/>
      <c r="Y1982" s="28"/>
    </row>
    <row r="1983" spans="1:25" x14ac:dyDescent="0.2">
      <c r="A1983" t="e">
        <f>IF(OR(F1983=#REF!,G1983=#REF!),ROUND(A1982+1,0),A1982+0.0001)</f>
        <v>#REF!</v>
      </c>
      <c r="B1983" s="20" t="e">
        <f>IF(AND(E1983&gt;=$B$2,E1983&lt;=$B$3,OR(F1983=#REF!,G1983=#REF!)),ROUND(B1982+1,0),B1982+0.0001)</f>
        <v>#REF!</v>
      </c>
      <c r="C1983" s="20" t="e">
        <f>IF(H1983=#REF!,ROUND(C1982+1,0),C1982+0.0001)</f>
        <v>#REF!</v>
      </c>
      <c r="D1983" s="21"/>
      <c r="E1983" s="22"/>
      <c r="F1983" s="23"/>
      <c r="G1983" s="24"/>
      <c r="H1983" s="51"/>
      <c r="I1983" s="25"/>
      <c r="J1983" s="31"/>
      <c r="K1983" s="43" t="str">
        <f t="shared" si="62"/>
        <v/>
      </c>
      <c r="L1983" s="45" t="str">
        <f>IF(F1983="","",VLOOKUP(Journal!F1983,Kontenplan!$E$9:$F$278,2))</f>
        <v/>
      </c>
      <c r="M1983" s="44" t="str">
        <f>IF(G1983="","",VLOOKUP(Journal!G1983,Kontenplan!$E$9:$F$278,2))</f>
        <v/>
      </c>
      <c r="N1983" s="28" t="str">
        <f>IF(AND(G1983="",I1983="",J1983=""),"",IF(AND(I1983&gt;0,OR(F1983="",G1983="")),"Bitte gültige Kontonummer/n eingeben",IF(OR(AND(F1983&gt;0,F1983&lt;1000),F1983&gt;9999),"Sollkontonummer muss vierstellig sein",IF(VLOOKUP(F1983,Kontenplan!$E$9:$E$277,1)&lt;&gt;F1983,"Sollkonto existiert nicht",IF(D1983=0,"Bitte Beleg-Nr. prüfen",IF(OR(AND(G1983&gt;0,G1983&lt;1000),G1983&gt;9999),"Habenkontonummer muss vierstellig sein",IF(VLOOKUP(G1983,Kontenplan!$E$9:$F$277,1)&lt;&gt;G1983,"Habenkonto exisitert nicht","")))))))</f>
        <v/>
      </c>
      <c r="O1983" s="28" t="str">
        <f t="shared" si="63"/>
        <v/>
      </c>
      <c r="P1983" s="28"/>
      <c r="Q1983" s="28"/>
      <c r="R1983" s="28"/>
      <c r="S1983" s="28"/>
      <c r="T1983" s="28"/>
      <c r="U1983" s="28"/>
      <c r="V1983" s="28"/>
      <c r="X1983" s="28"/>
      <c r="Y1983" s="28"/>
    </row>
    <row r="1984" spans="1:25" x14ac:dyDescent="0.2">
      <c r="A1984" t="e">
        <f>IF(OR(F1984=#REF!,G1984=#REF!),ROUND(A1983+1,0),A1983+0.0001)</f>
        <v>#REF!</v>
      </c>
      <c r="B1984" s="20" t="e">
        <f>IF(AND(E1984&gt;=$B$2,E1984&lt;=$B$3,OR(F1984=#REF!,G1984=#REF!)),ROUND(B1983+1,0),B1983+0.0001)</f>
        <v>#REF!</v>
      </c>
      <c r="C1984" s="20" t="e">
        <f>IF(H1984=#REF!,ROUND(C1983+1,0),C1983+0.0001)</f>
        <v>#REF!</v>
      </c>
      <c r="D1984" s="21"/>
      <c r="E1984" s="22"/>
      <c r="F1984" s="23"/>
      <c r="G1984" s="24"/>
      <c r="H1984" s="51"/>
      <c r="I1984" s="25"/>
      <c r="J1984" s="31"/>
      <c r="K1984" s="43" t="str">
        <f t="shared" si="62"/>
        <v/>
      </c>
      <c r="L1984" s="45" t="str">
        <f>IF(F1984="","",VLOOKUP(Journal!F1984,Kontenplan!$E$9:$F$278,2))</f>
        <v/>
      </c>
      <c r="M1984" s="44" t="str">
        <f>IF(G1984="","",VLOOKUP(Journal!G1984,Kontenplan!$E$9:$F$278,2))</f>
        <v/>
      </c>
      <c r="N1984" s="28" t="str">
        <f>IF(AND(G1984="",I1984="",J1984=""),"",IF(AND(I1984&gt;0,OR(F1984="",G1984="")),"Bitte gültige Kontonummer/n eingeben",IF(OR(AND(F1984&gt;0,F1984&lt;1000),F1984&gt;9999),"Sollkontonummer muss vierstellig sein",IF(VLOOKUP(F1984,Kontenplan!$E$9:$E$277,1)&lt;&gt;F1984,"Sollkonto existiert nicht",IF(D1984=0,"Bitte Beleg-Nr. prüfen",IF(OR(AND(G1984&gt;0,G1984&lt;1000),G1984&gt;9999),"Habenkontonummer muss vierstellig sein",IF(VLOOKUP(G1984,Kontenplan!$E$9:$F$277,1)&lt;&gt;G1984,"Habenkonto exisitert nicht","")))))))</f>
        <v/>
      </c>
      <c r="O1984" s="28" t="str">
        <f t="shared" si="63"/>
        <v/>
      </c>
      <c r="P1984" s="28"/>
      <c r="Q1984" s="28"/>
      <c r="R1984" s="28"/>
      <c r="S1984" s="28"/>
      <c r="T1984" s="28"/>
      <c r="U1984" s="28"/>
      <c r="V1984" s="28"/>
      <c r="X1984" s="28"/>
      <c r="Y1984" s="28"/>
    </row>
    <row r="1985" spans="1:25" x14ac:dyDescent="0.2">
      <c r="A1985" t="e">
        <f>IF(OR(F1985=#REF!,G1985=#REF!),ROUND(A1984+1,0),A1984+0.0001)</f>
        <v>#REF!</v>
      </c>
      <c r="B1985" s="20" t="e">
        <f>IF(AND(E1985&gt;=$B$2,E1985&lt;=$B$3,OR(F1985=#REF!,G1985=#REF!)),ROUND(B1984+1,0),B1984+0.0001)</f>
        <v>#REF!</v>
      </c>
      <c r="C1985" s="20" t="e">
        <f>IF(H1985=#REF!,ROUND(C1984+1,0),C1984+0.0001)</f>
        <v>#REF!</v>
      </c>
      <c r="D1985" s="21"/>
      <c r="E1985" s="22"/>
      <c r="F1985" s="23"/>
      <c r="G1985" s="24"/>
      <c r="H1985" s="51"/>
      <c r="I1985" s="25"/>
      <c r="J1985" s="31"/>
      <c r="K1985" s="43" t="str">
        <f t="shared" si="62"/>
        <v/>
      </c>
      <c r="L1985" s="45" t="str">
        <f>IF(F1985="","",VLOOKUP(Journal!F1985,Kontenplan!$E$9:$F$278,2))</f>
        <v/>
      </c>
      <c r="M1985" s="44" t="str">
        <f>IF(G1985="","",VLOOKUP(Journal!G1985,Kontenplan!$E$9:$F$278,2))</f>
        <v/>
      </c>
      <c r="N1985" s="28" t="str">
        <f>IF(AND(G1985="",I1985="",J1985=""),"",IF(AND(I1985&gt;0,OR(F1985="",G1985="")),"Bitte gültige Kontonummer/n eingeben",IF(OR(AND(F1985&gt;0,F1985&lt;1000),F1985&gt;9999),"Sollkontonummer muss vierstellig sein",IF(VLOOKUP(F1985,Kontenplan!$E$9:$E$277,1)&lt;&gt;F1985,"Sollkonto existiert nicht",IF(D1985=0,"Bitte Beleg-Nr. prüfen",IF(OR(AND(G1985&gt;0,G1985&lt;1000),G1985&gt;9999),"Habenkontonummer muss vierstellig sein",IF(VLOOKUP(G1985,Kontenplan!$E$9:$F$277,1)&lt;&gt;G1985,"Habenkonto exisitert nicht","")))))))</f>
        <v/>
      </c>
      <c r="O1985" s="28" t="str">
        <f t="shared" si="63"/>
        <v/>
      </c>
      <c r="P1985" s="28"/>
      <c r="Q1985" s="28"/>
      <c r="R1985" s="28"/>
      <c r="S1985" s="28"/>
      <c r="T1985" s="28"/>
      <c r="U1985" s="28"/>
      <c r="V1985" s="28"/>
      <c r="X1985" s="28"/>
      <c r="Y1985" s="28"/>
    </row>
    <row r="1986" spans="1:25" x14ac:dyDescent="0.2">
      <c r="A1986" t="e">
        <f>IF(OR(F1986=#REF!,G1986=#REF!),ROUND(A1985+1,0),A1985+0.0001)</f>
        <v>#REF!</v>
      </c>
      <c r="B1986" s="20" t="e">
        <f>IF(AND(E1986&gt;=$B$2,E1986&lt;=$B$3,OR(F1986=#REF!,G1986=#REF!)),ROUND(B1985+1,0),B1985+0.0001)</f>
        <v>#REF!</v>
      </c>
      <c r="C1986" s="20" t="e">
        <f>IF(H1986=#REF!,ROUND(C1985+1,0),C1985+0.0001)</f>
        <v>#REF!</v>
      </c>
      <c r="D1986" s="21"/>
      <c r="E1986" s="22"/>
      <c r="F1986" s="23"/>
      <c r="G1986" s="24"/>
      <c r="H1986" s="51"/>
      <c r="I1986" s="25"/>
      <c r="J1986" s="31"/>
      <c r="K1986" s="43" t="str">
        <f t="shared" si="62"/>
        <v/>
      </c>
      <c r="L1986" s="45" t="str">
        <f>IF(F1986="","",VLOOKUP(Journal!F1986,Kontenplan!$E$9:$F$278,2))</f>
        <v/>
      </c>
      <c r="M1986" s="44" t="str">
        <f>IF(G1986="","",VLOOKUP(Journal!G1986,Kontenplan!$E$9:$F$278,2))</f>
        <v/>
      </c>
      <c r="N1986" s="28" t="str">
        <f>IF(AND(G1986="",I1986="",J1986=""),"",IF(AND(I1986&gt;0,OR(F1986="",G1986="")),"Bitte gültige Kontonummer/n eingeben",IF(OR(AND(F1986&gt;0,F1986&lt;1000),F1986&gt;9999),"Sollkontonummer muss vierstellig sein",IF(VLOOKUP(F1986,Kontenplan!$E$9:$E$277,1)&lt;&gt;F1986,"Sollkonto existiert nicht",IF(D1986=0,"Bitte Beleg-Nr. prüfen",IF(OR(AND(G1986&gt;0,G1986&lt;1000),G1986&gt;9999),"Habenkontonummer muss vierstellig sein",IF(VLOOKUP(G1986,Kontenplan!$E$9:$F$277,1)&lt;&gt;G1986,"Habenkonto exisitert nicht","")))))))</f>
        <v/>
      </c>
      <c r="O1986" s="28" t="str">
        <f t="shared" si="63"/>
        <v/>
      </c>
      <c r="P1986" s="28"/>
      <c r="Q1986" s="28"/>
      <c r="R1986" s="28"/>
      <c r="S1986" s="28"/>
      <c r="T1986" s="28"/>
      <c r="U1986" s="28"/>
      <c r="V1986" s="28"/>
      <c r="X1986" s="28"/>
      <c r="Y1986" s="28"/>
    </row>
    <row r="1987" spans="1:25" x14ac:dyDescent="0.2">
      <c r="A1987" t="e">
        <f>IF(OR(F1987=#REF!,G1987=#REF!),ROUND(A1986+1,0),A1986+0.0001)</f>
        <v>#REF!</v>
      </c>
      <c r="B1987" s="20" t="e">
        <f>IF(AND(E1987&gt;=$B$2,E1987&lt;=$B$3,OR(F1987=#REF!,G1987=#REF!)),ROUND(B1986+1,0),B1986+0.0001)</f>
        <v>#REF!</v>
      </c>
      <c r="C1987" s="20" t="e">
        <f>IF(H1987=#REF!,ROUND(C1986+1,0),C1986+0.0001)</f>
        <v>#REF!</v>
      </c>
      <c r="D1987" s="21"/>
      <c r="E1987" s="22"/>
      <c r="F1987" s="23"/>
      <c r="G1987" s="24"/>
      <c r="H1987" s="51"/>
      <c r="I1987" s="25"/>
      <c r="J1987" s="31"/>
      <c r="K1987" s="43" t="str">
        <f t="shared" si="62"/>
        <v/>
      </c>
      <c r="L1987" s="45" t="str">
        <f>IF(F1987="","",VLOOKUP(Journal!F1987,Kontenplan!$E$9:$F$278,2))</f>
        <v/>
      </c>
      <c r="M1987" s="44" t="str">
        <f>IF(G1987="","",VLOOKUP(Journal!G1987,Kontenplan!$E$9:$F$278,2))</f>
        <v/>
      </c>
      <c r="N1987" s="28" t="str">
        <f>IF(AND(G1987="",I1987="",J1987=""),"",IF(AND(I1987&gt;0,OR(F1987="",G1987="")),"Bitte gültige Kontonummer/n eingeben",IF(OR(AND(F1987&gt;0,F1987&lt;1000),F1987&gt;9999),"Sollkontonummer muss vierstellig sein",IF(VLOOKUP(F1987,Kontenplan!$E$9:$E$277,1)&lt;&gt;F1987,"Sollkonto existiert nicht",IF(D1987=0,"Bitte Beleg-Nr. prüfen",IF(OR(AND(G1987&gt;0,G1987&lt;1000),G1987&gt;9999),"Habenkontonummer muss vierstellig sein",IF(VLOOKUP(G1987,Kontenplan!$E$9:$F$277,1)&lt;&gt;G1987,"Habenkonto exisitert nicht","")))))))</f>
        <v/>
      </c>
      <c r="O1987" s="28" t="str">
        <f t="shared" si="63"/>
        <v/>
      </c>
      <c r="P1987" s="28"/>
      <c r="Q1987" s="28"/>
      <c r="R1987" s="28"/>
      <c r="S1987" s="28"/>
      <c r="T1987" s="28"/>
      <c r="U1987" s="28"/>
      <c r="V1987" s="28"/>
      <c r="X1987" s="28"/>
      <c r="Y1987" s="28"/>
    </row>
    <row r="1988" spans="1:25" x14ac:dyDescent="0.2">
      <c r="A1988" t="e">
        <f>IF(OR(F1988=#REF!,G1988=#REF!),ROUND(A1987+1,0),A1987+0.0001)</f>
        <v>#REF!</v>
      </c>
      <c r="B1988" s="20" t="e">
        <f>IF(AND(E1988&gt;=$B$2,E1988&lt;=$B$3,OR(F1988=#REF!,G1988=#REF!)),ROUND(B1987+1,0),B1987+0.0001)</f>
        <v>#REF!</v>
      </c>
      <c r="C1988" s="20" t="e">
        <f>IF(H1988=#REF!,ROUND(C1987+1,0),C1987+0.0001)</f>
        <v>#REF!</v>
      </c>
      <c r="D1988" s="21"/>
      <c r="E1988" s="22"/>
      <c r="F1988" s="23"/>
      <c r="G1988" s="24"/>
      <c r="H1988" s="51"/>
      <c r="I1988" s="25"/>
      <c r="J1988" s="31"/>
      <c r="K1988" s="43" t="str">
        <f t="shared" si="62"/>
        <v/>
      </c>
      <c r="L1988" s="45" t="str">
        <f>IF(F1988="","",VLOOKUP(Journal!F1988,Kontenplan!$E$9:$F$278,2))</f>
        <v/>
      </c>
      <c r="M1988" s="44" t="str">
        <f>IF(G1988="","",VLOOKUP(Journal!G1988,Kontenplan!$E$9:$F$278,2))</f>
        <v/>
      </c>
      <c r="N1988" s="28" t="str">
        <f>IF(AND(G1988="",I1988="",J1988=""),"",IF(AND(I1988&gt;0,OR(F1988="",G1988="")),"Bitte gültige Kontonummer/n eingeben",IF(OR(AND(F1988&gt;0,F1988&lt;1000),F1988&gt;9999),"Sollkontonummer muss vierstellig sein",IF(VLOOKUP(F1988,Kontenplan!$E$9:$E$277,1)&lt;&gt;F1988,"Sollkonto existiert nicht",IF(D1988=0,"Bitte Beleg-Nr. prüfen",IF(OR(AND(G1988&gt;0,G1988&lt;1000),G1988&gt;9999),"Habenkontonummer muss vierstellig sein",IF(VLOOKUP(G1988,Kontenplan!$E$9:$F$277,1)&lt;&gt;G1988,"Habenkonto exisitert nicht","")))))))</f>
        <v/>
      </c>
      <c r="O1988" s="28" t="str">
        <f t="shared" si="63"/>
        <v/>
      </c>
      <c r="P1988" s="28"/>
      <c r="Q1988" s="28"/>
      <c r="R1988" s="28"/>
      <c r="S1988" s="28"/>
      <c r="T1988" s="28"/>
      <c r="U1988" s="28"/>
      <c r="V1988" s="28"/>
      <c r="X1988" s="28"/>
      <c r="Y1988" s="28"/>
    </row>
    <row r="1989" spans="1:25" x14ac:dyDescent="0.2">
      <c r="A1989" t="e">
        <f>IF(OR(F1989=#REF!,G1989=#REF!),ROUND(A1988+1,0),A1988+0.0001)</f>
        <v>#REF!</v>
      </c>
      <c r="B1989" s="20" t="e">
        <f>IF(AND(E1989&gt;=$B$2,E1989&lt;=$B$3,OR(F1989=#REF!,G1989=#REF!)),ROUND(B1988+1,0),B1988+0.0001)</f>
        <v>#REF!</v>
      </c>
      <c r="C1989" s="20" t="e">
        <f>IF(H1989=#REF!,ROUND(C1988+1,0),C1988+0.0001)</f>
        <v>#REF!</v>
      </c>
      <c r="D1989" s="21"/>
      <c r="E1989" s="22"/>
      <c r="F1989" s="23"/>
      <c r="G1989" s="24"/>
      <c r="H1989" s="51"/>
      <c r="I1989" s="25"/>
      <c r="J1989" s="31"/>
      <c r="K1989" s="43" t="str">
        <f t="shared" si="62"/>
        <v/>
      </c>
      <c r="L1989" s="45" t="str">
        <f>IF(F1989="","",VLOOKUP(Journal!F1989,Kontenplan!$E$9:$F$278,2))</f>
        <v/>
      </c>
      <c r="M1989" s="44" t="str">
        <f>IF(G1989="","",VLOOKUP(Journal!G1989,Kontenplan!$E$9:$F$278,2))</f>
        <v/>
      </c>
      <c r="N1989" s="28" t="str">
        <f>IF(AND(G1989="",I1989="",J1989=""),"",IF(AND(I1989&gt;0,OR(F1989="",G1989="")),"Bitte gültige Kontonummer/n eingeben",IF(OR(AND(F1989&gt;0,F1989&lt;1000),F1989&gt;9999),"Sollkontonummer muss vierstellig sein",IF(VLOOKUP(F1989,Kontenplan!$E$9:$E$277,1)&lt;&gt;F1989,"Sollkonto existiert nicht",IF(D1989=0,"Bitte Beleg-Nr. prüfen",IF(OR(AND(G1989&gt;0,G1989&lt;1000),G1989&gt;9999),"Habenkontonummer muss vierstellig sein",IF(VLOOKUP(G1989,Kontenplan!$E$9:$F$277,1)&lt;&gt;G1989,"Habenkonto exisitert nicht","")))))))</f>
        <v/>
      </c>
      <c r="O1989" s="28" t="str">
        <f t="shared" si="63"/>
        <v/>
      </c>
      <c r="P1989" s="28"/>
      <c r="Q1989" s="28"/>
      <c r="R1989" s="28"/>
      <c r="S1989" s="28"/>
      <c r="T1989" s="28"/>
      <c r="U1989" s="28"/>
      <c r="V1989" s="28"/>
      <c r="X1989" s="28"/>
      <c r="Y1989" s="28"/>
    </row>
    <row r="1990" spans="1:25" x14ac:dyDescent="0.2">
      <c r="A1990" t="e">
        <f>IF(OR(F1990=#REF!,G1990=#REF!),ROUND(A1989+1,0),A1989+0.0001)</f>
        <v>#REF!</v>
      </c>
      <c r="B1990" s="20" t="e">
        <f>IF(AND(E1990&gt;=$B$2,E1990&lt;=$B$3,OR(F1990=#REF!,G1990=#REF!)),ROUND(B1989+1,0),B1989+0.0001)</f>
        <v>#REF!</v>
      </c>
      <c r="C1990" s="20" t="e">
        <f>IF(H1990=#REF!,ROUND(C1989+1,0),C1989+0.0001)</f>
        <v>#REF!</v>
      </c>
      <c r="D1990" s="21"/>
      <c r="E1990" s="22"/>
      <c r="F1990" s="23"/>
      <c r="G1990" s="24"/>
      <c r="H1990" s="51"/>
      <c r="I1990" s="25"/>
      <c r="J1990" s="31"/>
      <c r="K1990" s="43" t="str">
        <f t="shared" si="62"/>
        <v/>
      </c>
      <c r="L1990" s="45" t="str">
        <f>IF(F1990="","",VLOOKUP(Journal!F1990,Kontenplan!$E$9:$F$278,2))</f>
        <v/>
      </c>
      <c r="M1990" s="44" t="str">
        <f>IF(G1990="","",VLOOKUP(Journal!G1990,Kontenplan!$E$9:$F$278,2))</f>
        <v/>
      </c>
      <c r="N1990" s="28" t="str">
        <f>IF(AND(G1990="",I1990="",J1990=""),"",IF(AND(I1990&gt;0,OR(F1990="",G1990="")),"Bitte gültige Kontonummer/n eingeben",IF(OR(AND(F1990&gt;0,F1990&lt;1000),F1990&gt;9999),"Sollkontonummer muss vierstellig sein",IF(VLOOKUP(F1990,Kontenplan!$E$9:$E$277,1)&lt;&gt;F1990,"Sollkonto existiert nicht",IF(D1990=0,"Bitte Beleg-Nr. prüfen",IF(OR(AND(G1990&gt;0,G1990&lt;1000),G1990&gt;9999),"Habenkontonummer muss vierstellig sein",IF(VLOOKUP(G1990,Kontenplan!$E$9:$F$277,1)&lt;&gt;G1990,"Habenkonto exisitert nicht","")))))))</f>
        <v/>
      </c>
      <c r="O1990" s="28" t="str">
        <f t="shared" si="63"/>
        <v/>
      </c>
      <c r="P1990" s="28"/>
      <c r="Q1990" s="28"/>
      <c r="R1990" s="28"/>
      <c r="S1990" s="28"/>
      <c r="T1990" s="28"/>
      <c r="U1990" s="28"/>
      <c r="V1990" s="28"/>
      <c r="X1990" s="28"/>
      <c r="Y1990" s="28"/>
    </row>
    <row r="1991" spans="1:25" x14ac:dyDescent="0.2">
      <c r="A1991" t="e">
        <f>IF(OR(F1991=#REF!,G1991=#REF!),ROUND(A1990+1,0),A1990+0.0001)</f>
        <v>#REF!</v>
      </c>
      <c r="B1991" s="20" t="e">
        <f>IF(AND(E1991&gt;=$B$2,E1991&lt;=$B$3,OR(F1991=#REF!,G1991=#REF!)),ROUND(B1990+1,0),B1990+0.0001)</f>
        <v>#REF!</v>
      </c>
      <c r="C1991" s="20" t="e">
        <f>IF(H1991=#REF!,ROUND(C1990+1,0),C1990+0.0001)</f>
        <v>#REF!</v>
      </c>
      <c r="D1991" s="21"/>
      <c r="E1991" s="22"/>
      <c r="F1991" s="23"/>
      <c r="G1991" s="24"/>
      <c r="H1991" s="51"/>
      <c r="I1991" s="25"/>
      <c r="J1991" s="31"/>
      <c r="K1991" s="43" t="str">
        <f t="shared" si="62"/>
        <v/>
      </c>
      <c r="L1991" s="45" t="str">
        <f>IF(F1991="","",VLOOKUP(Journal!F1991,Kontenplan!$E$9:$F$278,2))</f>
        <v/>
      </c>
      <c r="M1991" s="44" t="str">
        <f>IF(G1991="","",VLOOKUP(Journal!G1991,Kontenplan!$E$9:$F$278,2))</f>
        <v/>
      </c>
      <c r="N1991" s="28" t="str">
        <f>IF(AND(G1991="",I1991="",J1991=""),"",IF(AND(I1991&gt;0,OR(F1991="",G1991="")),"Bitte gültige Kontonummer/n eingeben",IF(OR(AND(F1991&gt;0,F1991&lt;1000),F1991&gt;9999),"Sollkontonummer muss vierstellig sein",IF(VLOOKUP(F1991,Kontenplan!$E$9:$E$277,1)&lt;&gt;F1991,"Sollkonto existiert nicht",IF(D1991=0,"Bitte Beleg-Nr. prüfen",IF(OR(AND(G1991&gt;0,G1991&lt;1000),G1991&gt;9999),"Habenkontonummer muss vierstellig sein",IF(VLOOKUP(G1991,Kontenplan!$E$9:$F$277,1)&lt;&gt;G1991,"Habenkonto exisitert nicht","")))))))</f>
        <v/>
      </c>
      <c r="O1991" s="28" t="str">
        <f t="shared" si="63"/>
        <v/>
      </c>
      <c r="P1991" s="28"/>
      <c r="Q1991" s="28"/>
      <c r="R1991" s="28"/>
      <c r="S1991" s="28"/>
      <c r="T1991" s="28"/>
      <c r="U1991" s="28"/>
      <c r="V1991" s="28"/>
      <c r="X1991" s="28"/>
      <c r="Y1991" s="28"/>
    </row>
    <row r="1992" spans="1:25" x14ac:dyDescent="0.2">
      <c r="A1992" t="e">
        <f>IF(OR(F1992=#REF!,G1992=#REF!),ROUND(A1991+1,0),A1991+0.0001)</f>
        <v>#REF!</v>
      </c>
      <c r="B1992" s="20" t="e">
        <f>IF(AND(E1992&gt;=$B$2,E1992&lt;=$B$3,OR(F1992=#REF!,G1992=#REF!)),ROUND(B1991+1,0),B1991+0.0001)</f>
        <v>#REF!</v>
      </c>
      <c r="C1992" s="20" t="e">
        <f>IF(H1992=#REF!,ROUND(C1991+1,0),C1991+0.0001)</f>
        <v>#REF!</v>
      </c>
      <c r="D1992" s="21"/>
      <c r="E1992" s="22"/>
      <c r="F1992" s="23"/>
      <c r="G1992" s="24"/>
      <c r="H1992" s="51"/>
      <c r="I1992" s="25"/>
      <c r="J1992" s="31"/>
      <c r="K1992" s="43" t="str">
        <f t="shared" si="62"/>
        <v/>
      </c>
      <c r="L1992" s="45" t="str">
        <f>IF(F1992="","",VLOOKUP(Journal!F1992,Kontenplan!$E$9:$F$278,2))</f>
        <v/>
      </c>
      <c r="M1992" s="44" t="str">
        <f>IF(G1992="","",VLOOKUP(Journal!G1992,Kontenplan!$E$9:$F$278,2))</f>
        <v/>
      </c>
      <c r="N1992" s="28" t="str">
        <f>IF(AND(G1992="",I1992="",J1992=""),"",IF(AND(I1992&gt;0,OR(F1992="",G1992="")),"Bitte gültige Kontonummer/n eingeben",IF(OR(AND(F1992&gt;0,F1992&lt;1000),F1992&gt;9999),"Sollkontonummer muss vierstellig sein",IF(VLOOKUP(F1992,Kontenplan!$E$9:$E$277,1)&lt;&gt;F1992,"Sollkonto existiert nicht",IF(D1992=0,"Bitte Beleg-Nr. prüfen",IF(OR(AND(G1992&gt;0,G1992&lt;1000),G1992&gt;9999),"Habenkontonummer muss vierstellig sein",IF(VLOOKUP(G1992,Kontenplan!$E$9:$F$277,1)&lt;&gt;G1992,"Habenkonto exisitert nicht","")))))))</f>
        <v/>
      </c>
      <c r="O1992" s="28" t="str">
        <f t="shared" si="63"/>
        <v/>
      </c>
      <c r="P1992" s="28"/>
      <c r="Q1992" s="28"/>
      <c r="R1992" s="28"/>
      <c r="S1992" s="28"/>
      <c r="T1992" s="28"/>
      <c r="U1992" s="28"/>
      <c r="V1992" s="28"/>
      <c r="X1992" s="28"/>
      <c r="Y1992" s="28"/>
    </row>
    <row r="1993" spans="1:25" x14ac:dyDescent="0.2">
      <c r="A1993" t="e">
        <f>IF(OR(F1993=#REF!,G1993=#REF!),ROUND(A1992+1,0),A1992+0.0001)</f>
        <v>#REF!</v>
      </c>
      <c r="B1993" s="20" t="e">
        <f>IF(AND(E1993&gt;=$B$2,E1993&lt;=$B$3,OR(F1993=#REF!,G1993=#REF!)),ROUND(B1992+1,0),B1992+0.0001)</f>
        <v>#REF!</v>
      </c>
      <c r="C1993" s="20" t="e">
        <f>IF(H1993=#REF!,ROUND(C1992+1,0),C1992+0.0001)</f>
        <v>#REF!</v>
      </c>
      <c r="D1993" s="21"/>
      <c r="E1993" s="22"/>
      <c r="F1993" s="23"/>
      <c r="G1993" s="24"/>
      <c r="H1993" s="51"/>
      <c r="I1993" s="25"/>
      <c r="J1993" s="31"/>
      <c r="K1993" s="43" t="str">
        <f t="shared" si="62"/>
        <v/>
      </c>
      <c r="L1993" s="45" t="str">
        <f>IF(F1993="","",VLOOKUP(Journal!F1993,Kontenplan!$E$9:$F$278,2))</f>
        <v/>
      </c>
      <c r="M1993" s="44" t="str">
        <f>IF(G1993="","",VLOOKUP(Journal!G1993,Kontenplan!$E$9:$F$278,2))</f>
        <v/>
      </c>
      <c r="N1993" s="28" t="str">
        <f>IF(AND(G1993="",I1993="",J1993=""),"",IF(AND(I1993&gt;0,OR(F1993="",G1993="")),"Bitte gültige Kontonummer/n eingeben",IF(OR(AND(F1993&gt;0,F1993&lt;1000),F1993&gt;9999),"Sollkontonummer muss vierstellig sein",IF(VLOOKUP(F1993,Kontenplan!$E$9:$E$277,1)&lt;&gt;F1993,"Sollkonto existiert nicht",IF(D1993=0,"Bitte Beleg-Nr. prüfen",IF(OR(AND(G1993&gt;0,G1993&lt;1000),G1993&gt;9999),"Habenkontonummer muss vierstellig sein",IF(VLOOKUP(G1993,Kontenplan!$E$9:$F$277,1)&lt;&gt;G1993,"Habenkonto exisitert nicht","")))))))</f>
        <v/>
      </c>
      <c r="O1993" s="28" t="str">
        <f t="shared" si="63"/>
        <v/>
      </c>
      <c r="P1993" s="28"/>
      <c r="Q1993" s="28"/>
      <c r="R1993" s="28"/>
      <c r="S1993" s="28"/>
      <c r="T1993" s="28"/>
      <c r="U1993" s="28"/>
      <c r="V1993" s="28"/>
      <c r="X1993" s="28"/>
      <c r="Y1993" s="28"/>
    </row>
    <row r="1994" spans="1:25" x14ac:dyDescent="0.2">
      <c r="A1994" t="e">
        <f>IF(OR(F1994=#REF!,G1994=#REF!),ROUND(A1993+1,0),A1993+0.0001)</f>
        <v>#REF!</v>
      </c>
      <c r="B1994" s="20" t="e">
        <f>IF(AND(E1994&gt;=$B$2,E1994&lt;=$B$3,OR(F1994=#REF!,G1994=#REF!)),ROUND(B1993+1,0),B1993+0.0001)</f>
        <v>#REF!</v>
      </c>
      <c r="C1994" s="20" t="e">
        <f>IF(H1994=#REF!,ROUND(C1993+1,0),C1993+0.0001)</f>
        <v>#REF!</v>
      </c>
      <c r="D1994" s="21"/>
      <c r="E1994" s="22"/>
      <c r="F1994" s="23"/>
      <c r="G1994" s="24"/>
      <c r="H1994" s="51"/>
      <c r="I1994" s="25"/>
      <c r="J1994" s="31"/>
      <c r="K1994" s="43" t="str">
        <f t="shared" si="62"/>
        <v/>
      </c>
      <c r="L1994" s="45" t="str">
        <f>IF(F1994="","",VLOOKUP(Journal!F1994,Kontenplan!$E$9:$F$278,2))</f>
        <v/>
      </c>
      <c r="M1994" s="44" t="str">
        <f>IF(G1994="","",VLOOKUP(Journal!G1994,Kontenplan!$E$9:$F$278,2))</f>
        <v/>
      </c>
      <c r="N1994" s="28" t="str">
        <f>IF(AND(G1994="",I1994="",J1994=""),"",IF(AND(I1994&gt;0,OR(F1994="",G1994="")),"Bitte gültige Kontonummer/n eingeben",IF(OR(AND(F1994&gt;0,F1994&lt;1000),F1994&gt;9999),"Sollkontonummer muss vierstellig sein",IF(VLOOKUP(F1994,Kontenplan!$E$9:$E$277,1)&lt;&gt;F1994,"Sollkonto existiert nicht",IF(D1994=0,"Bitte Beleg-Nr. prüfen",IF(OR(AND(G1994&gt;0,G1994&lt;1000),G1994&gt;9999),"Habenkontonummer muss vierstellig sein",IF(VLOOKUP(G1994,Kontenplan!$E$9:$F$277,1)&lt;&gt;G1994,"Habenkonto exisitert nicht","")))))))</f>
        <v/>
      </c>
      <c r="O1994" s="28" t="str">
        <f t="shared" si="63"/>
        <v/>
      </c>
      <c r="P1994" s="28"/>
      <c r="Q1994" s="28"/>
      <c r="R1994" s="28"/>
      <c r="S1994" s="28"/>
      <c r="T1994" s="28"/>
      <c r="U1994" s="28"/>
      <c r="V1994" s="28"/>
      <c r="X1994" s="28"/>
      <c r="Y1994" s="28"/>
    </row>
    <row r="1995" spans="1:25" x14ac:dyDescent="0.2">
      <c r="A1995" t="e">
        <f>IF(OR(F1995=#REF!,G1995=#REF!),ROUND(A1994+1,0),A1994+0.0001)</f>
        <v>#REF!</v>
      </c>
      <c r="B1995" s="20" t="e">
        <f>IF(AND(E1995&gt;=$B$2,E1995&lt;=$B$3,OR(F1995=#REF!,G1995=#REF!)),ROUND(B1994+1,0),B1994+0.0001)</f>
        <v>#REF!</v>
      </c>
      <c r="C1995" s="20" t="e">
        <f>IF(H1995=#REF!,ROUND(C1994+1,0),C1994+0.0001)</f>
        <v>#REF!</v>
      </c>
      <c r="D1995" s="21"/>
      <c r="E1995" s="22"/>
      <c r="F1995" s="23"/>
      <c r="G1995" s="24"/>
      <c r="H1995" s="51"/>
      <c r="I1995" s="25"/>
      <c r="J1995" s="31"/>
      <c r="K1995" s="43" t="str">
        <f t="shared" si="62"/>
        <v/>
      </c>
      <c r="L1995" s="45" t="str">
        <f>IF(F1995="","",VLOOKUP(Journal!F1995,Kontenplan!$E$9:$F$278,2))</f>
        <v/>
      </c>
      <c r="M1995" s="44" t="str">
        <f>IF(G1995="","",VLOOKUP(Journal!G1995,Kontenplan!$E$9:$F$278,2))</f>
        <v/>
      </c>
      <c r="N1995" s="28" t="str">
        <f>IF(AND(G1995="",I1995="",J1995=""),"",IF(AND(I1995&gt;0,OR(F1995="",G1995="")),"Bitte gültige Kontonummer/n eingeben",IF(OR(AND(F1995&gt;0,F1995&lt;1000),F1995&gt;9999),"Sollkontonummer muss vierstellig sein",IF(VLOOKUP(F1995,Kontenplan!$E$9:$E$277,1)&lt;&gt;F1995,"Sollkonto existiert nicht",IF(D1995=0,"Bitte Beleg-Nr. prüfen",IF(OR(AND(G1995&gt;0,G1995&lt;1000),G1995&gt;9999),"Habenkontonummer muss vierstellig sein",IF(VLOOKUP(G1995,Kontenplan!$E$9:$F$277,1)&lt;&gt;G1995,"Habenkonto exisitert nicht","")))))))</f>
        <v/>
      </c>
      <c r="O1995" s="28" t="str">
        <f t="shared" si="63"/>
        <v/>
      </c>
      <c r="P1995" s="28"/>
      <c r="Q1995" s="28"/>
      <c r="R1995" s="28"/>
      <c r="S1995" s="28"/>
      <c r="T1995" s="28"/>
      <c r="U1995" s="28"/>
      <c r="V1995" s="28"/>
      <c r="X1995" s="28"/>
      <c r="Y1995" s="28"/>
    </row>
    <row r="1996" spans="1:25" x14ac:dyDescent="0.2">
      <c r="A1996" t="e">
        <f>IF(OR(F1996=#REF!,G1996=#REF!),ROUND(A1995+1,0),A1995+0.0001)</f>
        <v>#REF!</v>
      </c>
      <c r="B1996" s="20" t="e">
        <f>IF(AND(E1996&gt;=$B$2,E1996&lt;=$B$3,OR(F1996=#REF!,G1996=#REF!)),ROUND(B1995+1,0),B1995+0.0001)</f>
        <v>#REF!</v>
      </c>
      <c r="C1996" s="20" t="e">
        <f>IF(H1996=#REF!,ROUND(C1995+1,0),C1995+0.0001)</f>
        <v>#REF!</v>
      </c>
      <c r="D1996" s="21"/>
      <c r="E1996" s="22"/>
      <c r="F1996" s="23"/>
      <c r="G1996" s="24"/>
      <c r="H1996" s="51"/>
      <c r="I1996" s="25"/>
      <c r="J1996" s="31"/>
      <c r="K1996" s="43" t="str">
        <f t="shared" si="62"/>
        <v/>
      </c>
      <c r="L1996" s="45" t="str">
        <f>IF(F1996="","",VLOOKUP(Journal!F1996,Kontenplan!$E$9:$F$278,2))</f>
        <v/>
      </c>
      <c r="M1996" s="44" t="str">
        <f>IF(G1996="","",VLOOKUP(Journal!G1996,Kontenplan!$E$9:$F$278,2))</f>
        <v/>
      </c>
      <c r="N1996" s="28" t="str">
        <f>IF(AND(G1996="",I1996="",J1996=""),"",IF(AND(I1996&gt;0,OR(F1996="",G1996="")),"Bitte gültige Kontonummer/n eingeben",IF(OR(AND(F1996&gt;0,F1996&lt;1000),F1996&gt;9999),"Sollkontonummer muss vierstellig sein",IF(VLOOKUP(F1996,Kontenplan!$E$9:$E$277,1)&lt;&gt;F1996,"Sollkonto existiert nicht",IF(D1996=0,"Bitte Beleg-Nr. prüfen",IF(OR(AND(G1996&gt;0,G1996&lt;1000),G1996&gt;9999),"Habenkontonummer muss vierstellig sein",IF(VLOOKUP(G1996,Kontenplan!$E$9:$F$277,1)&lt;&gt;G1996,"Habenkonto exisitert nicht","")))))))</f>
        <v/>
      </c>
      <c r="O1996" s="28" t="str">
        <f t="shared" si="63"/>
        <v/>
      </c>
      <c r="P1996" s="28"/>
      <c r="Q1996" s="28"/>
      <c r="R1996" s="28"/>
      <c r="S1996" s="28"/>
      <c r="T1996" s="28"/>
      <c r="U1996" s="28"/>
      <c r="V1996" s="28"/>
      <c r="X1996" s="28"/>
      <c r="Y1996" s="28"/>
    </row>
    <row r="1997" spans="1:25" x14ac:dyDescent="0.2">
      <c r="A1997" t="e">
        <f>IF(OR(F1997=#REF!,G1997=#REF!),ROUND(A1996+1,0),A1996+0.0001)</f>
        <v>#REF!</v>
      </c>
      <c r="B1997" s="20" t="e">
        <f>IF(AND(E1997&gt;=$B$2,E1997&lt;=$B$3,OR(F1997=#REF!,G1997=#REF!)),ROUND(B1996+1,0),B1996+0.0001)</f>
        <v>#REF!</v>
      </c>
      <c r="C1997" s="20" t="e">
        <f>IF(H1997=#REF!,ROUND(C1996+1,0),C1996+0.0001)</f>
        <v>#REF!</v>
      </c>
      <c r="D1997" s="21"/>
      <c r="E1997" s="22"/>
      <c r="F1997" s="23"/>
      <c r="G1997" s="24"/>
      <c r="H1997" s="51"/>
      <c r="I1997" s="25"/>
      <c r="J1997" s="31"/>
      <c r="K1997" s="43" t="str">
        <f t="shared" si="62"/>
        <v/>
      </c>
      <c r="L1997" s="45" t="str">
        <f>IF(F1997="","",VLOOKUP(Journal!F1997,Kontenplan!$E$9:$F$278,2))</f>
        <v/>
      </c>
      <c r="M1997" s="44" t="str">
        <f>IF(G1997="","",VLOOKUP(Journal!G1997,Kontenplan!$E$9:$F$278,2))</f>
        <v/>
      </c>
      <c r="N1997" s="28" t="str">
        <f>IF(AND(G1997="",I1997="",J1997=""),"",IF(AND(I1997&gt;0,OR(F1997="",G1997="")),"Bitte gültige Kontonummer/n eingeben",IF(OR(AND(F1997&gt;0,F1997&lt;1000),F1997&gt;9999),"Sollkontonummer muss vierstellig sein",IF(VLOOKUP(F1997,Kontenplan!$E$9:$E$277,1)&lt;&gt;F1997,"Sollkonto existiert nicht",IF(D1997=0,"Bitte Beleg-Nr. prüfen",IF(OR(AND(G1997&gt;0,G1997&lt;1000),G1997&gt;9999),"Habenkontonummer muss vierstellig sein",IF(VLOOKUP(G1997,Kontenplan!$E$9:$F$277,1)&lt;&gt;G1997,"Habenkonto exisitert nicht","")))))))</f>
        <v/>
      </c>
      <c r="O1997" s="28" t="str">
        <f t="shared" si="63"/>
        <v/>
      </c>
      <c r="P1997" s="28"/>
      <c r="Q1997" s="28"/>
      <c r="R1997" s="28"/>
      <c r="S1997" s="28"/>
      <c r="T1997" s="28"/>
      <c r="U1997" s="28"/>
      <c r="V1997" s="28"/>
      <c r="X1997" s="28"/>
      <c r="Y1997" s="28"/>
    </row>
    <row r="1998" spans="1:25" x14ac:dyDescent="0.2">
      <c r="A1998" t="e">
        <f>IF(OR(F1998=#REF!,G1998=#REF!),ROUND(A1997+1,0),A1997+0.0001)</f>
        <v>#REF!</v>
      </c>
      <c r="B1998" s="20" t="e">
        <f>IF(AND(E1998&gt;=$B$2,E1998&lt;=$B$3,OR(F1998=#REF!,G1998=#REF!)),ROUND(B1997+1,0),B1997+0.0001)</f>
        <v>#REF!</v>
      </c>
      <c r="C1998" s="20" t="e">
        <f>IF(H1998=#REF!,ROUND(C1997+1,0),C1997+0.0001)</f>
        <v>#REF!</v>
      </c>
      <c r="D1998" s="21"/>
      <c r="E1998" s="22"/>
      <c r="F1998" s="23"/>
      <c r="G1998" s="24"/>
      <c r="H1998" s="51"/>
      <c r="I1998" s="25"/>
      <c r="J1998" s="31"/>
      <c r="K1998" s="43" t="str">
        <f t="shared" si="62"/>
        <v/>
      </c>
      <c r="L1998" s="45" t="str">
        <f>IF(F1998="","",VLOOKUP(Journal!F1998,Kontenplan!$E$9:$F$278,2))</f>
        <v/>
      </c>
      <c r="M1998" s="44" t="str">
        <f>IF(G1998="","",VLOOKUP(Journal!G1998,Kontenplan!$E$9:$F$278,2))</f>
        <v/>
      </c>
      <c r="N1998" s="28" t="str">
        <f>IF(AND(G1998="",I1998="",J1998=""),"",IF(AND(I1998&gt;0,OR(F1998="",G1998="")),"Bitte gültige Kontonummer/n eingeben",IF(OR(AND(F1998&gt;0,F1998&lt;1000),F1998&gt;9999),"Sollkontonummer muss vierstellig sein",IF(VLOOKUP(F1998,Kontenplan!$E$9:$E$277,1)&lt;&gt;F1998,"Sollkonto existiert nicht",IF(D1998=0,"Bitte Beleg-Nr. prüfen",IF(OR(AND(G1998&gt;0,G1998&lt;1000),G1998&gt;9999),"Habenkontonummer muss vierstellig sein",IF(VLOOKUP(G1998,Kontenplan!$E$9:$F$277,1)&lt;&gt;G1998,"Habenkonto exisitert nicht","")))))))</f>
        <v/>
      </c>
      <c r="O1998" s="28" t="str">
        <f t="shared" si="63"/>
        <v/>
      </c>
      <c r="P1998" s="28"/>
      <c r="Q1998" s="28"/>
      <c r="R1998" s="28"/>
      <c r="S1998" s="28"/>
      <c r="T1998" s="28"/>
      <c r="U1998" s="28"/>
      <c r="V1998" s="28"/>
      <c r="X1998" s="28"/>
      <c r="Y1998" s="28"/>
    </row>
    <row r="1999" spans="1:25" x14ac:dyDescent="0.2">
      <c r="A1999" t="e">
        <f>IF(OR(F1999=#REF!,G1999=#REF!),ROUND(A1998+1,0),A1998+0.0001)</f>
        <v>#REF!</v>
      </c>
      <c r="B1999" s="20" t="e">
        <f>IF(AND(E1999&gt;=$B$2,E1999&lt;=$B$3,OR(F1999=#REF!,G1999=#REF!)),ROUND(B1998+1,0),B1998+0.0001)</f>
        <v>#REF!</v>
      </c>
      <c r="C1999" s="20" t="e">
        <f>IF(H1999=#REF!,ROUND(C1998+1,0),C1998+0.0001)</f>
        <v>#REF!</v>
      </c>
      <c r="D1999" s="21"/>
      <c r="E1999" s="22"/>
      <c r="F1999" s="23"/>
      <c r="G1999" s="24"/>
      <c r="H1999" s="51"/>
      <c r="I1999" s="25"/>
      <c r="J1999" s="31"/>
      <c r="K1999" s="43" t="str">
        <f t="shared" si="62"/>
        <v/>
      </c>
      <c r="L1999" s="45" t="str">
        <f>IF(F1999="","",VLOOKUP(Journal!F1999,Kontenplan!$E$9:$F$278,2))</f>
        <v/>
      </c>
      <c r="M1999" s="44" t="str">
        <f>IF(G1999="","",VLOOKUP(Journal!G1999,Kontenplan!$E$9:$F$278,2))</f>
        <v/>
      </c>
      <c r="N1999" s="28" t="str">
        <f>IF(AND(G1999="",I1999="",J1999=""),"",IF(AND(I1999&gt;0,OR(F1999="",G1999="")),"Bitte gültige Kontonummer/n eingeben",IF(OR(AND(F1999&gt;0,F1999&lt;1000),F1999&gt;9999),"Sollkontonummer muss vierstellig sein",IF(VLOOKUP(F1999,Kontenplan!$E$9:$E$277,1)&lt;&gt;F1999,"Sollkonto existiert nicht",IF(D1999=0,"Bitte Beleg-Nr. prüfen",IF(OR(AND(G1999&gt;0,G1999&lt;1000),G1999&gt;9999),"Habenkontonummer muss vierstellig sein",IF(VLOOKUP(G1999,Kontenplan!$E$9:$F$277,1)&lt;&gt;G1999,"Habenkonto exisitert nicht","")))))))</f>
        <v/>
      </c>
      <c r="O1999" s="28" t="str">
        <f t="shared" si="63"/>
        <v/>
      </c>
      <c r="P1999" s="28"/>
      <c r="Q1999" s="28"/>
      <c r="R1999" s="28"/>
      <c r="S1999" s="28"/>
      <c r="T1999" s="28"/>
      <c r="U1999" s="28"/>
      <c r="V1999" s="28"/>
      <c r="X1999" s="28"/>
      <c r="Y1999" s="28"/>
    </row>
    <row r="2000" spans="1:25" x14ac:dyDescent="0.2">
      <c r="A2000" t="e">
        <f>IF(OR(F2000=#REF!,G2000=#REF!),ROUND(A1999+1,0),A1999+0.0001)</f>
        <v>#REF!</v>
      </c>
      <c r="B2000" s="20" t="e">
        <f>IF(AND(E2000&gt;=$B$2,E2000&lt;=$B$3,OR(F2000=#REF!,G2000=#REF!)),ROUND(B1999+1,0),B1999+0.0001)</f>
        <v>#REF!</v>
      </c>
      <c r="C2000" s="20" t="e">
        <f>IF(H2000=#REF!,ROUND(C1999+1,0),C1999+0.0001)</f>
        <v>#REF!</v>
      </c>
      <c r="D2000" s="21"/>
      <c r="E2000" s="22"/>
      <c r="F2000" s="23"/>
      <c r="G2000" s="24"/>
      <c r="H2000" s="51"/>
      <c r="I2000" s="25"/>
      <c r="J2000" s="31"/>
      <c r="K2000" s="43" t="str">
        <f t="shared" si="62"/>
        <v/>
      </c>
      <c r="L2000" s="45" t="str">
        <f>IF(F2000="","",VLOOKUP(Journal!F2000,Kontenplan!$E$9:$F$278,2))</f>
        <v/>
      </c>
      <c r="M2000" s="44" t="str">
        <f>IF(G2000="","",VLOOKUP(Journal!G2000,Kontenplan!$E$9:$F$278,2))</f>
        <v/>
      </c>
      <c r="N2000" s="28" t="str">
        <f>IF(AND(G2000="",I2000="",J2000=""),"",IF(AND(I2000&gt;0,OR(F2000="",G2000="")),"Bitte gültige Kontonummer/n eingeben",IF(OR(AND(F2000&gt;0,F2000&lt;1000),F2000&gt;9999),"Sollkontonummer muss vierstellig sein",IF(VLOOKUP(F2000,Kontenplan!$E$9:$E$277,1)&lt;&gt;F2000,"Sollkonto existiert nicht",IF(D2000=0,"Bitte Beleg-Nr. prüfen",IF(OR(AND(G2000&gt;0,G2000&lt;1000),G2000&gt;9999),"Habenkontonummer muss vierstellig sein",IF(VLOOKUP(G2000,Kontenplan!$E$9:$F$277,1)&lt;&gt;G2000,"Habenkonto exisitert nicht","")))))))</f>
        <v/>
      </c>
      <c r="O2000" s="28" t="str">
        <f t="shared" si="63"/>
        <v/>
      </c>
      <c r="P2000" s="28"/>
      <c r="Q2000" s="28"/>
      <c r="R2000" s="28"/>
      <c r="S2000" s="28"/>
      <c r="T2000" s="28"/>
      <c r="U2000" s="28"/>
      <c r="V2000" s="28"/>
      <c r="X2000" s="28"/>
      <c r="Y2000" s="28"/>
    </row>
    <row r="2001" spans="1:25" x14ac:dyDescent="0.2">
      <c r="A2001" t="e">
        <f>IF(OR(F2001=#REF!,G2001=#REF!),ROUND(A2000+1,0),A2000+0.0001)</f>
        <v>#REF!</v>
      </c>
      <c r="B2001" s="20" t="e">
        <f>IF(AND(E2001&gt;=$B$2,E2001&lt;=$B$3,OR(F2001=#REF!,G2001=#REF!)),ROUND(B2000+1,0),B2000+0.0001)</f>
        <v>#REF!</v>
      </c>
      <c r="C2001" s="20" t="e">
        <f>IF(H2001=#REF!,ROUND(C2000+1,0),C2000+0.0001)</f>
        <v>#REF!</v>
      </c>
      <c r="D2001" s="21"/>
      <c r="E2001" s="22"/>
      <c r="F2001" s="23"/>
      <c r="G2001" s="24"/>
      <c r="H2001" s="51"/>
      <c r="I2001" s="25"/>
      <c r="J2001" s="31"/>
      <c r="K2001" s="43" t="str">
        <f t="shared" si="62"/>
        <v/>
      </c>
      <c r="L2001" s="45" t="str">
        <f>IF(F2001="","",VLOOKUP(Journal!F2001,Kontenplan!$E$9:$F$278,2))</f>
        <v/>
      </c>
      <c r="M2001" s="44" t="str">
        <f>IF(G2001="","",VLOOKUP(Journal!G2001,Kontenplan!$E$9:$F$278,2))</f>
        <v/>
      </c>
      <c r="N2001" s="28" t="str">
        <f>IF(AND(G2001="",I2001="",J2001=""),"",IF(AND(I2001&gt;0,OR(F2001="",G2001="")),"Bitte gültige Kontonummer/n eingeben",IF(OR(AND(F2001&gt;0,F2001&lt;1000),F2001&gt;9999),"Sollkontonummer muss vierstellig sein",IF(VLOOKUP(F2001,Kontenplan!$E$9:$E$277,1)&lt;&gt;F2001,"Sollkonto existiert nicht",IF(D2001=0,"Bitte Beleg-Nr. prüfen",IF(OR(AND(G2001&gt;0,G2001&lt;1000),G2001&gt;9999),"Habenkontonummer muss vierstellig sein",IF(VLOOKUP(G2001,Kontenplan!$E$9:$F$277,1)&lt;&gt;G2001,"Habenkonto exisitert nicht","")))))))</f>
        <v/>
      </c>
      <c r="O2001" s="28" t="str">
        <f t="shared" si="63"/>
        <v/>
      </c>
      <c r="P2001" s="28"/>
      <c r="Q2001" s="28"/>
      <c r="R2001" s="28"/>
      <c r="S2001" s="28"/>
      <c r="T2001" s="28"/>
      <c r="U2001" s="28"/>
      <c r="V2001" s="28"/>
      <c r="X2001" s="28"/>
      <c r="Y2001" s="28"/>
    </row>
    <row r="2002" spans="1:25" x14ac:dyDescent="0.2">
      <c r="A2002" t="e">
        <f>IF(OR(F2002=#REF!,G2002=#REF!),ROUND(A2001+1,0),A2001+0.0001)</f>
        <v>#REF!</v>
      </c>
      <c r="B2002" s="20" t="e">
        <f>IF(AND(E2002&gt;=$B$2,E2002&lt;=$B$3,OR(F2002=#REF!,G2002=#REF!)),ROUND(B2001+1,0),B2001+0.0001)</f>
        <v>#REF!</v>
      </c>
      <c r="C2002" s="20" t="e">
        <f>IF(H2002=#REF!,ROUND(C2001+1,0),C2001+0.0001)</f>
        <v>#REF!</v>
      </c>
      <c r="D2002" s="21"/>
      <c r="E2002" s="22"/>
      <c r="F2002" s="23"/>
      <c r="G2002" s="24"/>
      <c r="H2002" s="51"/>
      <c r="I2002" s="25"/>
      <c r="J2002" s="31"/>
      <c r="K2002" s="43" t="str">
        <f t="shared" si="62"/>
        <v/>
      </c>
      <c r="L2002" s="45" t="str">
        <f>IF(F2002="","",VLOOKUP(Journal!F2002,Kontenplan!$E$9:$F$278,2))</f>
        <v/>
      </c>
      <c r="M2002" s="44" t="str">
        <f>IF(G2002="","",VLOOKUP(Journal!G2002,Kontenplan!$E$9:$F$278,2))</f>
        <v/>
      </c>
      <c r="N2002" s="28" t="str">
        <f>IF(AND(G2002="",I2002="",J2002=""),"",IF(AND(I2002&gt;0,OR(F2002="",G2002="")),"Bitte gültige Kontonummer/n eingeben",IF(OR(AND(F2002&gt;0,F2002&lt;1000),F2002&gt;9999),"Sollkontonummer muss vierstellig sein",IF(VLOOKUP(F2002,Kontenplan!$E$9:$E$277,1)&lt;&gt;F2002,"Sollkonto existiert nicht",IF(D2002=0,"Bitte Beleg-Nr. prüfen",IF(OR(AND(G2002&gt;0,G2002&lt;1000),G2002&gt;9999),"Habenkontonummer muss vierstellig sein",IF(VLOOKUP(G2002,Kontenplan!$E$9:$F$277,1)&lt;&gt;G2002,"Habenkonto exisitert nicht","")))))))</f>
        <v/>
      </c>
      <c r="O2002" s="28" t="str">
        <f t="shared" si="63"/>
        <v/>
      </c>
      <c r="P2002" s="28"/>
      <c r="Q2002" s="28"/>
      <c r="R2002" s="28"/>
      <c r="S2002" s="28"/>
      <c r="T2002" s="28"/>
      <c r="U2002" s="28"/>
      <c r="V2002" s="28"/>
      <c r="X2002" s="28"/>
      <c r="Y2002" s="28"/>
    </row>
    <row r="2003" spans="1:25" x14ac:dyDescent="0.2">
      <c r="A2003" t="e">
        <f>IF(OR(F2003=#REF!,G2003=#REF!),ROUND(A2002+1,0),A2002+0.0001)</f>
        <v>#REF!</v>
      </c>
      <c r="B2003" s="20" t="e">
        <f>IF(AND(E2003&gt;=$B$2,E2003&lt;=$B$3,OR(F2003=#REF!,G2003=#REF!)),ROUND(B2002+1,0),B2002+0.0001)</f>
        <v>#REF!</v>
      </c>
      <c r="C2003" s="20" t="e">
        <f>IF(H2003=#REF!,ROUND(C2002+1,0),C2002+0.0001)</f>
        <v>#REF!</v>
      </c>
      <c r="D2003" s="21"/>
      <c r="E2003" s="22"/>
      <c r="F2003" s="23"/>
      <c r="G2003" s="24"/>
      <c r="H2003" s="51"/>
      <c r="I2003" s="25"/>
      <c r="J2003" s="31"/>
      <c r="K2003" s="43" t="str">
        <f t="shared" si="62"/>
        <v/>
      </c>
      <c r="L2003" s="45" t="str">
        <f>IF(F2003="","",VLOOKUP(Journal!F2003,Kontenplan!$E$9:$F$278,2))</f>
        <v/>
      </c>
      <c r="M2003" s="44" t="str">
        <f>IF(G2003="","",VLOOKUP(Journal!G2003,Kontenplan!$E$9:$F$278,2))</f>
        <v/>
      </c>
      <c r="N2003" s="28" t="str">
        <f>IF(AND(G2003="",I2003="",J2003=""),"",IF(AND(I2003&gt;0,OR(F2003="",G2003="")),"Bitte gültige Kontonummer/n eingeben",IF(OR(AND(F2003&gt;0,F2003&lt;1000),F2003&gt;9999),"Sollkontonummer muss vierstellig sein",IF(VLOOKUP(F2003,Kontenplan!$E$9:$E$277,1)&lt;&gt;F2003,"Sollkonto existiert nicht",IF(D2003=0,"Bitte Beleg-Nr. prüfen",IF(OR(AND(G2003&gt;0,G2003&lt;1000),G2003&gt;9999),"Habenkontonummer muss vierstellig sein",IF(VLOOKUP(G2003,Kontenplan!$E$9:$F$277,1)&lt;&gt;G2003,"Habenkonto exisitert nicht","")))))))</f>
        <v/>
      </c>
      <c r="O2003" s="28" t="str">
        <f t="shared" si="63"/>
        <v/>
      </c>
      <c r="P2003" s="28"/>
      <c r="Q2003" s="28"/>
      <c r="R2003" s="28"/>
      <c r="S2003" s="28"/>
      <c r="T2003" s="28"/>
      <c r="U2003" s="28"/>
      <c r="V2003" s="28"/>
      <c r="X2003" s="28"/>
      <c r="Y2003" s="28"/>
    </row>
    <row r="2004" spans="1:25" x14ac:dyDescent="0.2">
      <c r="A2004" t="e">
        <f>IF(OR(F2004=#REF!,G2004=#REF!),ROUND(A2003+1,0),A2003+0.0001)</f>
        <v>#REF!</v>
      </c>
      <c r="B2004" s="20" t="e">
        <f>IF(AND(E2004&gt;=$B$2,E2004&lt;=$B$3,OR(F2004=#REF!,G2004=#REF!)),ROUND(B2003+1,0),B2003+0.0001)</f>
        <v>#REF!</v>
      </c>
      <c r="C2004" s="20" t="e">
        <f>IF(H2004=#REF!,ROUND(C2003+1,0),C2003+0.0001)</f>
        <v>#REF!</v>
      </c>
      <c r="D2004" s="21"/>
      <c r="E2004" s="22"/>
      <c r="F2004" s="23"/>
      <c r="G2004" s="24"/>
      <c r="H2004" s="51"/>
      <c r="I2004" s="25"/>
      <c r="J2004" s="31"/>
      <c r="K2004" s="43" t="str">
        <f t="shared" si="62"/>
        <v/>
      </c>
      <c r="L2004" s="45" t="str">
        <f>IF(F2004="","",VLOOKUP(Journal!F2004,Kontenplan!$E$9:$F$278,2))</f>
        <v/>
      </c>
      <c r="M2004" s="44" t="str">
        <f>IF(G2004="","",VLOOKUP(Journal!G2004,Kontenplan!$E$9:$F$278,2))</f>
        <v/>
      </c>
      <c r="N2004" s="28" t="str">
        <f>IF(AND(G2004="",I2004="",J2004=""),"",IF(AND(I2004&gt;0,OR(F2004="",G2004="")),"Bitte gültige Kontonummer/n eingeben",IF(OR(AND(F2004&gt;0,F2004&lt;1000),F2004&gt;9999),"Sollkontonummer muss vierstellig sein",IF(VLOOKUP(F2004,Kontenplan!$E$9:$E$277,1)&lt;&gt;F2004,"Sollkonto existiert nicht",IF(D2004=0,"Bitte Beleg-Nr. prüfen",IF(OR(AND(G2004&gt;0,G2004&lt;1000),G2004&gt;9999),"Habenkontonummer muss vierstellig sein",IF(VLOOKUP(G2004,Kontenplan!$E$9:$F$277,1)&lt;&gt;G2004,"Habenkonto exisitert nicht","")))))))</f>
        <v/>
      </c>
      <c r="O2004" s="28" t="str">
        <f t="shared" si="63"/>
        <v/>
      </c>
      <c r="P2004" s="28"/>
      <c r="Q2004" s="28"/>
      <c r="R2004" s="28"/>
      <c r="S2004" s="28"/>
      <c r="T2004" s="28"/>
      <c r="U2004" s="28"/>
      <c r="V2004" s="28"/>
      <c r="X2004" s="28"/>
      <c r="Y2004" s="28"/>
    </row>
    <row r="2005" spans="1:25" x14ac:dyDescent="0.2">
      <c r="A2005" t="e">
        <f>IF(OR(F2005=#REF!,G2005=#REF!),ROUND(A2004+1,0),A2004+0.0001)</f>
        <v>#REF!</v>
      </c>
      <c r="B2005" s="20" t="e">
        <f>IF(AND(E2005&gt;=$B$2,E2005&lt;=$B$3,OR(F2005=#REF!,G2005=#REF!)),ROUND(B2004+1,0),B2004+0.0001)</f>
        <v>#REF!</v>
      </c>
      <c r="C2005" s="20" t="e">
        <f>IF(H2005=#REF!,ROUND(C2004+1,0),C2004+0.0001)</f>
        <v>#REF!</v>
      </c>
      <c r="D2005" s="21"/>
      <c r="E2005" s="22"/>
      <c r="F2005" s="23"/>
      <c r="G2005" s="24"/>
      <c r="H2005" s="51"/>
      <c r="I2005" s="25"/>
      <c r="J2005" s="31"/>
      <c r="K2005" s="43" t="str">
        <f t="shared" si="62"/>
        <v/>
      </c>
      <c r="L2005" s="45" t="str">
        <f>IF(F2005="","",VLOOKUP(Journal!F2005,Kontenplan!$E$9:$F$278,2))</f>
        <v/>
      </c>
      <c r="M2005" s="44" t="str">
        <f>IF(G2005="","",VLOOKUP(Journal!G2005,Kontenplan!$E$9:$F$278,2))</f>
        <v/>
      </c>
      <c r="N2005" s="28" t="str">
        <f>IF(AND(G2005="",I2005="",J2005=""),"",IF(AND(I2005&gt;0,OR(F2005="",G2005="")),"Bitte gültige Kontonummer/n eingeben",IF(OR(AND(F2005&gt;0,F2005&lt;1000),F2005&gt;9999),"Sollkontonummer muss vierstellig sein",IF(VLOOKUP(F2005,Kontenplan!$E$9:$E$277,1)&lt;&gt;F2005,"Sollkonto existiert nicht",IF(D2005=0,"Bitte Beleg-Nr. prüfen",IF(OR(AND(G2005&gt;0,G2005&lt;1000),G2005&gt;9999),"Habenkontonummer muss vierstellig sein",IF(VLOOKUP(G2005,Kontenplan!$E$9:$F$277,1)&lt;&gt;G2005,"Habenkonto exisitert nicht","")))))))</f>
        <v/>
      </c>
      <c r="O2005" s="28" t="str">
        <f t="shared" si="63"/>
        <v/>
      </c>
      <c r="P2005" s="28"/>
      <c r="Q2005" s="28"/>
      <c r="R2005" s="28"/>
      <c r="S2005" s="28"/>
      <c r="T2005" s="28"/>
      <c r="U2005" s="28"/>
      <c r="V2005" s="28"/>
      <c r="X2005" s="28"/>
      <c r="Y2005" s="28"/>
    </row>
    <row r="2006" spans="1:25" x14ac:dyDescent="0.2">
      <c r="A2006" t="e">
        <f>IF(OR(F2006=#REF!,G2006=#REF!),ROUND(A2005+1,0),A2005+0.0001)</f>
        <v>#REF!</v>
      </c>
      <c r="B2006" s="20" t="e">
        <f>IF(AND(E2006&gt;=$B$2,E2006&lt;=$B$3,OR(F2006=#REF!,G2006=#REF!)),ROUND(B2005+1,0),B2005+0.0001)</f>
        <v>#REF!</v>
      </c>
      <c r="C2006" s="20" t="e">
        <f>IF(H2006=#REF!,ROUND(C2005+1,0),C2005+0.0001)</f>
        <v>#REF!</v>
      </c>
      <c r="D2006" s="43"/>
      <c r="E2006" s="61"/>
      <c r="F2006" s="61"/>
      <c r="G2006" s="61"/>
      <c r="H2006" s="62"/>
      <c r="I2006" s="63"/>
      <c r="J2006" s="61"/>
      <c r="K2006" s="43" t="str">
        <f t="shared" si="62"/>
        <v/>
      </c>
      <c r="L2006" s="45" t="str">
        <f>IF(F2006="","",VLOOKUP(Journal!F2006,Kontenplan!$E$9:$F$278,2))</f>
        <v/>
      </c>
      <c r="M2006" s="44" t="str">
        <f>IF(G2006="","",VLOOKUP(Journal!G2006,Kontenplan!$E$9:$F$278,2))</f>
        <v/>
      </c>
      <c r="N2006" s="28" t="str">
        <f>IF(AND(G2006="",I2006="",J2006=""),"",IF(AND(I2006&gt;0,OR(F2006="",G2006="")),"Bitte gültige Kontonummer/n eingeben",IF(OR(AND(F2006&gt;0,F2006&lt;1000),F2006&gt;9999),"Sollkontonummer muss vierstellig sein",IF(VLOOKUP(F2006,Kontenplan!$E$9:$E$277,1)&lt;&gt;F2006,"Sollkonto existiert nicht",IF(D2006=0,"Bitte Beleg-Nr. prüfen",IF(OR(AND(G2006&gt;0,G2006&lt;1000),G2006&gt;9999),"Habenkontonummer muss vierstellig sein",IF(VLOOKUP(G2006,Kontenplan!$E$9:$F$277,1)&lt;&gt;G2006,"Habenkonto exisitert nicht","")))))))</f>
        <v/>
      </c>
      <c r="O2006" s="28" t="str">
        <f>IF(AND(D2007&lt;&gt;"",G2006&gt;0,F2006&gt;0,OR(I2006="",I2006&lt;=0)),"Bitte Betrag prüfen",IF(AND(J2006="",D2007&gt;0),"Kein Text ist ok, aber nicht empfehlenswert",IF(AND(F2006&lt;&gt;"",F2006=G2006),"Soll- und Habenkontonr. identisch",IF(OR(AND(E2006="",G2006&gt;0),AND(E2006&lt;MAX(E2005)-20,G2006&gt;0)),"Datum möglicherweise falsch",""))))</f>
        <v/>
      </c>
      <c r="P2006" s="28"/>
      <c r="Q2006" s="28"/>
      <c r="R2006" s="28"/>
      <c r="S2006" s="28"/>
      <c r="T2006" s="28"/>
      <c r="U2006" s="28"/>
      <c r="V2006" s="28"/>
      <c r="X2006" s="28"/>
      <c r="Y2006" s="28"/>
    </row>
    <row r="2007" spans="1:25" ht="13.5" thickBot="1" x14ac:dyDescent="0.25">
      <c r="B2007" s="20"/>
      <c r="C2007" s="20"/>
      <c r="D2007" s="27"/>
      <c r="H2007" s="18"/>
      <c r="I2007" s="35">
        <f>SUM(I6:I2006)</f>
        <v>0</v>
      </c>
      <c r="K2007" s="18"/>
      <c r="N2007" s="36"/>
      <c r="O2007" s="36"/>
      <c r="P2007" s="36"/>
      <c r="Q2007" s="36"/>
      <c r="R2007" s="36"/>
      <c r="S2007" s="36"/>
      <c r="T2007" s="36"/>
      <c r="U2007" s="36"/>
      <c r="V2007" s="36"/>
      <c r="W2007" s="36"/>
      <c r="X2007" s="36"/>
      <c r="Y2007" s="36"/>
    </row>
    <row r="2008" spans="1:25" x14ac:dyDescent="0.2">
      <c r="D2008" s="47" t="s">
        <v>74</v>
      </c>
      <c r="K2008" s="18"/>
    </row>
    <row r="2009" spans="1:25" x14ac:dyDescent="0.2">
      <c r="D2009" s="27" t="s">
        <v>35</v>
      </c>
      <c r="K2009" s="18"/>
    </row>
    <row r="2010" spans="1:25" x14ac:dyDescent="0.2">
      <c r="D2010" s="27" t="s">
        <v>36</v>
      </c>
      <c r="K2010" s="18"/>
    </row>
    <row r="2011" spans="1:25" x14ac:dyDescent="0.2">
      <c r="D2011" s="48" t="s">
        <v>37</v>
      </c>
      <c r="K2011" s="18"/>
    </row>
    <row r="2012" spans="1:25" x14ac:dyDescent="0.2">
      <c r="D2012" s="27"/>
      <c r="K2012" s="18"/>
    </row>
    <row r="2013" spans="1:25" x14ac:dyDescent="0.2">
      <c r="D2013" s="27"/>
      <c r="K2013" s="18"/>
    </row>
  </sheetData>
  <sheetProtection formatCells="0" insertHyperlinks="0"/>
  <autoFilter ref="B6:AQ2008"/>
  <mergeCells count="11">
    <mergeCell ref="K3:K4"/>
    <mergeCell ref="F3:G3"/>
    <mergeCell ref="L1:M2"/>
    <mergeCell ref="D1:J1"/>
    <mergeCell ref="D2:J2"/>
    <mergeCell ref="K1:K2"/>
    <mergeCell ref="D5:K5"/>
    <mergeCell ref="D3:D4"/>
    <mergeCell ref="E3:E4"/>
    <mergeCell ref="I3:I4"/>
    <mergeCell ref="J3:J4"/>
  </mergeCells>
  <phoneticPr fontId="5" type="noConversion"/>
  <conditionalFormatting sqref="L1">
    <cfRule type="cellIs" dxfId="3" priority="6" stopIfTrue="1" operator="equal">
      <formula>"mindestens eine eingegebene Kontonummer ist falsch. Bitte überprüfen Sie die Fehlermeldungen in der Warnungs-/Fehlerspalte"</formula>
    </cfRule>
  </conditionalFormatting>
  <conditionalFormatting sqref="D5:K5">
    <cfRule type="cellIs" dxfId="2" priority="12" stopIfTrue="1" operator="equal">
      <formula>$B$1</formula>
    </cfRule>
  </conditionalFormatting>
  <conditionalFormatting sqref="K7:K156">
    <cfRule type="cellIs" dxfId="1" priority="3" stopIfTrue="1" operator="notEqual">
      <formula>""</formula>
    </cfRule>
  </conditionalFormatting>
  <conditionalFormatting sqref="K157:K2006">
    <cfRule type="cellIs" dxfId="0" priority="1" stopIfTrue="1" operator="notEqual">
      <formula>""</formula>
    </cfRule>
  </conditionalFormatting>
  <pageMargins left="0.43307086614173229" right="0.43307086614173229" top="0.39370078740157483" bottom="0.59055118110236227" header="0.51181102362204722" footer="0.31496062992125984"/>
  <pageSetup paperSize="9" scale="95" orientation="portrait" r:id="rId1"/>
  <headerFooter alignWithMargins="0">
    <oddFooter>&amp;L&amp;8Ausdruck vom: &amp;D, &amp;T&amp;C&amp;8vereinsbuchhaltung.ch&amp;R&amp;8Seite &amp;P/&amp;N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Hilfelinks</vt:lpstr>
      <vt:lpstr>Kontenplan</vt:lpstr>
      <vt:lpstr>Projektliste</vt:lpstr>
      <vt:lpstr>Journal</vt:lpstr>
      <vt:lpstr>Hilfelinks!Druckbereich</vt:lpstr>
      <vt:lpstr>Journal!Druckbereich</vt:lpstr>
      <vt:lpstr>Kontenplan!Druckbereich</vt:lpstr>
      <vt:lpstr>Projektliste!Druckbereich</vt:lpstr>
      <vt:lpstr>Journal!Drucktitel</vt:lpstr>
      <vt:lpstr>Kontenplan!Drucktitel</vt:lpstr>
      <vt:lpstr>Projektliste!Drucktitel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F. Liebrich</dc:creator>
  <cp:lastModifiedBy>Christin Hausmann</cp:lastModifiedBy>
  <cp:lastPrinted>2010-10-21T19:03:25Z</cp:lastPrinted>
  <dcterms:created xsi:type="dcterms:W3CDTF">2009-08-20T15:58:18Z</dcterms:created>
  <dcterms:modified xsi:type="dcterms:W3CDTF">2020-05-17T13:50:36Z</dcterms:modified>
</cp:coreProperties>
</file>